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tables/table1.xml" ContentType="application/vnd.openxmlformats-officedocument.spreadsheetml.table+xml"/>
  <Override PartName="/docProps/custom.xml" ContentType="application/vnd.openxmlformats-officedocument.custom-properties+xml"/>
  <Override PartName="/xl/tables/table3.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healthbc.sharepoint.com/sites/BCRenalBusinessOperations-SitePHSA/Shared Documents/Works in Progress (Projects)/Pharmacy Billing Template/"/>
    </mc:Choice>
  </mc:AlternateContent>
  <xr:revisionPtr revIDLastSave="80" documentId="8_{6D0F18DF-D3B0-4BBD-909A-B4E9AFB35978}" xr6:coauthVersionLast="47" xr6:coauthVersionMax="47" xr10:uidLastSave="{E750BBC1-A50A-41C7-8E31-87AA2537BAE7}"/>
  <workbookProtection workbookAlgorithmName="SHA-512" workbookHashValue="6aBDF1lWH15h5mOEuiuuiAeVv9IGTqc5i14CiifkMM5IyjZPaWYmf9+xsCdNSiYx5cKCLIsmHkc6t2quD/9Bqg==" workbookSaltValue="ldZcJEN+3a78mh/KutCPkA==" workbookSpinCount="100000" lockStructure="1"/>
  <bookViews>
    <workbookView xWindow="-120" yWindow="-120" windowWidth="29040" windowHeight="15720" tabRatio="663" xr2:uid="{00000000-000D-0000-FFFF-FFFF00000000}"/>
  </bookViews>
  <sheets>
    <sheet name="Instructions" sheetId="21" r:id="rId1"/>
    <sheet name="Changelog" sheetId="27" state="hidden" r:id="rId2"/>
    <sheet name="Finance" sheetId="26" state="hidden" r:id="rId3"/>
    <sheet name="Invoice Form " sheetId="14" r:id="rId4"/>
    <sheet name="A. Drugs" sheetId="7" r:id="rId5"/>
    <sheet name="B1. Formulary NS" sheetId="16" r:id="rId6"/>
    <sheet name="B2. Special NS" sheetId="11" r:id="rId7"/>
    <sheet name="C1. Delivery Fee Drugs" sheetId="20" r:id="rId8"/>
    <sheet name="C2. Delivery Fee NS" sheetId="19" r:id="rId9"/>
  </sheets>
  <externalReferences>
    <externalReference r:id="rId10"/>
  </externalReferences>
  <definedNames>
    <definedName name="_xlnm.Print_Area" localSheetId="3">'Invoice Form '!$B:$L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6" l="1" a="1"/>
  <c r="I4" i="16" s="1"/>
  <c r="I5" i="11" a="1"/>
  <c r="I5" i="11" s="1"/>
  <c r="D10" i="26" l="1"/>
  <c r="I8" i="26"/>
  <c r="I9" i="26"/>
  <c r="I10" i="26"/>
  <c r="I11" i="26"/>
  <c r="I12" i="26"/>
  <c r="I13" i="26"/>
  <c r="I7" i="26"/>
  <c r="H7" i="26"/>
  <c r="N7" i="7"/>
  <c r="P7" i="7" s="1"/>
  <c r="N8" i="7"/>
  <c r="P8" i="7" s="1"/>
  <c r="N9" i="7"/>
  <c r="P9" i="7" s="1"/>
  <c r="N10" i="7"/>
  <c r="P10" i="7" s="1"/>
  <c r="N11" i="7"/>
  <c r="P11" i="7" s="1"/>
  <c r="N12" i="7"/>
  <c r="P12" i="7" s="1"/>
  <c r="N13" i="7"/>
  <c r="P13" i="7" s="1"/>
  <c r="N14" i="7"/>
  <c r="P14" i="7" s="1"/>
  <c r="N15" i="7"/>
  <c r="P15" i="7" s="1"/>
  <c r="N16" i="7"/>
  <c r="P16" i="7" s="1"/>
  <c r="N17" i="7"/>
  <c r="P17" i="7" s="1"/>
  <c r="N18" i="7"/>
  <c r="P18" i="7" s="1"/>
  <c r="N19" i="7"/>
  <c r="P19" i="7" s="1"/>
  <c r="N20" i="7"/>
  <c r="P20" i="7" s="1"/>
  <c r="N21" i="7"/>
  <c r="P21" i="7" s="1"/>
  <c r="N22" i="7"/>
  <c r="P22" i="7" s="1"/>
  <c r="N23" i="7"/>
  <c r="P23" i="7" s="1"/>
  <c r="N24" i="7"/>
  <c r="P24" i="7" s="1"/>
  <c r="N25" i="7"/>
  <c r="P25" i="7" s="1"/>
  <c r="N26" i="7"/>
  <c r="P26" i="7" s="1"/>
  <c r="N27" i="7"/>
  <c r="P27" i="7" s="1"/>
  <c r="N28" i="7"/>
  <c r="P28" i="7" s="1"/>
  <c r="N29" i="7"/>
  <c r="P29" i="7" s="1"/>
  <c r="N30" i="7"/>
  <c r="P30" i="7" s="1"/>
  <c r="N31" i="7"/>
  <c r="P31" i="7" s="1"/>
  <c r="N32" i="7"/>
  <c r="P32" i="7" s="1"/>
  <c r="N33" i="7"/>
  <c r="P33" i="7" s="1"/>
  <c r="N34" i="7"/>
  <c r="P34" i="7" s="1"/>
  <c r="N35" i="7"/>
  <c r="P35" i="7" s="1"/>
  <c r="N36" i="7"/>
  <c r="P36" i="7" s="1"/>
  <c r="N37" i="7"/>
  <c r="P37" i="7" s="1"/>
  <c r="N38" i="7"/>
  <c r="P38" i="7" s="1"/>
  <c r="N39" i="7"/>
  <c r="P39" i="7" s="1"/>
  <c r="N40" i="7"/>
  <c r="P40" i="7" s="1"/>
  <c r="N41" i="7"/>
  <c r="P41" i="7" s="1"/>
  <c r="N42" i="7"/>
  <c r="P42" i="7" s="1"/>
  <c r="N43" i="7"/>
  <c r="P43" i="7" s="1"/>
  <c r="N44" i="7"/>
  <c r="P44" i="7" s="1"/>
  <c r="N45" i="7"/>
  <c r="P45" i="7" s="1"/>
  <c r="N46" i="7"/>
  <c r="P46" i="7" s="1"/>
  <c r="N47" i="7"/>
  <c r="P47" i="7" s="1"/>
  <c r="N48" i="7"/>
  <c r="P48" i="7" s="1"/>
  <c r="N49" i="7"/>
  <c r="P49" i="7" s="1"/>
  <c r="N50" i="7"/>
  <c r="P50" i="7" s="1"/>
  <c r="N51" i="7"/>
  <c r="P51" i="7" s="1"/>
  <c r="N52" i="7"/>
  <c r="P52" i="7" s="1"/>
  <c r="N53" i="7"/>
  <c r="P53" i="7" s="1"/>
  <c r="N54" i="7"/>
  <c r="P54" i="7" s="1"/>
  <c r="N55" i="7"/>
  <c r="P55" i="7" s="1"/>
  <c r="N56" i="7"/>
  <c r="P56" i="7" s="1"/>
  <c r="N57" i="7"/>
  <c r="P57" i="7" s="1"/>
  <c r="N58" i="7"/>
  <c r="P58" i="7" s="1"/>
  <c r="N59" i="7"/>
  <c r="P59" i="7" s="1"/>
  <c r="N60" i="7"/>
  <c r="P60" i="7" s="1"/>
  <c r="N61" i="7"/>
  <c r="P61" i="7" s="1"/>
  <c r="N62" i="7"/>
  <c r="P62" i="7" s="1"/>
  <c r="N63" i="7"/>
  <c r="P63" i="7" s="1"/>
  <c r="N64" i="7"/>
  <c r="P64" i="7" s="1"/>
  <c r="N65" i="7"/>
  <c r="P65" i="7" s="1"/>
  <c r="N66" i="7"/>
  <c r="P66" i="7" s="1"/>
  <c r="N67" i="7"/>
  <c r="P67" i="7" s="1"/>
  <c r="N68" i="7"/>
  <c r="P68" i="7" s="1"/>
  <c r="N69" i="7"/>
  <c r="P69" i="7" s="1"/>
  <c r="N70" i="7"/>
  <c r="P70" i="7" s="1"/>
  <c r="N71" i="7"/>
  <c r="P71" i="7" s="1"/>
  <c r="N72" i="7"/>
  <c r="P72" i="7" s="1"/>
  <c r="N73" i="7"/>
  <c r="P73" i="7" s="1"/>
  <c r="N74" i="7"/>
  <c r="P74" i="7" s="1"/>
  <c r="N75" i="7"/>
  <c r="P75" i="7" s="1"/>
  <c r="N76" i="7"/>
  <c r="P76" i="7" s="1"/>
  <c r="N77" i="7"/>
  <c r="P77" i="7" s="1"/>
  <c r="N78" i="7"/>
  <c r="P78" i="7" s="1"/>
  <c r="N79" i="7"/>
  <c r="P79" i="7" s="1"/>
  <c r="N80" i="7"/>
  <c r="P80" i="7" s="1"/>
  <c r="N81" i="7"/>
  <c r="P81" i="7" s="1"/>
  <c r="N82" i="7"/>
  <c r="P82" i="7" s="1"/>
  <c r="N83" i="7"/>
  <c r="P83" i="7" s="1"/>
  <c r="N84" i="7"/>
  <c r="P84" i="7" s="1"/>
  <c r="N85" i="7"/>
  <c r="P85" i="7" s="1"/>
  <c r="N86" i="7"/>
  <c r="P86" i="7" s="1"/>
  <c r="N87" i="7"/>
  <c r="P87" i="7" s="1"/>
  <c r="N88" i="7"/>
  <c r="P88" i="7" s="1"/>
  <c r="N89" i="7"/>
  <c r="P89" i="7" s="1"/>
  <c r="N90" i="7"/>
  <c r="P90" i="7" s="1"/>
  <c r="N91" i="7"/>
  <c r="P91" i="7" s="1"/>
  <c r="N92" i="7"/>
  <c r="P92" i="7" s="1"/>
  <c r="N93" i="7"/>
  <c r="P93" i="7" s="1"/>
  <c r="N94" i="7"/>
  <c r="P94" i="7" s="1"/>
  <c r="N95" i="7"/>
  <c r="P95" i="7" s="1"/>
  <c r="N96" i="7"/>
  <c r="P96" i="7" s="1"/>
  <c r="N97" i="7"/>
  <c r="P97" i="7" s="1"/>
  <c r="N98" i="7"/>
  <c r="P98" i="7" s="1"/>
  <c r="N99" i="7"/>
  <c r="P99" i="7" s="1"/>
  <c r="N100" i="7"/>
  <c r="P100" i="7" s="1"/>
  <c r="N101" i="7"/>
  <c r="P101" i="7" s="1"/>
  <c r="N102" i="7"/>
  <c r="P102" i="7" s="1"/>
  <c r="N103" i="7"/>
  <c r="P103" i="7" s="1"/>
  <c r="N104" i="7"/>
  <c r="P104" i="7" s="1"/>
  <c r="N105" i="7"/>
  <c r="P105" i="7" s="1"/>
  <c r="N106" i="7"/>
  <c r="P106" i="7" s="1"/>
  <c r="N107" i="7"/>
  <c r="P107" i="7" s="1"/>
  <c r="N108" i="7"/>
  <c r="P108" i="7" s="1"/>
  <c r="N109" i="7"/>
  <c r="P109" i="7" s="1"/>
  <c r="N110" i="7"/>
  <c r="P110" i="7" s="1"/>
  <c r="N111" i="7"/>
  <c r="P111" i="7" s="1"/>
  <c r="N112" i="7"/>
  <c r="P112" i="7" s="1"/>
  <c r="N113" i="7"/>
  <c r="P113" i="7" s="1"/>
  <c r="N114" i="7"/>
  <c r="P114" i="7" s="1"/>
  <c r="N115" i="7"/>
  <c r="P115" i="7" s="1"/>
  <c r="N116" i="7"/>
  <c r="P116" i="7" s="1"/>
  <c r="N117" i="7"/>
  <c r="P117" i="7" s="1"/>
  <c r="N118" i="7"/>
  <c r="P118" i="7" s="1"/>
  <c r="N119" i="7"/>
  <c r="P119" i="7" s="1"/>
  <c r="N120" i="7"/>
  <c r="P120" i="7" s="1"/>
  <c r="N121" i="7"/>
  <c r="P121" i="7" s="1"/>
  <c r="N122" i="7"/>
  <c r="P122" i="7" s="1"/>
  <c r="N123" i="7"/>
  <c r="P123" i="7" s="1"/>
  <c r="N124" i="7"/>
  <c r="P124" i="7" s="1"/>
  <c r="N125" i="7"/>
  <c r="P125" i="7" s="1"/>
  <c r="N126" i="7"/>
  <c r="P126" i="7" s="1"/>
  <c r="N127" i="7"/>
  <c r="P127" i="7" s="1"/>
  <c r="N128" i="7"/>
  <c r="P128" i="7" s="1"/>
  <c r="N129" i="7"/>
  <c r="P129" i="7" s="1"/>
  <c r="N130" i="7"/>
  <c r="P130" i="7" s="1"/>
  <c r="N131" i="7"/>
  <c r="P131" i="7" s="1"/>
  <c r="N132" i="7"/>
  <c r="P132" i="7" s="1"/>
  <c r="N133" i="7"/>
  <c r="P133" i="7" s="1"/>
  <c r="N134" i="7"/>
  <c r="P134" i="7" s="1"/>
  <c r="N135" i="7"/>
  <c r="P135" i="7" s="1"/>
  <c r="N136" i="7"/>
  <c r="P136" i="7" s="1"/>
  <c r="N137" i="7"/>
  <c r="P137" i="7" s="1"/>
  <c r="N138" i="7"/>
  <c r="P138" i="7" s="1"/>
  <c r="N139" i="7"/>
  <c r="P139" i="7" s="1"/>
  <c r="N140" i="7"/>
  <c r="P140" i="7" s="1"/>
  <c r="N141" i="7"/>
  <c r="P141" i="7" s="1"/>
  <c r="N142" i="7"/>
  <c r="P142" i="7" s="1"/>
  <c r="N143" i="7"/>
  <c r="P143" i="7" s="1"/>
  <c r="N144" i="7"/>
  <c r="P144" i="7" s="1"/>
  <c r="N145" i="7"/>
  <c r="P145" i="7" s="1"/>
  <c r="N146" i="7"/>
  <c r="P146" i="7" s="1"/>
  <c r="N147" i="7"/>
  <c r="P147" i="7" s="1"/>
  <c r="N148" i="7"/>
  <c r="P148" i="7" s="1"/>
  <c r="N149" i="7"/>
  <c r="P149" i="7" s="1"/>
  <c r="N150" i="7"/>
  <c r="P150" i="7" s="1"/>
  <c r="N151" i="7"/>
  <c r="P151" i="7" s="1"/>
  <c r="N152" i="7"/>
  <c r="P152" i="7" s="1"/>
  <c r="N153" i="7"/>
  <c r="P153" i="7" s="1"/>
  <c r="N154" i="7"/>
  <c r="P154" i="7" s="1"/>
  <c r="N155" i="7"/>
  <c r="P155" i="7" s="1"/>
  <c r="N156" i="7"/>
  <c r="P156" i="7" s="1"/>
  <c r="N157" i="7"/>
  <c r="P157" i="7" s="1"/>
  <c r="N158" i="7"/>
  <c r="P158" i="7" s="1"/>
  <c r="N159" i="7"/>
  <c r="P159" i="7" s="1"/>
  <c r="N160" i="7"/>
  <c r="P160" i="7" s="1"/>
  <c r="N161" i="7"/>
  <c r="P161" i="7" s="1"/>
  <c r="N162" i="7"/>
  <c r="P162" i="7" s="1"/>
  <c r="N163" i="7"/>
  <c r="P163" i="7" s="1"/>
  <c r="N164" i="7"/>
  <c r="P164" i="7" s="1"/>
  <c r="N165" i="7"/>
  <c r="P165" i="7" s="1"/>
  <c r="N166" i="7"/>
  <c r="P166" i="7" s="1"/>
  <c r="N167" i="7"/>
  <c r="P167" i="7" s="1"/>
  <c r="N168" i="7"/>
  <c r="P168" i="7" s="1"/>
  <c r="N169" i="7"/>
  <c r="P169" i="7" s="1"/>
  <c r="N170" i="7"/>
  <c r="P170" i="7" s="1"/>
  <c r="N171" i="7"/>
  <c r="P171" i="7" s="1"/>
  <c r="N172" i="7"/>
  <c r="P172" i="7" s="1"/>
  <c r="N173" i="7"/>
  <c r="P173" i="7" s="1"/>
  <c r="N174" i="7"/>
  <c r="P174" i="7" s="1"/>
  <c r="N175" i="7"/>
  <c r="P175" i="7" s="1"/>
  <c r="N176" i="7"/>
  <c r="P176" i="7" s="1"/>
  <c r="N177" i="7"/>
  <c r="P177" i="7" s="1"/>
  <c r="N178" i="7"/>
  <c r="P178" i="7" s="1"/>
  <c r="N179" i="7"/>
  <c r="P179" i="7" s="1"/>
  <c r="N180" i="7"/>
  <c r="P180" i="7" s="1"/>
  <c r="N181" i="7"/>
  <c r="P181" i="7" s="1"/>
  <c r="N182" i="7"/>
  <c r="P182" i="7" s="1"/>
  <c r="N183" i="7"/>
  <c r="P183" i="7" s="1"/>
  <c r="N184" i="7"/>
  <c r="P184" i="7" s="1"/>
  <c r="N185" i="7"/>
  <c r="P185" i="7" s="1"/>
  <c r="N186" i="7"/>
  <c r="P186" i="7" s="1"/>
  <c r="N187" i="7"/>
  <c r="P187" i="7" s="1"/>
  <c r="N188" i="7"/>
  <c r="P188" i="7" s="1"/>
  <c r="N189" i="7"/>
  <c r="P189" i="7" s="1"/>
  <c r="N190" i="7"/>
  <c r="P190" i="7" s="1"/>
  <c r="N191" i="7"/>
  <c r="P191" i="7" s="1"/>
  <c r="N192" i="7"/>
  <c r="P192" i="7" s="1"/>
  <c r="N193" i="7"/>
  <c r="P193" i="7" s="1"/>
  <c r="N194" i="7"/>
  <c r="P194" i="7" s="1"/>
  <c r="N195" i="7"/>
  <c r="P195" i="7" s="1"/>
  <c r="N196" i="7"/>
  <c r="P196" i="7" s="1"/>
  <c r="N197" i="7"/>
  <c r="P197" i="7" s="1"/>
  <c r="N198" i="7"/>
  <c r="P198" i="7" s="1"/>
  <c r="N199" i="7"/>
  <c r="P199" i="7" s="1"/>
  <c r="N200" i="7"/>
  <c r="P200" i="7" s="1"/>
  <c r="N201" i="7"/>
  <c r="P201" i="7" s="1"/>
  <c r="N202" i="7"/>
  <c r="P202" i="7" s="1"/>
  <c r="N203" i="7"/>
  <c r="P203" i="7" s="1"/>
  <c r="N204" i="7"/>
  <c r="P204" i="7" s="1"/>
  <c r="N205" i="7"/>
  <c r="P205" i="7" s="1"/>
  <c r="N206" i="7"/>
  <c r="P206" i="7" s="1"/>
  <c r="N207" i="7"/>
  <c r="P207" i="7" s="1"/>
  <c r="N208" i="7"/>
  <c r="P208" i="7" s="1"/>
  <c r="N209" i="7"/>
  <c r="P209" i="7" s="1"/>
  <c r="N210" i="7"/>
  <c r="P210" i="7" s="1"/>
  <c r="N211" i="7"/>
  <c r="P211" i="7" s="1"/>
  <c r="N212" i="7"/>
  <c r="P212" i="7" s="1"/>
  <c r="N213" i="7"/>
  <c r="P213" i="7" s="1"/>
  <c r="N214" i="7"/>
  <c r="P214" i="7" s="1"/>
  <c r="N215" i="7"/>
  <c r="P215" i="7" s="1"/>
  <c r="N216" i="7"/>
  <c r="P216" i="7" s="1"/>
  <c r="N217" i="7"/>
  <c r="P217" i="7" s="1"/>
  <c r="N218" i="7"/>
  <c r="P218" i="7" s="1"/>
  <c r="N219" i="7"/>
  <c r="P219" i="7" s="1"/>
  <c r="N220" i="7"/>
  <c r="P220" i="7" s="1"/>
  <c r="N221" i="7"/>
  <c r="P221" i="7" s="1"/>
  <c r="N222" i="7"/>
  <c r="P222" i="7" s="1"/>
  <c r="N223" i="7"/>
  <c r="P223" i="7" s="1"/>
  <c r="N224" i="7"/>
  <c r="P224" i="7" s="1"/>
  <c r="N225" i="7"/>
  <c r="P225" i="7" s="1"/>
  <c r="N226" i="7"/>
  <c r="P226" i="7" s="1"/>
  <c r="N227" i="7"/>
  <c r="P227" i="7" s="1"/>
  <c r="N228" i="7"/>
  <c r="P228" i="7" s="1"/>
  <c r="N229" i="7"/>
  <c r="P229" i="7" s="1"/>
  <c r="N230" i="7"/>
  <c r="P230" i="7" s="1"/>
  <c r="N231" i="7"/>
  <c r="P231" i="7" s="1"/>
  <c r="N232" i="7"/>
  <c r="P232" i="7" s="1"/>
  <c r="N233" i="7"/>
  <c r="P233" i="7" s="1"/>
  <c r="N234" i="7"/>
  <c r="P234" i="7" s="1"/>
  <c r="N235" i="7"/>
  <c r="P235" i="7" s="1"/>
  <c r="N236" i="7"/>
  <c r="P236" i="7" s="1"/>
  <c r="N237" i="7"/>
  <c r="P237" i="7" s="1"/>
  <c r="N238" i="7"/>
  <c r="P238" i="7" s="1"/>
  <c r="N239" i="7"/>
  <c r="P239" i="7" s="1"/>
  <c r="N240" i="7"/>
  <c r="P240" i="7" s="1"/>
  <c r="N241" i="7"/>
  <c r="P241" i="7" s="1"/>
  <c r="N242" i="7"/>
  <c r="P242" i="7" s="1"/>
  <c r="N243" i="7"/>
  <c r="P243" i="7" s="1"/>
  <c r="N244" i="7"/>
  <c r="P244" i="7" s="1"/>
  <c r="N245" i="7"/>
  <c r="P245" i="7" s="1"/>
  <c r="N246" i="7"/>
  <c r="P246" i="7" s="1"/>
  <c r="N247" i="7"/>
  <c r="P247" i="7" s="1"/>
  <c r="N248" i="7"/>
  <c r="P248" i="7" s="1"/>
  <c r="N249" i="7"/>
  <c r="P249" i="7" s="1"/>
  <c r="N250" i="7"/>
  <c r="P250" i="7" s="1"/>
  <c r="N251" i="7"/>
  <c r="P251" i="7" s="1"/>
  <c r="N252" i="7"/>
  <c r="P252" i="7" s="1"/>
  <c r="N253" i="7"/>
  <c r="P253" i="7" s="1"/>
  <c r="N254" i="7"/>
  <c r="P254" i="7" s="1"/>
  <c r="N255" i="7"/>
  <c r="P255" i="7" s="1"/>
  <c r="N256" i="7"/>
  <c r="P256" i="7" s="1"/>
  <c r="N257" i="7"/>
  <c r="P257" i="7" s="1"/>
  <c r="N258" i="7"/>
  <c r="P258" i="7" s="1"/>
  <c r="N259" i="7"/>
  <c r="P259" i="7" s="1"/>
  <c r="N260" i="7"/>
  <c r="P260" i="7" s="1"/>
  <c r="N261" i="7"/>
  <c r="P261" i="7" s="1"/>
  <c r="N262" i="7"/>
  <c r="P262" i="7" s="1"/>
  <c r="N263" i="7"/>
  <c r="P263" i="7" s="1"/>
  <c r="N264" i="7"/>
  <c r="P264" i="7" s="1"/>
  <c r="N265" i="7"/>
  <c r="P265" i="7" s="1"/>
  <c r="N266" i="7"/>
  <c r="P266" i="7" s="1"/>
  <c r="N267" i="7"/>
  <c r="P267" i="7" s="1"/>
  <c r="N268" i="7"/>
  <c r="P268" i="7" s="1"/>
  <c r="N269" i="7"/>
  <c r="P269" i="7" s="1"/>
  <c r="N270" i="7"/>
  <c r="P270" i="7" s="1"/>
  <c r="N271" i="7"/>
  <c r="P271" i="7" s="1"/>
  <c r="N272" i="7"/>
  <c r="P272" i="7" s="1"/>
  <c r="N273" i="7"/>
  <c r="P273" i="7" s="1"/>
  <c r="N274" i="7"/>
  <c r="P274" i="7" s="1"/>
  <c r="N275" i="7"/>
  <c r="P275" i="7" s="1"/>
  <c r="N276" i="7"/>
  <c r="P276" i="7" s="1"/>
  <c r="N277" i="7"/>
  <c r="P277" i="7" s="1"/>
  <c r="N278" i="7"/>
  <c r="P278" i="7" s="1"/>
  <c r="N279" i="7"/>
  <c r="P279" i="7" s="1"/>
  <c r="N280" i="7"/>
  <c r="P280" i="7" s="1"/>
  <c r="N281" i="7"/>
  <c r="P281" i="7" s="1"/>
  <c r="N282" i="7"/>
  <c r="P282" i="7" s="1"/>
  <c r="N283" i="7"/>
  <c r="P283" i="7" s="1"/>
  <c r="N284" i="7"/>
  <c r="P284" i="7" s="1"/>
  <c r="N285" i="7"/>
  <c r="P285" i="7" s="1"/>
  <c r="N286" i="7"/>
  <c r="P286" i="7" s="1"/>
  <c r="N287" i="7"/>
  <c r="P287" i="7" s="1"/>
  <c r="N288" i="7"/>
  <c r="P288" i="7" s="1"/>
  <c r="N289" i="7"/>
  <c r="P289" i="7" s="1"/>
  <c r="N290" i="7"/>
  <c r="P290" i="7" s="1"/>
  <c r="N291" i="7"/>
  <c r="P291" i="7" s="1"/>
  <c r="N292" i="7"/>
  <c r="P292" i="7" s="1"/>
  <c r="N293" i="7"/>
  <c r="P293" i="7" s="1"/>
  <c r="N294" i="7"/>
  <c r="P294" i="7" s="1"/>
  <c r="N295" i="7"/>
  <c r="P295" i="7" s="1"/>
  <c r="N296" i="7"/>
  <c r="P296" i="7" s="1"/>
  <c r="N297" i="7"/>
  <c r="P297" i="7" s="1"/>
  <c r="N298" i="7"/>
  <c r="P298" i="7" s="1"/>
  <c r="N299" i="7"/>
  <c r="P299" i="7" s="1"/>
  <c r="N300" i="7"/>
  <c r="P300" i="7" s="1"/>
  <c r="N301" i="7"/>
  <c r="P301" i="7" s="1"/>
  <c r="N302" i="7"/>
  <c r="P302" i="7" s="1"/>
  <c r="N303" i="7"/>
  <c r="P303" i="7" s="1"/>
  <c r="N304" i="7"/>
  <c r="P304" i="7" s="1"/>
  <c r="N305" i="7"/>
  <c r="P305" i="7" s="1"/>
  <c r="N306" i="7"/>
  <c r="P306" i="7" s="1"/>
  <c r="N307" i="7"/>
  <c r="P307" i="7" s="1"/>
  <c r="N308" i="7"/>
  <c r="P308" i="7" s="1"/>
  <c r="N309" i="7"/>
  <c r="P309" i="7" s="1"/>
  <c r="N310" i="7"/>
  <c r="P310" i="7" s="1"/>
  <c r="N311" i="7"/>
  <c r="P311" i="7" s="1"/>
  <c r="N312" i="7"/>
  <c r="P312" i="7" s="1"/>
  <c r="N313" i="7"/>
  <c r="P313" i="7" s="1"/>
  <c r="N314" i="7"/>
  <c r="P314" i="7" s="1"/>
  <c r="N315" i="7"/>
  <c r="P315" i="7" s="1"/>
  <c r="N316" i="7"/>
  <c r="P316" i="7" s="1"/>
  <c r="N317" i="7"/>
  <c r="P317" i="7" s="1"/>
  <c r="N318" i="7"/>
  <c r="P318" i="7" s="1"/>
  <c r="N319" i="7"/>
  <c r="P319" i="7" s="1"/>
  <c r="N320" i="7"/>
  <c r="P320" i="7" s="1"/>
  <c r="N321" i="7"/>
  <c r="P321" i="7" s="1"/>
  <c r="N322" i="7"/>
  <c r="P322" i="7" s="1"/>
  <c r="N323" i="7"/>
  <c r="P323" i="7" s="1"/>
  <c r="N324" i="7"/>
  <c r="P324" i="7" s="1"/>
  <c r="N325" i="7"/>
  <c r="P325" i="7" s="1"/>
  <c r="N326" i="7"/>
  <c r="P326" i="7" s="1"/>
  <c r="N327" i="7"/>
  <c r="P327" i="7" s="1"/>
  <c r="N328" i="7"/>
  <c r="P328" i="7" s="1"/>
  <c r="N329" i="7"/>
  <c r="P329" i="7" s="1"/>
  <c r="N330" i="7"/>
  <c r="P330" i="7" s="1"/>
  <c r="N331" i="7"/>
  <c r="P331" i="7" s="1"/>
  <c r="N332" i="7"/>
  <c r="P332" i="7" s="1"/>
  <c r="N333" i="7"/>
  <c r="P333" i="7" s="1"/>
  <c r="N334" i="7"/>
  <c r="P334" i="7" s="1"/>
  <c r="N335" i="7"/>
  <c r="P335" i="7" s="1"/>
  <c r="N336" i="7"/>
  <c r="P336" i="7" s="1"/>
  <c r="N337" i="7"/>
  <c r="P337" i="7" s="1"/>
  <c r="N338" i="7"/>
  <c r="P338" i="7" s="1"/>
  <c r="N339" i="7"/>
  <c r="P339" i="7" s="1"/>
  <c r="N340" i="7"/>
  <c r="P340" i="7" s="1"/>
  <c r="N341" i="7"/>
  <c r="P341" i="7" s="1"/>
  <c r="N342" i="7"/>
  <c r="P342" i="7" s="1"/>
  <c r="N343" i="7"/>
  <c r="P343" i="7" s="1"/>
  <c r="N344" i="7"/>
  <c r="P344" i="7" s="1"/>
  <c r="N345" i="7"/>
  <c r="P345" i="7" s="1"/>
  <c r="N346" i="7"/>
  <c r="P346" i="7" s="1"/>
  <c r="N347" i="7"/>
  <c r="P347" i="7" s="1"/>
  <c r="N348" i="7"/>
  <c r="P348" i="7" s="1"/>
  <c r="N349" i="7"/>
  <c r="P349" i="7" s="1"/>
  <c r="N350" i="7"/>
  <c r="P350" i="7" s="1"/>
  <c r="N351" i="7"/>
  <c r="P351" i="7" s="1"/>
  <c r="N352" i="7"/>
  <c r="P352" i="7" s="1"/>
  <c r="N353" i="7"/>
  <c r="P353" i="7" s="1"/>
  <c r="N354" i="7"/>
  <c r="P354" i="7" s="1"/>
  <c r="N355" i="7"/>
  <c r="P355" i="7" s="1"/>
  <c r="N356" i="7"/>
  <c r="P356" i="7" s="1"/>
  <c r="N357" i="7"/>
  <c r="P357" i="7" s="1"/>
  <c r="N358" i="7"/>
  <c r="P358" i="7" s="1"/>
  <c r="N359" i="7"/>
  <c r="P359" i="7" s="1"/>
  <c r="N360" i="7"/>
  <c r="P360" i="7" s="1"/>
  <c r="N361" i="7"/>
  <c r="P361" i="7" s="1"/>
  <c r="N362" i="7"/>
  <c r="P362" i="7" s="1"/>
  <c r="N363" i="7"/>
  <c r="P363" i="7" s="1"/>
  <c r="N364" i="7"/>
  <c r="P364" i="7" s="1"/>
  <c r="N365" i="7"/>
  <c r="P365" i="7" s="1"/>
  <c r="N366" i="7"/>
  <c r="P366" i="7" s="1"/>
  <c r="N367" i="7"/>
  <c r="P367" i="7" s="1"/>
  <c r="N368" i="7"/>
  <c r="P368" i="7" s="1"/>
  <c r="N369" i="7"/>
  <c r="P369" i="7" s="1"/>
  <c r="N370" i="7"/>
  <c r="P370" i="7" s="1"/>
  <c r="N371" i="7"/>
  <c r="P371" i="7" s="1"/>
  <c r="N372" i="7"/>
  <c r="P372" i="7" s="1"/>
  <c r="N373" i="7"/>
  <c r="P373" i="7" s="1"/>
  <c r="N374" i="7"/>
  <c r="P374" i="7" s="1"/>
  <c r="N375" i="7"/>
  <c r="P375" i="7" s="1"/>
  <c r="N376" i="7"/>
  <c r="P376" i="7" s="1"/>
  <c r="N377" i="7"/>
  <c r="P377" i="7" s="1"/>
  <c r="N378" i="7"/>
  <c r="P378" i="7" s="1"/>
  <c r="N379" i="7"/>
  <c r="P379" i="7" s="1"/>
  <c r="N380" i="7"/>
  <c r="P380" i="7" s="1"/>
  <c r="N381" i="7"/>
  <c r="P381" i="7" s="1"/>
  <c r="N382" i="7"/>
  <c r="P382" i="7" s="1"/>
  <c r="N383" i="7"/>
  <c r="P383" i="7" s="1"/>
  <c r="N384" i="7"/>
  <c r="P384" i="7" s="1"/>
  <c r="N385" i="7"/>
  <c r="P385" i="7" s="1"/>
  <c r="N386" i="7"/>
  <c r="P386" i="7" s="1"/>
  <c r="N387" i="7"/>
  <c r="P387" i="7" s="1"/>
  <c r="N388" i="7"/>
  <c r="P388" i="7" s="1"/>
  <c r="N389" i="7"/>
  <c r="P389" i="7" s="1"/>
  <c r="N390" i="7"/>
  <c r="P390" i="7" s="1"/>
  <c r="N391" i="7"/>
  <c r="P391" i="7" s="1"/>
  <c r="N392" i="7"/>
  <c r="P392" i="7" s="1"/>
  <c r="N393" i="7"/>
  <c r="P393" i="7" s="1"/>
  <c r="N394" i="7"/>
  <c r="P394" i="7" s="1"/>
  <c r="N395" i="7"/>
  <c r="P395" i="7" s="1"/>
  <c r="N396" i="7"/>
  <c r="P396" i="7" s="1"/>
  <c r="N397" i="7"/>
  <c r="P397" i="7" s="1"/>
  <c r="N398" i="7"/>
  <c r="P398" i="7" s="1"/>
  <c r="N399" i="7"/>
  <c r="P399" i="7" s="1"/>
  <c r="N400" i="7"/>
  <c r="P400" i="7" s="1"/>
  <c r="N401" i="7"/>
  <c r="P401" i="7" s="1"/>
  <c r="N402" i="7"/>
  <c r="P402" i="7" s="1"/>
  <c r="N403" i="7"/>
  <c r="P403" i="7" s="1"/>
  <c r="N404" i="7"/>
  <c r="P404" i="7" s="1"/>
  <c r="N405" i="7"/>
  <c r="P405" i="7" s="1"/>
  <c r="N406" i="7"/>
  <c r="P406" i="7" s="1"/>
  <c r="N407" i="7"/>
  <c r="P407" i="7" s="1"/>
  <c r="N408" i="7"/>
  <c r="P408" i="7" s="1"/>
  <c r="N409" i="7"/>
  <c r="P409" i="7" s="1"/>
  <c r="N410" i="7"/>
  <c r="P410" i="7" s="1"/>
  <c r="N411" i="7"/>
  <c r="P411" i="7" s="1"/>
  <c r="N412" i="7"/>
  <c r="P412" i="7" s="1"/>
  <c r="N413" i="7"/>
  <c r="P413" i="7" s="1"/>
  <c r="N414" i="7"/>
  <c r="P414" i="7" s="1"/>
  <c r="N415" i="7"/>
  <c r="P415" i="7" s="1"/>
  <c r="N416" i="7"/>
  <c r="P416" i="7" s="1"/>
  <c r="N417" i="7"/>
  <c r="P417" i="7" s="1"/>
  <c r="N418" i="7"/>
  <c r="P418" i="7" s="1"/>
  <c r="N419" i="7"/>
  <c r="P419" i="7" s="1"/>
  <c r="N420" i="7"/>
  <c r="P420" i="7" s="1"/>
  <c r="N421" i="7"/>
  <c r="P421" i="7" s="1"/>
  <c r="N422" i="7"/>
  <c r="P422" i="7" s="1"/>
  <c r="N423" i="7"/>
  <c r="P423" i="7" s="1"/>
  <c r="N424" i="7"/>
  <c r="P424" i="7" s="1"/>
  <c r="N425" i="7"/>
  <c r="P425" i="7" s="1"/>
  <c r="N426" i="7"/>
  <c r="P426" i="7" s="1"/>
  <c r="N427" i="7"/>
  <c r="P427" i="7" s="1"/>
  <c r="N428" i="7"/>
  <c r="P428" i="7" s="1"/>
  <c r="N429" i="7"/>
  <c r="P429" i="7" s="1"/>
  <c r="N430" i="7"/>
  <c r="P430" i="7" s="1"/>
  <c r="N431" i="7"/>
  <c r="P431" i="7" s="1"/>
  <c r="N432" i="7"/>
  <c r="P432" i="7" s="1"/>
  <c r="N433" i="7"/>
  <c r="P433" i="7" s="1"/>
  <c r="N434" i="7"/>
  <c r="P434" i="7" s="1"/>
  <c r="N435" i="7"/>
  <c r="P435" i="7" s="1"/>
  <c r="N436" i="7"/>
  <c r="P436" i="7" s="1"/>
  <c r="N437" i="7"/>
  <c r="P437" i="7" s="1"/>
  <c r="N438" i="7"/>
  <c r="P438" i="7" s="1"/>
  <c r="N439" i="7"/>
  <c r="P439" i="7" s="1"/>
  <c r="N440" i="7"/>
  <c r="P440" i="7" s="1"/>
  <c r="N441" i="7"/>
  <c r="P441" i="7" s="1"/>
  <c r="N442" i="7"/>
  <c r="P442" i="7" s="1"/>
  <c r="N443" i="7"/>
  <c r="P443" i="7" s="1"/>
  <c r="N444" i="7"/>
  <c r="P444" i="7" s="1"/>
  <c r="N445" i="7"/>
  <c r="P445" i="7" s="1"/>
  <c r="N446" i="7"/>
  <c r="P446" i="7" s="1"/>
  <c r="N447" i="7"/>
  <c r="P447" i="7" s="1"/>
  <c r="N448" i="7"/>
  <c r="P448" i="7" s="1"/>
  <c r="N449" i="7"/>
  <c r="P449" i="7" s="1"/>
  <c r="N450" i="7"/>
  <c r="P450" i="7" s="1"/>
  <c r="N451" i="7"/>
  <c r="P451" i="7" s="1"/>
  <c r="N452" i="7"/>
  <c r="P452" i="7" s="1"/>
  <c r="N453" i="7"/>
  <c r="P453" i="7" s="1"/>
  <c r="N454" i="7"/>
  <c r="P454" i="7" s="1"/>
  <c r="N455" i="7"/>
  <c r="P455" i="7" s="1"/>
  <c r="N456" i="7"/>
  <c r="P456" i="7" s="1"/>
  <c r="N457" i="7"/>
  <c r="P457" i="7" s="1"/>
  <c r="N458" i="7"/>
  <c r="P458" i="7" s="1"/>
  <c r="N459" i="7"/>
  <c r="P459" i="7" s="1"/>
  <c r="N460" i="7"/>
  <c r="P460" i="7" s="1"/>
  <c r="N461" i="7"/>
  <c r="P461" i="7" s="1"/>
  <c r="N462" i="7"/>
  <c r="P462" i="7" s="1"/>
  <c r="N463" i="7"/>
  <c r="P463" i="7" s="1"/>
  <c r="N464" i="7"/>
  <c r="P464" i="7" s="1"/>
  <c r="N465" i="7"/>
  <c r="P465" i="7" s="1"/>
  <c r="N466" i="7"/>
  <c r="P466" i="7" s="1"/>
  <c r="N467" i="7"/>
  <c r="P467" i="7" s="1"/>
  <c r="N468" i="7"/>
  <c r="P468" i="7" s="1"/>
  <c r="N469" i="7"/>
  <c r="P469" i="7" s="1"/>
  <c r="N470" i="7"/>
  <c r="P470" i="7" s="1"/>
  <c r="N471" i="7"/>
  <c r="P471" i="7" s="1"/>
  <c r="N472" i="7"/>
  <c r="P472" i="7" s="1"/>
  <c r="N473" i="7"/>
  <c r="P473" i="7" s="1"/>
  <c r="N474" i="7"/>
  <c r="P474" i="7" s="1"/>
  <c r="N475" i="7"/>
  <c r="P475" i="7" s="1"/>
  <c r="N476" i="7"/>
  <c r="P476" i="7" s="1"/>
  <c r="N477" i="7"/>
  <c r="P477" i="7" s="1"/>
  <c r="N478" i="7"/>
  <c r="P478" i="7" s="1"/>
  <c r="N479" i="7"/>
  <c r="P479" i="7" s="1"/>
  <c r="N480" i="7"/>
  <c r="P480" i="7" s="1"/>
  <c r="N481" i="7"/>
  <c r="P481" i="7" s="1"/>
  <c r="N482" i="7"/>
  <c r="P482" i="7" s="1"/>
  <c r="N483" i="7"/>
  <c r="P483" i="7" s="1"/>
  <c r="N484" i="7"/>
  <c r="P484" i="7" s="1"/>
  <c r="N485" i="7"/>
  <c r="P485" i="7" s="1"/>
  <c r="N486" i="7"/>
  <c r="P486" i="7" s="1"/>
  <c r="N487" i="7"/>
  <c r="P487" i="7" s="1"/>
  <c r="N488" i="7"/>
  <c r="P488" i="7" s="1"/>
  <c r="N489" i="7"/>
  <c r="P489" i="7" s="1"/>
  <c r="N490" i="7"/>
  <c r="P490" i="7" s="1"/>
  <c r="N491" i="7"/>
  <c r="P491" i="7" s="1"/>
  <c r="N492" i="7"/>
  <c r="P492" i="7" s="1"/>
  <c r="N493" i="7"/>
  <c r="P493" i="7" s="1"/>
  <c r="N494" i="7"/>
  <c r="P494" i="7" s="1"/>
  <c r="N495" i="7"/>
  <c r="P495" i="7" s="1"/>
  <c r="N496" i="7"/>
  <c r="P496" i="7" s="1"/>
  <c r="N497" i="7"/>
  <c r="P497" i="7" s="1"/>
  <c r="N498" i="7"/>
  <c r="P498" i="7" s="1"/>
  <c r="N499" i="7"/>
  <c r="P499" i="7" s="1"/>
  <c r="N500" i="7"/>
  <c r="P500" i="7" s="1"/>
  <c r="N501" i="7"/>
  <c r="P501" i="7" s="1"/>
  <c r="N502" i="7"/>
  <c r="P502" i="7" s="1"/>
  <c r="N503" i="7"/>
  <c r="P503" i="7" s="1"/>
  <c r="N504" i="7"/>
  <c r="P504" i="7" s="1"/>
  <c r="N505" i="7"/>
  <c r="P505" i="7" s="1"/>
  <c r="N506" i="7"/>
  <c r="P506" i="7" s="1"/>
  <c r="N507" i="7"/>
  <c r="P507" i="7" s="1"/>
  <c r="N508" i="7"/>
  <c r="P508" i="7" s="1"/>
  <c r="N509" i="7"/>
  <c r="P509" i="7" s="1"/>
  <c r="N510" i="7"/>
  <c r="P510" i="7" s="1"/>
  <c r="N511" i="7"/>
  <c r="P511" i="7" s="1"/>
  <c r="N512" i="7"/>
  <c r="P512" i="7" s="1"/>
  <c r="N513" i="7"/>
  <c r="P513" i="7" s="1"/>
  <c r="N514" i="7"/>
  <c r="P514" i="7" s="1"/>
  <c r="N515" i="7"/>
  <c r="P515" i="7" s="1"/>
  <c r="N516" i="7"/>
  <c r="P516" i="7" s="1"/>
  <c r="N517" i="7"/>
  <c r="P517" i="7" s="1"/>
  <c r="N518" i="7"/>
  <c r="P518" i="7" s="1"/>
  <c r="N519" i="7"/>
  <c r="P519" i="7" s="1"/>
  <c r="N520" i="7"/>
  <c r="P520" i="7" s="1"/>
  <c r="N521" i="7"/>
  <c r="P521" i="7" s="1"/>
  <c r="N522" i="7"/>
  <c r="P522" i="7" s="1"/>
  <c r="N523" i="7"/>
  <c r="P523" i="7" s="1"/>
  <c r="N524" i="7"/>
  <c r="P524" i="7" s="1"/>
  <c r="N525" i="7"/>
  <c r="P525" i="7" s="1"/>
  <c r="N526" i="7"/>
  <c r="P526" i="7" s="1"/>
  <c r="N527" i="7"/>
  <c r="P527" i="7" s="1"/>
  <c r="N528" i="7"/>
  <c r="P528" i="7" s="1"/>
  <c r="N529" i="7"/>
  <c r="P529" i="7" s="1"/>
  <c r="N530" i="7"/>
  <c r="P530" i="7" s="1"/>
  <c r="N531" i="7"/>
  <c r="P531" i="7" s="1"/>
  <c r="N532" i="7"/>
  <c r="P532" i="7" s="1"/>
  <c r="N533" i="7"/>
  <c r="P533" i="7" s="1"/>
  <c r="N534" i="7"/>
  <c r="P534" i="7" s="1"/>
  <c r="N535" i="7"/>
  <c r="P535" i="7" s="1"/>
  <c r="N536" i="7"/>
  <c r="P536" i="7" s="1"/>
  <c r="N537" i="7"/>
  <c r="P537" i="7" s="1"/>
  <c r="N538" i="7"/>
  <c r="P538" i="7" s="1"/>
  <c r="N539" i="7"/>
  <c r="P539" i="7" s="1"/>
  <c r="N540" i="7"/>
  <c r="P540" i="7" s="1"/>
  <c r="N541" i="7"/>
  <c r="P541" i="7" s="1"/>
  <c r="N542" i="7"/>
  <c r="P542" i="7" s="1"/>
  <c r="N543" i="7"/>
  <c r="P543" i="7" s="1"/>
  <c r="N544" i="7"/>
  <c r="P544" i="7" s="1"/>
  <c r="N545" i="7"/>
  <c r="P545" i="7" s="1"/>
  <c r="N546" i="7"/>
  <c r="P546" i="7" s="1"/>
  <c r="N547" i="7"/>
  <c r="P547" i="7" s="1"/>
  <c r="N548" i="7"/>
  <c r="P548" i="7" s="1"/>
  <c r="N549" i="7"/>
  <c r="P549" i="7" s="1"/>
  <c r="N550" i="7"/>
  <c r="P550" i="7" s="1"/>
  <c r="N551" i="7"/>
  <c r="P551" i="7" s="1"/>
  <c r="N552" i="7"/>
  <c r="P552" i="7" s="1"/>
  <c r="N553" i="7"/>
  <c r="P553" i="7" s="1"/>
  <c r="N554" i="7"/>
  <c r="P554" i="7" s="1"/>
  <c r="N555" i="7"/>
  <c r="P555" i="7" s="1"/>
  <c r="N556" i="7"/>
  <c r="P556" i="7" s="1"/>
  <c r="N557" i="7"/>
  <c r="P557" i="7" s="1"/>
  <c r="N558" i="7"/>
  <c r="P558" i="7" s="1"/>
  <c r="N559" i="7"/>
  <c r="P559" i="7" s="1"/>
  <c r="N560" i="7"/>
  <c r="P560" i="7" s="1"/>
  <c r="N561" i="7"/>
  <c r="P561" i="7" s="1"/>
  <c r="N562" i="7"/>
  <c r="P562" i="7" s="1"/>
  <c r="N563" i="7"/>
  <c r="P563" i="7" s="1"/>
  <c r="N564" i="7"/>
  <c r="P564" i="7" s="1"/>
  <c r="N565" i="7"/>
  <c r="P565" i="7" s="1"/>
  <c r="N566" i="7"/>
  <c r="P566" i="7" s="1"/>
  <c r="N567" i="7"/>
  <c r="P567" i="7" s="1"/>
  <c r="N568" i="7"/>
  <c r="P568" i="7" s="1"/>
  <c r="N569" i="7"/>
  <c r="P569" i="7" s="1"/>
  <c r="N570" i="7"/>
  <c r="P570" i="7" s="1"/>
  <c r="N571" i="7"/>
  <c r="P571" i="7" s="1"/>
  <c r="N572" i="7"/>
  <c r="P572" i="7" s="1"/>
  <c r="N573" i="7"/>
  <c r="P573" i="7" s="1"/>
  <c r="N574" i="7"/>
  <c r="P574" i="7" s="1"/>
  <c r="N575" i="7"/>
  <c r="P575" i="7" s="1"/>
  <c r="N576" i="7"/>
  <c r="P576" i="7" s="1"/>
  <c r="N577" i="7"/>
  <c r="P577" i="7" s="1"/>
  <c r="N578" i="7"/>
  <c r="P578" i="7" s="1"/>
  <c r="N579" i="7"/>
  <c r="P579" i="7" s="1"/>
  <c r="N580" i="7"/>
  <c r="P580" i="7" s="1"/>
  <c r="N581" i="7"/>
  <c r="P581" i="7" s="1"/>
  <c r="N582" i="7"/>
  <c r="P582" i="7" s="1"/>
  <c r="N583" i="7"/>
  <c r="P583" i="7" s="1"/>
  <c r="N584" i="7"/>
  <c r="P584" i="7" s="1"/>
  <c r="N585" i="7"/>
  <c r="P585" i="7" s="1"/>
  <c r="N586" i="7"/>
  <c r="P586" i="7" s="1"/>
  <c r="N587" i="7"/>
  <c r="P587" i="7" s="1"/>
  <c r="N588" i="7"/>
  <c r="P588" i="7" s="1"/>
  <c r="N589" i="7"/>
  <c r="P589" i="7" s="1"/>
  <c r="N590" i="7"/>
  <c r="P590" i="7" s="1"/>
  <c r="N591" i="7"/>
  <c r="P591" i="7" s="1"/>
  <c r="N592" i="7"/>
  <c r="P592" i="7" s="1"/>
  <c r="N593" i="7"/>
  <c r="P593" i="7" s="1"/>
  <c r="N594" i="7"/>
  <c r="P594" i="7" s="1"/>
  <c r="N595" i="7"/>
  <c r="P595" i="7" s="1"/>
  <c r="N596" i="7"/>
  <c r="P596" i="7" s="1"/>
  <c r="N597" i="7"/>
  <c r="P597" i="7" s="1"/>
  <c r="N598" i="7"/>
  <c r="P598" i="7" s="1"/>
  <c r="N599" i="7"/>
  <c r="P599" i="7" s="1"/>
  <c r="N600" i="7"/>
  <c r="P600" i="7" s="1"/>
  <c r="N601" i="7"/>
  <c r="P601" i="7" s="1"/>
  <c r="N602" i="7"/>
  <c r="P602" i="7" s="1"/>
  <c r="N603" i="7"/>
  <c r="P603" i="7" s="1"/>
  <c r="N604" i="7"/>
  <c r="P604" i="7" s="1"/>
  <c r="N605" i="7"/>
  <c r="P605" i="7" s="1"/>
  <c r="N606" i="7"/>
  <c r="P606" i="7" s="1"/>
  <c r="N607" i="7"/>
  <c r="P607" i="7" s="1"/>
  <c r="N608" i="7"/>
  <c r="P608" i="7" s="1"/>
  <c r="N609" i="7"/>
  <c r="P609" i="7" s="1"/>
  <c r="N610" i="7"/>
  <c r="P610" i="7" s="1"/>
  <c r="N611" i="7"/>
  <c r="P611" i="7" s="1"/>
  <c r="N612" i="7"/>
  <c r="P612" i="7" s="1"/>
  <c r="N613" i="7"/>
  <c r="P613" i="7" s="1"/>
  <c r="N614" i="7"/>
  <c r="P614" i="7" s="1"/>
  <c r="N615" i="7"/>
  <c r="P615" i="7" s="1"/>
  <c r="N616" i="7"/>
  <c r="P616" i="7" s="1"/>
  <c r="N617" i="7"/>
  <c r="P617" i="7" s="1"/>
  <c r="N618" i="7"/>
  <c r="P618" i="7" s="1"/>
  <c r="N619" i="7"/>
  <c r="P619" i="7" s="1"/>
  <c r="N620" i="7"/>
  <c r="P620" i="7" s="1"/>
  <c r="N621" i="7"/>
  <c r="P621" i="7" s="1"/>
  <c r="N622" i="7"/>
  <c r="P622" i="7" s="1"/>
  <c r="N623" i="7"/>
  <c r="P623" i="7" s="1"/>
  <c r="N624" i="7"/>
  <c r="P624" i="7" s="1"/>
  <c r="N625" i="7"/>
  <c r="P625" i="7" s="1"/>
  <c r="N626" i="7"/>
  <c r="P626" i="7" s="1"/>
  <c r="N627" i="7"/>
  <c r="P627" i="7" s="1"/>
  <c r="N628" i="7"/>
  <c r="P628" i="7" s="1"/>
  <c r="N629" i="7"/>
  <c r="P629" i="7" s="1"/>
  <c r="N630" i="7"/>
  <c r="P630" i="7" s="1"/>
  <c r="N631" i="7"/>
  <c r="P631" i="7" s="1"/>
  <c r="N632" i="7"/>
  <c r="P632" i="7" s="1"/>
  <c r="N633" i="7"/>
  <c r="P633" i="7" s="1"/>
  <c r="N634" i="7"/>
  <c r="P634" i="7" s="1"/>
  <c r="N635" i="7"/>
  <c r="P635" i="7" s="1"/>
  <c r="N636" i="7"/>
  <c r="P636" i="7" s="1"/>
  <c r="N637" i="7"/>
  <c r="P637" i="7" s="1"/>
  <c r="N638" i="7"/>
  <c r="P638" i="7" s="1"/>
  <c r="N639" i="7"/>
  <c r="P639" i="7" s="1"/>
  <c r="N640" i="7"/>
  <c r="P640" i="7" s="1"/>
  <c r="N641" i="7"/>
  <c r="P641" i="7" s="1"/>
  <c r="N642" i="7"/>
  <c r="P642" i="7" s="1"/>
  <c r="N643" i="7"/>
  <c r="P643" i="7" s="1"/>
  <c r="N644" i="7"/>
  <c r="P644" i="7" s="1"/>
  <c r="N645" i="7"/>
  <c r="P645" i="7" s="1"/>
  <c r="N646" i="7"/>
  <c r="P646" i="7" s="1"/>
  <c r="N647" i="7"/>
  <c r="P647" i="7" s="1"/>
  <c r="N648" i="7"/>
  <c r="P648" i="7" s="1"/>
  <c r="N649" i="7"/>
  <c r="P649" i="7" s="1"/>
  <c r="N650" i="7"/>
  <c r="P650" i="7" s="1"/>
  <c r="N651" i="7"/>
  <c r="P651" i="7" s="1"/>
  <c r="N652" i="7"/>
  <c r="P652" i="7" s="1"/>
  <c r="N653" i="7"/>
  <c r="P653" i="7" s="1"/>
  <c r="N654" i="7"/>
  <c r="P654" i="7" s="1"/>
  <c r="N655" i="7"/>
  <c r="P655" i="7" s="1"/>
  <c r="N656" i="7"/>
  <c r="P656" i="7" s="1"/>
  <c r="N657" i="7"/>
  <c r="P657" i="7" s="1"/>
  <c r="N658" i="7"/>
  <c r="P658" i="7" s="1"/>
  <c r="N659" i="7"/>
  <c r="P659" i="7" s="1"/>
  <c r="N660" i="7"/>
  <c r="P660" i="7" s="1"/>
  <c r="N661" i="7"/>
  <c r="P661" i="7" s="1"/>
  <c r="N662" i="7"/>
  <c r="P662" i="7" s="1"/>
  <c r="N663" i="7"/>
  <c r="P663" i="7" s="1"/>
  <c r="N664" i="7"/>
  <c r="P664" i="7" s="1"/>
  <c r="N665" i="7"/>
  <c r="P665" i="7" s="1"/>
  <c r="N666" i="7"/>
  <c r="P666" i="7" s="1"/>
  <c r="N667" i="7"/>
  <c r="P667" i="7" s="1"/>
  <c r="N668" i="7"/>
  <c r="P668" i="7" s="1"/>
  <c r="N669" i="7"/>
  <c r="P669" i="7" s="1"/>
  <c r="N670" i="7"/>
  <c r="P670" i="7" s="1"/>
  <c r="N671" i="7"/>
  <c r="P671" i="7" s="1"/>
  <c r="N672" i="7"/>
  <c r="P672" i="7" s="1"/>
  <c r="N673" i="7"/>
  <c r="P673" i="7" s="1"/>
  <c r="N674" i="7"/>
  <c r="P674" i="7" s="1"/>
  <c r="N675" i="7"/>
  <c r="P675" i="7" s="1"/>
  <c r="N676" i="7"/>
  <c r="P676" i="7" s="1"/>
  <c r="N677" i="7"/>
  <c r="P677" i="7" s="1"/>
  <c r="N678" i="7"/>
  <c r="P678" i="7" s="1"/>
  <c r="N679" i="7"/>
  <c r="P679" i="7" s="1"/>
  <c r="N680" i="7"/>
  <c r="P680" i="7" s="1"/>
  <c r="N681" i="7"/>
  <c r="P681" i="7" s="1"/>
  <c r="N682" i="7"/>
  <c r="P682" i="7" s="1"/>
  <c r="N683" i="7"/>
  <c r="P683" i="7" s="1"/>
  <c r="N684" i="7"/>
  <c r="P684" i="7" s="1"/>
  <c r="N685" i="7"/>
  <c r="P685" i="7" s="1"/>
  <c r="N686" i="7"/>
  <c r="P686" i="7" s="1"/>
  <c r="N687" i="7"/>
  <c r="P687" i="7" s="1"/>
  <c r="N688" i="7"/>
  <c r="P688" i="7" s="1"/>
  <c r="N689" i="7"/>
  <c r="P689" i="7" s="1"/>
  <c r="N690" i="7"/>
  <c r="P690" i="7" s="1"/>
  <c r="N691" i="7"/>
  <c r="P691" i="7" s="1"/>
  <c r="N692" i="7"/>
  <c r="P692" i="7" s="1"/>
  <c r="N693" i="7"/>
  <c r="P693" i="7" s="1"/>
  <c r="N694" i="7"/>
  <c r="P694" i="7" s="1"/>
  <c r="N695" i="7"/>
  <c r="P695" i="7" s="1"/>
  <c r="N696" i="7"/>
  <c r="P696" i="7" s="1"/>
  <c r="N697" i="7"/>
  <c r="P697" i="7" s="1"/>
  <c r="N698" i="7"/>
  <c r="P698" i="7" s="1"/>
  <c r="N699" i="7"/>
  <c r="P699" i="7" s="1"/>
  <c r="N700" i="7"/>
  <c r="P700" i="7" s="1"/>
  <c r="N701" i="7"/>
  <c r="P701" i="7" s="1"/>
  <c r="N702" i="7"/>
  <c r="P702" i="7" s="1"/>
  <c r="N703" i="7"/>
  <c r="P703" i="7" s="1"/>
  <c r="N704" i="7"/>
  <c r="P704" i="7" s="1"/>
  <c r="N705" i="7"/>
  <c r="P705" i="7" s="1"/>
  <c r="N706" i="7"/>
  <c r="P706" i="7" s="1"/>
  <c r="N707" i="7"/>
  <c r="P707" i="7" s="1"/>
  <c r="N708" i="7"/>
  <c r="P708" i="7" s="1"/>
  <c r="N709" i="7"/>
  <c r="P709" i="7" s="1"/>
  <c r="N710" i="7"/>
  <c r="P710" i="7" s="1"/>
  <c r="N711" i="7"/>
  <c r="P711" i="7" s="1"/>
  <c r="N712" i="7"/>
  <c r="P712" i="7" s="1"/>
  <c r="N713" i="7"/>
  <c r="P713" i="7" s="1"/>
  <c r="N714" i="7"/>
  <c r="P714" i="7" s="1"/>
  <c r="N715" i="7"/>
  <c r="P715" i="7" s="1"/>
  <c r="N716" i="7"/>
  <c r="P716" i="7" s="1"/>
  <c r="N717" i="7"/>
  <c r="P717" i="7" s="1"/>
  <c r="N718" i="7"/>
  <c r="P718" i="7" s="1"/>
  <c r="N719" i="7"/>
  <c r="P719" i="7" s="1"/>
  <c r="N720" i="7"/>
  <c r="P720" i="7" s="1"/>
  <c r="N721" i="7"/>
  <c r="P721" i="7" s="1"/>
  <c r="N722" i="7"/>
  <c r="P722" i="7" s="1"/>
  <c r="N723" i="7"/>
  <c r="P723" i="7" s="1"/>
  <c r="N724" i="7"/>
  <c r="P724" i="7" s="1"/>
  <c r="N725" i="7"/>
  <c r="P725" i="7" s="1"/>
  <c r="N726" i="7"/>
  <c r="P726" i="7" s="1"/>
  <c r="N727" i="7"/>
  <c r="P727" i="7" s="1"/>
  <c r="N728" i="7"/>
  <c r="P728" i="7" s="1"/>
  <c r="N729" i="7"/>
  <c r="P729" i="7" s="1"/>
  <c r="N730" i="7"/>
  <c r="P730" i="7" s="1"/>
  <c r="N731" i="7"/>
  <c r="P731" i="7" s="1"/>
  <c r="N732" i="7"/>
  <c r="P732" i="7" s="1"/>
  <c r="N733" i="7"/>
  <c r="P733" i="7" s="1"/>
  <c r="N734" i="7"/>
  <c r="P734" i="7" s="1"/>
  <c r="N735" i="7"/>
  <c r="P735" i="7" s="1"/>
  <c r="N736" i="7"/>
  <c r="P736" i="7" s="1"/>
  <c r="N737" i="7"/>
  <c r="P737" i="7" s="1"/>
  <c r="N738" i="7"/>
  <c r="P738" i="7" s="1"/>
  <c r="N739" i="7"/>
  <c r="P739" i="7" s="1"/>
  <c r="N740" i="7"/>
  <c r="P740" i="7" s="1"/>
  <c r="N741" i="7"/>
  <c r="P741" i="7" s="1"/>
  <c r="N742" i="7"/>
  <c r="P742" i="7" s="1"/>
  <c r="N743" i="7"/>
  <c r="P743" i="7" s="1"/>
  <c r="N744" i="7"/>
  <c r="P744" i="7" s="1"/>
  <c r="N745" i="7"/>
  <c r="P745" i="7" s="1"/>
  <c r="N746" i="7"/>
  <c r="P746" i="7" s="1"/>
  <c r="N747" i="7"/>
  <c r="P747" i="7" s="1"/>
  <c r="N748" i="7"/>
  <c r="P748" i="7" s="1"/>
  <c r="N749" i="7"/>
  <c r="P749" i="7" s="1"/>
  <c r="N750" i="7"/>
  <c r="P750" i="7" s="1"/>
  <c r="N751" i="7"/>
  <c r="P751" i="7" s="1"/>
  <c r="N752" i="7"/>
  <c r="P752" i="7" s="1"/>
  <c r="N753" i="7"/>
  <c r="P753" i="7" s="1"/>
  <c r="N754" i="7"/>
  <c r="P754" i="7" s="1"/>
  <c r="N755" i="7"/>
  <c r="P755" i="7" s="1"/>
  <c r="N756" i="7"/>
  <c r="P756" i="7" s="1"/>
  <c r="N757" i="7"/>
  <c r="P757" i="7" s="1"/>
  <c r="N758" i="7"/>
  <c r="P758" i="7" s="1"/>
  <c r="N759" i="7"/>
  <c r="P759" i="7" s="1"/>
  <c r="N760" i="7"/>
  <c r="P760" i="7" s="1"/>
  <c r="N761" i="7"/>
  <c r="P761" i="7" s="1"/>
  <c r="N762" i="7"/>
  <c r="P762" i="7" s="1"/>
  <c r="N763" i="7"/>
  <c r="P763" i="7" s="1"/>
  <c r="N764" i="7"/>
  <c r="P764" i="7" s="1"/>
  <c r="N765" i="7"/>
  <c r="P765" i="7" s="1"/>
  <c r="N766" i="7"/>
  <c r="P766" i="7" s="1"/>
  <c r="N767" i="7"/>
  <c r="P767" i="7" s="1"/>
  <c r="N768" i="7"/>
  <c r="P768" i="7" s="1"/>
  <c r="N769" i="7"/>
  <c r="P769" i="7" s="1"/>
  <c r="N770" i="7"/>
  <c r="P770" i="7" s="1"/>
  <c r="N771" i="7"/>
  <c r="P771" i="7" s="1"/>
  <c r="N772" i="7"/>
  <c r="P772" i="7" s="1"/>
  <c r="N773" i="7"/>
  <c r="P773" i="7" s="1"/>
  <c r="N774" i="7"/>
  <c r="P774" i="7" s="1"/>
  <c r="N775" i="7"/>
  <c r="P775" i="7" s="1"/>
  <c r="N776" i="7"/>
  <c r="P776" i="7" s="1"/>
  <c r="N777" i="7"/>
  <c r="P777" i="7" s="1"/>
  <c r="N778" i="7"/>
  <c r="P778" i="7" s="1"/>
  <c r="N779" i="7"/>
  <c r="P779" i="7" s="1"/>
  <c r="N780" i="7"/>
  <c r="P780" i="7" s="1"/>
  <c r="N781" i="7"/>
  <c r="P781" i="7" s="1"/>
  <c r="N782" i="7"/>
  <c r="P782" i="7" s="1"/>
  <c r="N783" i="7"/>
  <c r="P783" i="7" s="1"/>
  <c r="N784" i="7"/>
  <c r="P784" i="7" s="1"/>
  <c r="N785" i="7"/>
  <c r="P785" i="7" s="1"/>
  <c r="N786" i="7"/>
  <c r="P786" i="7" s="1"/>
  <c r="N787" i="7"/>
  <c r="P787" i="7" s="1"/>
  <c r="N788" i="7"/>
  <c r="P788" i="7" s="1"/>
  <c r="N789" i="7"/>
  <c r="P789" i="7" s="1"/>
  <c r="N790" i="7"/>
  <c r="P790" i="7" s="1"/>
  <c r="N791" i="7"/>
  <c r="P791" i="7" s="1"/>
  <c r="N792" i="7"/>
  <c r="P792" i="7" s="1"/>
  <c r="N793" i="7"/>
  <c r="P793" i="7" s="1"/>
  <c r="N794" i="7"/>
  <c r="P794" i="7" s="1"/>
  <c r="N795" i="7"/>
  <c r="P795" i="7" s="1"/>
  <c r="N796" i="7"/>
  <c r="P796" i="7" s="1"/>
  <c r="N797" i="7"/>
  <c r="P797" i="7" s="1"/>
  <c r="N798" i="7"/>
  <c r="P798" i="7" s="1"/>
  <c r="N799" i="7"/>
  <c r="P799" i="7" s="1"/>
  <c r="N800" i="7"/>
  <c r="P800" i="7" s="1"/>
  <c r="N801" i="7"/>
  <c r="P801" i="7" s="1"/>
  <c r="N802" i="7"/>
  <c r="P802" i="7" s="1"/>
  <c r="N803" i="7"/>
  <c r="P803" i="7" s="1"/>
  <c r="N804" i="7"/>
  <c r="P804" i="7" s="1"/>
  <c r="N805" i="7"/>
  <c r="P805" i="7" s="1"/>
  <c r="N806" i="7"/>
  <c r="P806" i="7" s="1"/>
  <c r="N807" i="7"/>
  <c r="P807" i="7" s="1"/>
  <c r="N808" i="7"/>
  <c r="P808" i="7" s="1"/>
  <c r="N809" i="7"/>
  <c r="P809" i="7" s="1"/>
  <c r="N810" i="7"/>
  <c r="P810" i="7" s="1"/>
  <c r="N811" i="7"/>
  <c r="P811" i="7" s="1"/>
  <c r="N812" i="7"/>
  <c r="P812" i="7" s="1"/>
  <c r="N813" i="7"/>
  <c r="P813" i="7" s="1"/>
  <c r="N814" i="7"/>
  <c r="P814" i="7" s="1"/>
  <c r="N815" i="7"/>
  <c r="P815" i="7" s="1"/>
  <c r="N816" i="7"/>
  <c r="P816" i="7" s="1"/>
  <c r="N817" i="7"/>
  <c r="P817" i="7" s="1"/>
  <c r="N818" i="7"/>
  <c r="P818" i="7" s="1"/>
  <c r="N819" i="7"/>
  <c r="P819" i="7" s="1"/>
  <c r="N820" i="7"/>
  <c r="P820" i="7" s="1"/>
  <c r="N821" i="7"/>
  <c r="P821" i="7" s="1"/>
  <c r="N822" i="7"/>
  <c r="P822" i="7" s="1"/>
  <c r="N823" i="7"/>
  <c r="P823" i="7" s="1"/>
  <c r="N824" i="7"/>
  <c r="P824" i="7" s="1"/>
  <c r="N825" i="7"/>
  <c r="P825" i="7" s="1"/>
  <c r="N826" i="7"/>
  <c r="P826" i="7" s="1"/>
  <c r="N827" i="7"/>
  <c r="P827" i="7" s="1"/>
  <c r="N828" i="7"/>
  <c r="P828" i="7" s="1"/>
  <c r="N829" i="7"/>
  <c r="P829" i="7" s="1"/>
  <c r="N830" i="7"/>
  <c r="P830" i="7" s="1"/>
  <c r="N831" i="7"/>
  <c r="P831" i="7" s="1"/>
  <c r="N832" i="7"/>
  <c r="P832" i="7" s="1"/>
  <c r="N833" i="7"/>
  <c r="P833" i="7" s="1"/>
  <c r="N834" i="7"/>
  <c r="P834" i="7" s="1"/>
  <c r="N835" i="7"/>
  <c r="P835" i="7" s="1"/>
  <c r="N836" i="7"/>
  <c r="P836" i="7" s="1"/>
  <c r="N837" i="7"/>
  <c r="P837" i="7" s="1"/>
  <c r="N838" i="7"/>
  <c r="P838" i="7" s="1"/>
  <c r="N839" i="7"/>
  <c r="P839" i="7" s="1"/>
  <c r="N840" i="7"/>
  <c r="P840" i="7" s="1"/>
  <c r="N841" i="7"/>
  <c r="P841" i="7" s="1"/>
  <c r="N842" i="7"/>
  <c r="P842" i="7" s="1"/>
  <c r="N843" i="7"/>
  <c r="P843" i="7" s="1"/>
  <c r="N844" i="7"/>
  <c r="P844" i="7" s="1"/>
  <c r="N845" i="7"/>
  <c r="P845" i="7" s="1"/>
  <c r="N846" i="7"/>
  <c r="P846" i="7" s="1"/>
  <c r="N847" i="7"/>
  <c r="P847" i="7" s="1"/>
  <c r="N848" i="7"/>
  <c r="P848" i="7" s="1"/>
  <c r="N849" i="7"/>
  <c r="P849" i="7" s="1"/>
  <c r="N850" i="7"/>
  <c r="P850" i="7" s="1"/>
  <c r="N851" i="7"/>
  <c r="P851" i="7" s="1"/>
  <c r="N852" i="7"/>
  <c r="P852" i="7" s="1"/>
  <c r="N853" i="7"/>
  <c r="P853" i="7" s="1"/>
  <c r="N854" i="7"/>
  <c r="P854" i="7" s="1"/>
  <c r="N855" i="7"/>
  <c r="P855" i="7" s="1"/>
  <c r="N856" i="7"/>
  <c r="P856" i="7" s="1"/>
  <c r="N857" i="7"/>
  <c r="P857" i="7" s="1"/>
  <c r="N858" i="7"/>
  <c r="P858" i="7" s="1"/>
  <c r="N859" i="7"/>
  <c r="P859" i="7" s="1"/>
  <c r="N860" i="7"/>
  <c r="P860" i="7" s="1"/>
  <c r="N861" i="7"/>
  <c r="P861" i="7" s="1"/>
  <c r="N862" i="7"/>
  <c r="P862" i="7" s="1"/>
  <c r="N863" i="7"/>
  <c r="P863" i="7" s="1"/>
  <c r="N864" i="7"/>
  <c r="P864" i="7" s="1"/>
  <c r="N865" i="7"/>
  <c r="P865" i="7" s="1"/>
  <c r="N866" i="7"/>
  <c r="P866" i="7" s="1"/>
  <c r="N867" i="7"/>
  <c r="P867" i="7" s="1"/>
  <c r="N868" i="7"/>
  <c r="P868" i="7" s="1"/>
  <c r="N869" i="7"/>
  <c r="P869" i="7" s="1"/>
  <c r="N870" i="7"/>
  <c r="P870" i="7" s="1"/>
  <c r="N871" i="7"/>
  <c r="P871" i="7" s="1"/>
  <c r="N872" i="7"/>
  <c r="P872" i="7" s="1"/>
  <c r="N873" i="7"/>
  <c r="P873" i="7" s="1"/>
  <c r="N874" i="7"/>
  <c r="P874" i="7" s="1"/>
  <c r="N875" i="7"/>
  <c r="P875" i="7" s="1"/>
  <c r="N876" i="7"/>
  <c r="P876" i="7" s="1"/>
  <c r="N877" i="7"/>
  <c r="P877" i="7" s="1"/>
  <c r="N878" i="7"/>
  <c r="P878" i="7" s="1"/>
  <c r="N879" i="7"/>
  <c r="P879" i="7" s="1"/>
  <c r="N880" i="7"/>
  <c r="P880" i="7" s="1"/>
  <c r="N881" i="7"/>
  <c r="P881" i="7" s="1"/>
  <c r="N882" i="7"/>
  <c r="P882" i="7" s="1"/>
  <c r="N883" i="7"/>
  <c r="P883" i="7" s="1"/>
  <c r="N884" i="7"/>
  <c r="P884" i="7" s="1"/>
  <c r="N885" i="7"/>
  <c r="P885" i="7" s="1"/>
  <c r="N886" i="7"/>
  <c r="P886" i="7" s="1"/>
  <c r="N887" i="7"/>
  <c r="P887" i="7" s="1"/>
  <c r="N888" i="7"/>
  <c r="P888" i="7" s="1"/>
  <c r="N889" i="7"/>
  <c r="P889" i="7" s="1"/>
  <c r="N890" i="7"/>
  <c r="P890" i="7" s="1"/>
  <c r="N891" i="7"/>
  <c r="P891" i="7" s="1"/>
  <c r="N892" i="7"/>
  <c r="P892" i="7" s="1"/>
  <c r="N893" i="7"/>
  <c r="P893" i="7" s="1"/>
  <c r="N894" i="7"/>
  <c r="P894" i="7" s="1"/>
  <c r="N895" i="7"/>
  <c r="P895" i="7" s="1"/>
  <c r="N896" i="7"/>
  <c r="P896" i="7" s="1"/>
  <c r="N897" i="7"/>
  <c r="P897" i="7" s="1"/>
  <c r="N898" i="7"/>
  <c r="P898" i="7" s="1"/>
  <c r="N899" i="7"/>
  <c r="P899" i="7" s="1"/>
  <c r="N900" i="7"/>
  <c r="P900" i="7" s="1"/>
  <c r="N901" i="7"/>
  <c r="P901" i="7" s="1"/>
  <c r="N902" i="7"/>
  <c r="P902" i="7" s="1"/>
  <c r="N903" i="7"/>
  <c r="P903" i="7" s="1"/>
  <c r="N904" i="7"/>
  <c r="P904" i="7" s="1"/>
  <c r="N905" i="7"/>
  <c r="P905" i="7" s="1"/>
  <c r="N906" i="7"/>
  <c r="P906" i="7" s="1"/>
  <c r="N907" i="7"/>
  <c r="P907" i="7" s="1"/>
  <c r="N908" i="7"/>
  <c r="P908" i="7" s="1"/>
  <c r="N909" i="7"/>
  <c r="P909" i="7" s="1"/>
  <c r="N910" i="7"/>
  <c r="P910" i="7" s="1"/>
  <c r="N911" i="7"/>
  <c r="P911" i="7" s="1"/>
  <c r="N912" i="7"/>
  <c r="P912" i="7" s="1"/>
  <c r="N913" i="7"/>
  <c r="P913" i="7" s="1"/>
  <c r="N914" i="7"/>
  <c r="P914" i="7" s="1"/>
  <c r="N915" i="7"/>
  <c r="P915" i="7" s="1"/>
  <c r="N916" i="7"/>
  <c r="P916" i="7" s="1"/>
  <c r="N917" i="7"/>
  <c r="P917" i="7" s="1"/>
  <c r="N918" i="7"/>
  <c r="P918" i="7" s="1"/>
  <c r="N919" i="7"/>
  <c r="P919" i="7" s="1"/>
  <c r="N920" i="7"/>
  <c r="P920" i="7" s="1"/>
  <c r="N921" i="7"/>
  <c r="P921" i="7" s="1"/>
  <c r="N922" i="7"/>
  <c r="P922" i="7" s="1"/>
  <c r="N923" i="7"/>
  <c r="P923" i="7" s="1"/>
  <c r="N924" i="7"/>
  <c r="P924" i="7" s="1"/>
  <c r="N925" i="7"/>
  <c r="P925" i="7" s="1"/>
  <c r="N926" i="7"/>
  <c r="P926" i="7" s="1"/>
  <c r="N927" i="7"/>
  <c r="P927" i="7" s="1"/>
  <c r="N928" i="7"/>
  <c r="P928" i="7" s="1"/>
  <c r="N929" i="7"/>
  <c r="P929" i="7" s="1"/>
  <c r="N930" i="7"/>
  <c r="P930" i="7" s="1"/>
  <c r="N931" i="7"/>
  <c r="P931" i="7" s="1"/>
  <c r="N932" i="7"/>
  <c r="P932" i="7" s="1"/>
  <c r="N933" i="7"/>
  <c r="P933" i="7" s="1"/>
  <c r="N934" i="7"/>
  <c r="P934" i="7" s="1"/>
  <c r="N935" i="7"/>
  <c r="P935" i="7" s="1"/>
  <c r="N936" i="7"/>
  <c r="P936" i="7" s="1"/>
  <c r="N937" i="7"/>
  <c r="P937" i="7" s="1"/>
  <c r="N938" i="7"/>
  <c r="P938" i="7" s="1"/>
  <c r="N939" i="7"/>
  <c r="P939" i="7" s="1"/>
  <c r="N940" i="7"/>
  <c r="P940" i="7" s="1"/>
  <c r="N941" i="7"/>
  <c r="P941" i="7" s="1"/>
  <c r="N942" i="7"/>
  <c r="P942" i="7" s="1"/>
  <c r="N943" i="7"/>
  <c r="P943" i="7" s="1"/>
  <c r="N944" i="7"/>
  <c r="P944" i="7" s="1"/>
  <c r="N945" i="7"/>
  <c r="P945" i="7" s="1"/>
  <c r="N946" i="7"/>
  <c r="P946" i="7" s="1"/>
  <c r="N947" i="7"/>
  <c r="P947" i="7" s="1"/>
  <c r="N948" i="7"/>
  <c r="P948" i="7" s="1"/>
  <c r="N949" i="7"/>
  <c r="P949" i="7" s="1"/>
  <c r="N950" i="7"/>
  <c r="P950" i="7" s="1"/>
  <c r="N951" i="7"/>
  <c r="P951" i="7" s="1"/>
  <c r="N952" i="7"/>
  <c r="P952" i="7" s="1"/>
  <c r="N953" i="7"/>
  <c r="P953" i="7" s="1"/>
  <c r="N954" i="7"/>
  <c r="P954" i="7" s="1"/>
  <c r="N955" i="7"/>
  <c r="P955" i="7" s="1"/>
  <c r="N956" i="7"/>
  <c r="P956" i="7" s="1"/>
  <c r="N957" i="7"/>
  <c r="P957" i="7" s="1"/>
  <c r="N958" i="7"/>
  <c r="P958" i="7" s="1"/>
  <c r="N959" i="7"/>
  <c r="P959" i="7" s="1"/>
  <c r="N960" i="7"/>
  <c r="P960" i="7" s="1"/>
  <c r="N961" i="7"/>
  <c r="P961" i="7" s="1"/>
  <c r="N962" i="7"/>
  <c r="P962" i="7" s="1"/>
  <c r="N963" i="7"/>
  <c r="P963" i="7" s="1"/>
  <c r="N964" i="7"/>
  <c r="P964" i="7" s="1"/>
  <c r="N965" i="7"/>
  <c r="P965" i="7" s="1"/>
  <c r="N966" i="7"/>
  <c r="P966" i="7" s="1"/>
  <c r="N967" i="7"/>
  <c r="P967" i="7" s="1"/>
  <c r="N968" i="7"/>
  <c r="P968" i="7" s="1"/>
  <c r="N969" i="7"/>
  <c r="P969" i="7" s="1"/>
  <c r="N970" i="7"/>
  <c r="P970" i="7" s="1"/>
  <c r="N971" i="7"/>
  <c r="P971" i="7" s="1"/>
  <c r="N972" i="7"/>
  <c r="P972" i="7" s="1"/>
  <c r="N973" i="7"/>
  <c r="P973" i="7" s="1"/>
  <c r="N974" i="7"/>
  <c r="P974" i="7" s="1"/>
  <c r="N975" i="7"/>
  <c r="P975" i="7" s="1"/>
  <c r="N976" i="7"/>
  <c r="P976" i="7" s="1"/>
  <c r="N977" i="7"/>
  <c r="P977" i="7" s="1"/>
  <c r="N978" i="7"/>
  <c r="P978" i="7" s="1"/>
  <c r="N979" i="7"/>
  <c r="P979" i="7" s="1"/>
  <c r="N980" i="7"/>
  <c r="P980" i="7" s="1"/>
  <c r="N981" i="7"/>
  <c r="P981" i="7" s="1"/>
  <c r="N982" i="7"/>
  <c r="P982" i="7" s="1"/>
  <c r="N983" i="7"/>
  <c r="P983" i="7" s="1"/>
  <c r="N984" i="7"/>
  <c r="P984" i="7" s="1"/>
  <c r="N985" i="7"/>
  <c r="P985" i="7" s="1"/>
  <c r="N986" i="7"/>
  <c r="P986" i="7" s="1"/>
  <c r="N987" i="7"/>
  <c r="P987" i="7" s="1"/>
  <c r="N988" i="7"/>
  <c r="P988" i="7" s="1"/>
  <c r="N989" i="7"/>
  <c r="P989" i="7" s="1"/>
  <c r="N990" i="7"/>
  <c r="P990" i="7" s="1"/>
  <c r="N991" i="7"/>
  <c r="P991" i="7" s="1"/>
  <c r="N992" i="7"/>
  <c r="P992" i="7" s="1"/>
  <c r="N993" i="7"/>
  <c r="P993" i="7" s="1"/>
  <c r="N994" i="7"/>
  <c r="P994" i="7" s="1"/>
  <c r="N995" i="7"/>
  <c r="P995" i="7" s="1"/>
  <c r="N996" i="7"/>
  <c r="P996" i="7" s="1"/>
  <c r="N997" i="7"/>
  <c r="P997" i="7" s="1"/>
  <c r="N998" i="7"/>
  <c r="P998" i="7" s="1"/>
  <c r="N999" i="7"/>
  <c r="P999" i="7" s="1"/>
  <c r="N1000" i="7"/>
  <c r="P1000" i="7" s="1"/>
  <c r="N1001" i="7"/>
  <c r="P1001" i="7" s="1"/>
  <c r="N1002" i="7"/>
  <c r="P1002" i="7" s="1"/>
  <c r="N1003" i="7"/>
  <c r="P1003" i="7" s="1"/>
  <c r="N1004" i="7"/>
  <c r="P1004" i="7" s="1"/>
  <c r="N1005" i="7"/>
  <c r="P1005" i="7" s="1"/>
  <c r="N1006" i="7"/>
  <c r="P1006" i="7" s="1"/>
  <c r="N1007" i="7"/>
  <c r="P1007" i="7" s="1"/>
  <c r="N1008" i="7"/>
  <c r="P1008" i="7" s="1"/>
  <c r="N1009" i="7"/>
  <c r="P1009" i="7" s="1"/>
  <c r="N1010" i="7"/>
  <c r="P1010" i="7" s="1"/>
  <c r="N1011" i="7"/>
  <c r="P1011" i="7" s="1"/>
  <c r="N1012" i="7"/>
  <c r="P1012" i="7" s="1"/>
  <c r="N1013" i="7"/>
  <c r="P1013" i="7" s="1"/>
  <c r="N1014" i="7"/>
  <c r="P1014" i="7" s="1"/>
  <c r="N1015" i="7"/>
  <c r="P1015" i="7" s="1"/>
  <c r="N1016" i="7"/>
  <c r="P1016" i="7" s="1"/>
  <c r="N1017" i="7"/>
  <c r="P1017" i="7" s="1"/>
  <c r="N1018" i="7"/>
  <c r="P1018" i="7" s="1"/>
  <c r="N1019" i="7"/>
  <c r="P1019" i="7" s="1"/>
  <c r="N1020" i="7"/>
  <c r="P1020" i="7" s="1"/>
  <c r="N1021" i="7"/>
  <c r="P1021" i="7" s="1"/>
  <c r="N1022" i="7"/>
  <c r="P1022" i="7" s="1"/>
  <c r="N1023" i="7"/>
  <c r="P1023" i="7" s="1"/>
  <c r="N1024" i="7"/>
  <c r="P1024" i="7" s="1"/>
  <c r="N1025" i="7"/>
  <c r="P1025" i="7" s="1"/>
  <c r="N1026" i="7"/>
  <c r="P1026" i="7" s="1"/>
  <c r="N1027" i="7"/>
  <c r="P1027" i="7" s="1"/>
  <c r="N1028" i="7"/>
  <c r="P1028" i="7" s="1"/>
  <c r="N1029" i="7"/>
  <c r="P1029" i="7" s="1"/>
  <c r="N1030" i="7"/>
  <c r="P1030" i="7" s="1"/>
  <c r="N1031" i="7"/>
  <c r="P1031" i="7" s="1"/>
  <c r="N1032" i="7"/>
  <c r="P1032" i="7" s="1"/>
  <c r="N1033" i="7"/>
  <c r="P1033" i="7" s="1"/>
  <c r="N1034" i="7"/>
  <c r="P1034" i="7" s="1"/>
  <c r="N1035" i="7"/>
  <c r="P1035" i="7" s="1"/>
  <c r="N1036" i="7"/>
  <c r="P1036" i="7" s="1"/>
  <c r="N1037" i="7"/>
  <c r="P1037" i="7" s="1"/>
  <c r="N1038" i="7"/>
  <c r="P1038" i="7" s="1"/>
  <c r="N1039" i="7"/>
  <c r="P1039" i="7" s="1"/>
  <c r="N1040" i="7"/>
  <c r="P1040" i="7" s="1"/>
  <c r="N1041" i="7"/>
  <c r="P1041" i="7" s="1"/>
  <c r="N1042" i="7"/>
  <c r="P1042" i="7" s="1"/>
  <c r="N1043" i="7"/>
  <c r="P1043" i="7" s="1"/>
  <c r="N1044" i="7"/>
  <c r="P1044" i="7" s="1"/>
  <c r="N1045" i="7"/>
  <c r="P1045" i="7" s="1"/>
  <c r="N1046" i="7"/>
  <c r="P1046" i="7" s="1"/>
  <c r="N1047" i="7"/>
  <c r="P1047" i="7" s="1"/>
  <c r="N1048" i="7"/>
  <c r="P1048" i="7" s="1"/>
  <c r="N1049" i="7"/>
  <c r="P1049" i="7" s="1"/>
  <c r="N1050" i="7"/>
  <c r="P1050" i="7" s="1"/>
  <c r="N1051" i="7"/>
  <c r="P1051" i="7" s="1"/>
  <c r="N1052" i="7"/>
  <c r="P1052" i="7" s="1"/>
  <c r="N1053" i="7"/>
  <c r="P1053" i="7" s="1"/>
  <c r="N1054" i="7"/>
  <c r="P1054" i="7" s="1"/>
  <c r="N1055" i="7"/>
  <c r="P1055" i="7" s="1"/>
  <c r="N1056" i="7"/>
  <c r="P1056" i="7" s="1"/>
  <c r="N1057" i="7"/>
  <c r="P1057" i="7" s="1"/>
  <c r="N1058" i="7"/>
  <c r="P1058" i="7" s="1"/>
  <c r="N1059" i="7"/>
  <c r="P1059" i="7" s="1"/>
  <c r="N1060" i="7"/>
  <c r="P1060" i="7" s="1"/>
  <c r="N1061" i="7"/>
  <c r="P1061" i="7" s="1"/>
  <c r="N1062" i="7"/>
  <c r="P1062" i="7" s="1"/>
  <c r="N1063" i="7"/>
  <c r="P1063" i="7" s="1"/>
  <c r="N1064" i="7"/>
  <c r="P1064" i="7" s="1"/>
  <c r="N1065" i="7"/>
  <c r="P1065" i="7" s="1"/>
  <c r="N1066" i="7"/>
  <c r="P1066" i="7" s="1"/>
  <c r="N1067" i="7"/>
  <c r="P1067" i="7" s="1"/>
  <c r="N1068" i="7"/>
  <c r="P1068" i="7" s="1"/>
  <c r="N1069" i="7"/>
  <c r="P1069" i="7" s="1"/>
  <c r="N1070" i="7"/>
  <c r="P1070" i="7" s="1"/>
  <c r="N1071" i="7"/>
  <c r="P1071" i="7" s="1"/>
  <c r="N1072" i="7"/>
  <c r="P1072" i="7" s="1"/>
  <c r="N1073" i="7"/>
  <c r="P1073" i="7" s="1"/>
  <c r="N1074" i="7"/>
  <c r="P1074" i="7" s="1"/>
  <c r="N1075" i="7"/>
  <c r="P1075" i="7" s="1"/>
  <c r="N1076" i="7"/>
  <c r="P1076" i="7" s="1"/>
  <c r="N1077" i="7"/>
  <c r="P1077" i="7" s="1"/>
  <c r="N1078" i="7"/>
  <c r="P1078" i="7" s="1"/>
  <c r="N1079" i="7"/>
  <c r="P1079" i="7" s="1"/>
  <c r="N1080" i="7"/>
  <c r="P1080" i="7" s="1"/>
  <c r="N1081" i="7"/>
  <c r="P1081" i="7" s="1"/>
  <c r="N1082" i="7"/>
  <c r="P1082" i="7" s="1"/>
  <c r="N1083" i="7"/>
  <c r="P1083" i="7" s="1"/>
  <c r="N1084" i="7"/>
  <c r="P1084" i="7" s="1"/>
  <c r="N1085" i="7"/>
  <c r="P1085" i="7" s="1"/>
  <c r="N1086" i="7"/>
  <c r="P1086" i="7" s="1"/>
  <c r="N1087" i="7"/>
  <c r="P1087" i="7" s="1"/>
  <c r="N1088" i="7"/>
  <c r="P1088" i="7" s="1"/>
  <c r="N1089" i="7"/>
  <c r="P1089" i="7" s="1"/>
  <c r="N1090" i="7"/>
  <c r="P1090" i="7" s="1"/>
  <c r="N1091" i="7"/>
  <c r="P1091" i="7" s="1"/>
  <c r="N1092" i="7"/>
  <c r="P1092" i="7" s="1"/>
  <c r="N1093" i="7"/>
  <c r="P1093" i="7" s="1"/>
  <c r="N1094" i="7"/>
  <c r="P1094" i="7" s="1"/>
  <c r="N1095" i="7"/>
  <c r="P1095" i="7" s="1"/>
  <c r="N1096" i="7"/>
  <c r="P1096" i="7" s="1"/>
  <c r="N1097" i="7"/>
  <c r="P1097" i="7" s="1"/>
  <c r="N1098" i="7"/>
  <c r="P1098" i="7" s="1"/>
  <c r="N1099" i="7"/>
  <c r="P1099" i="7" s="1"/>
  <c r="N1100" i="7"/>
  <c r="P1100" i="7" s="1"/>
  <c r="N1101" i="7"/>
  <c r="P1101" i="7" s="1"/>
  <c r="N1102" i="7"/>
  <c r="P1102" i="7" s="1"/>
  <c r="N1103" i="7"/>
  <c r="P1103" i="7" s="1"/>
  <c r="N1104" i="7"/>
  <c r="P1104" i="7" s="1"/>
  <c r="N1105" i="7"/>
  <c r="P1105" i="7" s="1"/>
  <c r="N1106" i="7"/>
  <c r="P1106" i="7" s="1"/>
  <c r="N1107" i="7"/>
  <c r="P1107" i="7" s="1"/>
  <c r="N1108" i="7"/>
  <c r="P1108" i="7" s="1"/>
  <c r="N1109" i="7"/>
  <c r="P1109" i="7" s="1"/>
  <c r="N1110" i="7"/>
  <c r="P1110" i="7" s="1"/>
  <c r="N1111" i="7"/>
  <c r="P1111" i="7" s="1"/>
  <c r="N1112" i="7"/>
  <c r="P1112" i="7" s="1"/>
  <c r="N1113" i="7"/>
  <c r="P1113" i="7" s="1"/>
  <c r="N1114" i="7"/>
  <c r="P1114" i="7" s="1"/>
  <c r="N1115" i="7"/>
  <c r="P1115" i="7" s="1"/>
  <c r="N1116" i="7"/>
  <c r="P1116" i="7" s="1"/>
  <c r="N1117" i="7"/>
  <c r="P1117" i="7" s="1"/>
  <c r="N1118" i="7"/>
  <c r="P1118" i="7" s="1"/>
  <c r="N1119" i="7"/>
  <c r="P1119" i="7" s="1"/>
  <c r="N1120" i="7"/>
  <c r="P1120" i="7" s="1"/>
  <c r="N1121" i="7"/>
  <c r="P1121" i="7" s="1"/>
  <c r="N1122" i="7"/>
  <c r="P1122" i="7" s="1"/>
  <c r="N1123" i="7"/>
  <c r="P1123" i="7" s="1"/>
  <c r="N1124" i="7"/>
  <c r="P1124" i="7" s="1"/>
  <c r="N1125" i="7"/>
  <c r="P1125" i="7" s="1"/>
  <c r="N1126" i="7"/>
  <c r="P1126" i="7" s="1"/>
  <c r="N1127" i="7"/>
  <c r="P1127" i="7" s="1"/>
  <c r="N1128" i="7"/>
  <c r="P1128" i="7" s="1"/>
  <c r="N1129" i="7"/>
  <c r="P1129" i="7" s="1"/>
  <c r="N1130" i="7"/>
  <c r="P1130" i="7" s="1"/>
  <c r="N1131" i="7"/>
  <c r="P1131" i="7" s="1"/>
  <c r="N1132" i="7"/>
  <c r="P1132" i="7" s="1"/>
  <c r="N1133" i="7"/>
  <c r="P1133" i="7" s="1"/>
  <c r="N1134" i="7"/>
  <c r="P1134" i="7" s="1"/>
  <c r="N1135" i="7"/>
  <c r="P1135" i="7" s="1"/>
  <c r="N1136" i="7"/>
  <c r="P1136" i="7" s="1"/>
  <c r="N1137" i="7"/>
  <c r="P1137" i="7" s="1"/>
  <c r="N1138" i="7"/>
  <c r="P1138" i="7" s="1"/>
  <c r="N1139" i="7"/>
  <c r="P1139" i="7" s="1"/>
  <c r="N1140" i="7"/>
  <c r="P1140" i="7" s="1"/>
  <c r="N1141" i="7"/>
  <c r="P1141" i="7" s="1"/>
  <c r="N1142" i="7"/>
  <c r="P1142" i="7" s="1"/>
  <c r="N1143" i="7"/>
  <c r="P1143" i="7" s="1"/>
  <c r="N1144" i="7"/>
  <c r="P1144" i="7" s="1"/>
  <c r="N1145" i="7"/>
  <c r="P1145" i="7" s="1"/>
  <c r="N1146" i="7"/>
  <c r="P1146" i="7" s="1"/>
  <c r="N1147" i="7"/>
  <c r="P1147" i="7" s="1"/>
  <c r="N1148" i="7"/>
  <c r="P1148" i="7" s="1"/>
  <c r="N1149" i="7"/>
  <c r="P1149" i="7" s="1"/>
  <c r="N1150" i="7"/>
  <c r="P1150" i="7" s="1"/>
  <c r="N1151" i="7"/>
  <c r="P1151" i="7" s="1"/>
  <c r="N1152" i="7"/>
  <c r="P1152" i="7" s="1"/>
  <c r="N1153" i="7"/>
  <c r="P1153" i="7" s="1"/>
  <c r="N1154" i="7"/>
  <c r="P1154" i="7" s="1"/>
  <c r="N1155" i="7"/>
  <c r="P1155" i="7" s="1"/>
  <c r="N1156" i="7"/>
  <c r="P1156" i="7" s="1"/>
  <c r="N1157" i="7"/>
  <c r="P1157" i="7" s="1"/>
  <c r="N1158" i="7"/>
  <c r="P1158" i="7" s="1"/>
  <c r="N1159" i="7"/>
  <c r="P1159" i="7" s="1"/>
  <c r="N1160" i="7"/>
  <c r="P1160" i="7" s="1"/>
  <c r="N1161" i="7"/>
  <c r="P1161" i="7" s="1"/>
  <c r="N1162" i="7"/>
  <c r="P1162" i="7" s="1"/>
  <c r="N1163" i="7"/>
  <c r="P1163" i="7" s="1"/>
  <c r="N1164" i="7"/>
  <c r="P1164" i="7" s="1"/>
  <c r="N1165" i="7"/>
  <c r="P1165" i="7" s="1"/>
  <c r="N1166" i="7"/>
  <c r="P1166" i="7" s="1"/>
  <c r="N1167" i="7"/>
  <c r="P1167" i="7" s="1"/>
  <c r="N1168" i="7"/>
  <c r="P1168" i="7" s="1"/>
  <c r="N1169" i="7"/>
  <c r="P1169" i="7" s="1"/>
  <c r="N1170" i="7"/>
  <c r="P1170" i="7" s="1"/>
  <c r="N1171" i="7"/>
  <c r="P1171" i="7" s="1"/>
  <c r="N1172" i="7"/>
  <c r="P1172" i="7" s="1"/>
  <c r="N1173" i="7"/>
  <c r="P1173" i="7" s="1"/>
  <c r="N1174" i="7"/>
  <c r="P1174" i="7" s="1"/>
  <c r="N1175" i="7"/>
  <c r="P1175" i="7" s="1"/>
  <c r="N1176" i="7"/>
  <c r="P1176" i="7" s="1"/>
  <c r="N1177" i="7"/>
  <c r="P1177" i="7" s="1"/>
  <c r="N1178" i="7"/>
  <c r="P1178" i="7" s="1"/>
  <c r="N1179" i="7"/>
  <c r="P1179" i="7" s="1"/>
  <c r="N1180" i="7"/>
  <c r="P1180" i="7" s="1"/>
  <c r="N1181" i="7"/>
  <c r="P1181" i="7" s="1"/>
  <c r="N1182" i="7"/>
  <c r="P1182" i="7" s="1"/>
  <c r="N1183" i="7"/>
  <c r="P1183" i="7" s="1"/>
  <c r="N1184" i="7"/>
  <c r="P1184" i="7" s="1"/>
  <c r="N1185" i="7"/>
  <c r="P1185" i="7" s="1"/>
  <c r="N1186" i="7"/>
  <c r="P1186" i="7" s="1"/>
  <c r="N1187" i="7"/>
  <c r="P1187" i="7" s="1"/>
  <c r="N1188" i="7"/>
  <c r="P1188" i="7" s="1"/>
  <c r="N1189" i="7"/>
  <c r="P1189" i="7" s="1"/>
  <c r="N1190" i="7"/>
  <c r="P1190" i="7" s="1"/>
  <c r="N1191" i="7"/>
  <c r="P1191" i="7" s="1"/>
  <c r="N1192" i="7"/>
  <c r="P1192" i="7" s="1"/>
  <c r="N1193" i="7"/>
  <c r="P1193" i="7" s="1"/>
  <c r="N1194" i="7"/>
  <c r="P1194" i="7" s="1"/>
  <c r="N1195" i="7"/>
  <c r="P1195" i="7" s="1"/>
  <c r="N1196" i="7"/>
  <c r="P1196" i="7" s="1"/>
  <c r="N1197" i="7"/>
  <c r="P1197" i="7" s="1"/>
  <c r="N1198" i="7"/>
  <c r="P1198" i="7" s="1"/>
  <c r="N1199" i="7"/>
  <c r="P1199" i="7" s="1"/>
  <c r="N1200" i="7"/>
  <c r="P1200" i="7" s="1"/>
  <c r="N1201" i="7"/>
  <c r="P1201" i="7" s="1"/>
  <c r="N1202" i="7"/>
  <c r="P1202" i="7" s="1"/>
  <c r="N1203" i="7"/>
  <c r="P1203" i="7" s="1"/>
  <c r="N1204" i="7"/>
  <c r="P1204" i="7" s="1"/>
  <c r="N1205" i="7"/>
  <c r="P1205" i="7" s="1"/>
  <c r="N1206" i="7"/>
  <c r="P1206" i="7" s="1"/>
  <c r="N1207" i="7"/>
  <c r="P1207" i="7" s="1"/>
  <c r="N1208" i="7"/>
  <c r="P1208" i="7" s="1"/>
  <c r="N1209" i="7"/>
  <c r="P1209" i="7" s="1"/>
  <c r="N1210" i="7"/>
  <c r="P1210" i="7" s="1"/>
  <c r="N1211" i="7"/>
  <c r="P1211" i="7" s="1"/>
  <c r="N1212" i="7"/>
  <c r="P1212" i="7" s="1"/>
  <c r="N1213" i="7"/>
  <c r="P1213" i="7" s="1"/>
  <c r="N1214" i="7"/>
  <c r="P1214" i="7" s="1"/>
  <c r="N1215" i="7"/>
  <c r="P1215" i="7" s="1"/>
  <c r="N1216" i="7"/>
  <c r="P1216" i="7" s="1"/>
  <c r="N1217" i="7"/>
  <c r="P1217" i="7" s="1"/>
  <c r="N1218" i="7"/>
  <c r="P1218" i="7" s="1"/>
  <c r="N1219" i="7"/>
  <c r="P1219" i="7" s="1"/>
  <c r="N1220" i="7"/>
  <c r="P1220" i="7" s="1"/>
  <c r="N1221" i="7"/>
  <c r="P1221" i="7" s="1"/>
  <c r="N1222" i="7"/>
  <c r="P1222" i="7" s="1"/>
  <c r="N1223" i="7"/>
  <c r="P1223" i="7" s="1"/>
  <c r="N1224" i="7"/>
  <c r="P1224" i="7" s="1"/>
  <c r="N1225" i="7"/>
  <c r="P1225" i="7" s="1"/>
  <c r="N1226" i="7"/>
  <c r="P1226" i="7" s="1"/>
  <c r="N1227" i="7"/>
  <c r="P1227" i="7" s="1"/>
  <c r="N1228" i="7"/>
  <c r="P1228" i="7" s="1"/>
  <c r="N1229" i="7"/>
  <c r="P1229" i="7" s="1"/>
  <c r="N1230" i="7"/>
  <c r="P1230" i="7" s="1"/>
  <c r="N1231" i="7"/>
  <c r="P1231" i="7" s="1"/>
  <c r="N1232" i="7"/>
  <c r="P1232" i="7" s="1"/>
  <c r="N1233" i="7"/>
  <c r="P1233" i="7" s="1"/>
  <c r="N1234" i="7"/>
  <c r="P1234" i="7" s="1"/>
  <c r="N1235" i="7"/>
  <c r="P1235" i="7" s="1"/>
  <c r="N1236" i="7"/>
  <c r="P1236" i="7" s="1"/>
  <c r="N1237" i="7"/>
  <c r="P1237" i="7" s="1"/>
  <c r="N1238" i="7"/>
  <c r="P1238" i="7" s="1"/>
  <c r="N1239" i="7"/>
  <c r="P1239" i="7" s="1"/>
  <c r="N1240" i="7"/>
  <c r="P1240" i="7" s="1"/>
  <c r="N1241" i="7"/>
  <c r="P1241" i="7" s="1"/>
  <c r="N1242" i="7"/>
  <c r="P1242" i="7" s="1"/>
  <c r="N1243" i="7"/>
  <c r="P1243" i="7" s="1"/>
  <c r="N1244" i="7"/>
  <c r="P1244" i="7" s="1"/>
  <c r="N1245" i="7"/>
  <c r="P1245" i="7" s="1"/>
  <c r="N1246" i="7"/>
  <c r="P1246" i="7" s="1"/>
  <c r="N1247" i="7"/>
  <c r="P1247" i="7" s="1"/>
  <c r="N1248" i="7"/>
  <c r="P1248" i="7" s="1"/>
  <c r="N1249" i="7"/>
  <c r="P1249" i="7" s="1"/>
  <c r="N1250" i="7"/>
  <c r="P1250" i="7" s="1"/>
  <c r="N1251" i="7"/>
  <c r="P1251" i="7" s="1"/>
  <c r="N1252" i="7"/>
  <c r="P1252" i="7" s="1"/>
  <c r="N1253" i="7"/>
  <c r="P1253" i="7" s="1"/>
  <c r="N1254" i="7"/>
  <c r="P1254" i="7" s="1"/>
  <c r="N1255" i="7"/>
  <c r="P1255" i="7" s="1"/>
  <c r="N1256" i="7"/>
  <c r="P1256" i="7" s="1"/>
  <c r="N1257" i="7"/>
  <c r="P1257" i="7" s="1"/>
  <c r="N1258" i="7"/>
  <c r="P1258" i="7" s="1"/>
  <c r="N1259" i="7"/>
  <c r="P1259" i="7" s="1"/>
  <c r="N1260" i="7"/>
  <c r="P1260" i="7" s="1"/>
  <c r="N1261" i="7"/>
  <c r="P1261" i="7" s="1"/>
  <c r="N1262" i="7"/>
  <c r="P1262" i="7" s="1"/>
  <c r="N1263" i="7"/>
  <c r="P1263" i="7" s="1"/>
  <c r="N1264" i="7"/>
  <c r="P1264" i="7" s="1"/>
  <c r="N1265" i="7"/>
  <c r="P1265" i="7" s="1"/>
  <c r="N1266" i="7"/>
  <c r="P1266" i="7" s="1"/>
  <c r="N1267" i="7"/>
  <c r="P1267" i="7" s="1"/>
  <c r="N1268" i="7"/>
  <c r="P1268" i="7" s="1"/>
  <c r="N1269" i="7"/>
  <c r="P1269" i="7" s="1"/>
  <c r="N1270" i="7"/>
  <c r="P1270" i="7" s="1"/>
  <c r="N1271" i="7"/>
  <c r="P1271" i="7" s="1"/>
  <c r="N1272" i="7"/>
  <c r="P1272" i="7" s="1"/>
  <c r="N1273" i="7"/>
  <c r="P1273" i="7" s="1"/>
  <c r="N1274" i="7"/>
  <c r="P1274" i="7" s="1"/>
  <c r="N1275" i="7"/>
  <c r="P1275" i="7" s="1"/>
  <c r="N1276" i="7"/>
  <c r="P1276" i="7" s="1"/>
  <c r="N1277" i="7"/>
  <c r="P1277" i="7" s="1"/>
  <c r="N1278" i="7"/>
  <c r="P1278" i="7" s="1"/>
  <c r="N1279" i="7"/>
  <c r="P1279" i="7" s="1"/>
  <c r="N1280" i="7"/>
  <c r="P1280" i="7" s="1"/>
  <c r="N1281" i="7"/>
  <c r="P1281" i="7" s="1"/>
  <c r="N1282" i="7"/>
  <c r="P1282" i="7" s="1"/>
  <c r="N1283" i="7"/>
  <c r="P1283" i="7" s="1"/>
  <c r="N1284" i="7"/>
  <c r="P1284" i="7" s="1"/>
  <c r="N1285" i="7"/>
  <c r="P1285" i="7" s="1"/>
  <c r="N1286" i="7"/>
  <c r="P1286" i="7" s="1"/>
  <c r="N1287" i="7"/>
  <c r="P1287" i="7" s="1"/>
  <c r="N1288" i="7"/>
  <c r="P1288" i="7" s="1"/>
  <c r="N1289" i="7"/>
  <c r="P1289" i="7" s="1"/>
  <c r="N1290" i="7"/>
  <c r="P1290" i="7" s="1"/>
  <c r="N1291" i="7"/>
  <c r="P1291" i="7" s="1"/>
  <c r="N1292" i="7"/>
  <c r="P1292" i="7" s="1"/>
  <c r="N1293" i="7"/>
  <c r="P1293" i="7" s="1"/>
  <c r="N1294" i="7"/>
  <c r="P1294" i="7" s="1"/>
  <c r="N1295" i="7"/>
  <c r="P1295" i="7" s="1"/>
  <c r="N1296" i="7"/>
  <c r="P1296" i="7" s="1"/>
  <c r="N1297" i="7"/>
  <c r="P1297" i="7" s="1"/>
  <c r="N1298" i="7"/>
  <c r="P1298" i="7" s="1"/>
  <c r="N1299" i="7"/>
  <c r="P1299" i="7" s="1"/>
  <c r="N1300" i="7"/>
  <c r="P1300" i="7" s="1"/>
  <c r="N1301" i="7"/>
  <c r="P1301" i="7" s="1"/>
  <c r="N1302" i="7"/>
  <c r="P1302" i="7" s="1"/>
  <c r="N1303" i="7"/>
  <c r="P1303" i="7" s="1"/>
  <c r="N1304" i="7"/>
  <c r="P1304" i="7" s="1"/>
  <c r="N1305" i="7"/>
  <c r="P1305" i="7" s="1"/>
  <c r="N1306" i="7"/>
  <c r="P1306" i="7" s="1"/>
  <c r="N1307" i="7"/>
  <c r="P1307" i="7" s="1"/>
  <c r="N1308" i="7"/>
  <c r="P1308" i="7" s="1"/>
  <c r="N1309" i="7"/>
  <c r="P1309" i="7" s="1"/>
  <c r="N1310" i="7"/>
  <c r="P1310" i="7" s="1"/>
  <c r="N1311" i="7"/>
  <c r="P1311" i="7" s="1"/>
  <c r="N1312" i="7"/>
  <c r="P1312" i="7" s="1"/>
  <c r="N1313" i="7"/>
  <c r="P1313" i="7" s="1"/>
  <c r="N1314" i="7"/>
  <c r="P1314" i="7" s="1"/>
  <c r="N1315" i="7"/>
  <c r="P1315" i="7" s="1"/>
  <c r="N1316" i="7"/>
  <c r="P1316" i="7" s="1"/>
  <c r="N1317" i="7"/>
  <c r="P1317" i="7" s="1"/>
  <c r="N1318" i="7"/>
  <c r="P1318" i="7" s="1"/>
  <c r="N1319" i="7"/>
  <c r="P1319" i="7" s="1"/>
  <c r="N1320" i="7"/>
  <c r="P1320" i="7" s="1"/>
  <c r="N1321" i="7"/>
  <c r="P1321" i="7" s="1"/>
  <c r="N1322" i="7"/>
  <c r="P1322" i="7" s="1"/>
  <c r="N1323" i="7"/>
  <c r="P1323" i="7" s="1"/>
  <c r="N1324" i="7"/>
  <c r="P1324" i="7" s="1"/>
  <c r="N1325" i="7"/>
  <c r="P1325" i="7" s="1"/>
  <c r="N1326" i="7"/>
  <c r="P1326" i="7" s="1"/>
  <c r="N1327" i="7"/>
  <c r="P1327" i="7" s="1"/>
  <c r="N1328" i="7"/>
  <c r="P1328" i="7" s="1"/>
  <c r="N1329" i="7"/>
  <c r="P1329" i="7" s="1"/>
  <c r="N1330" i="7"/>
  <c r="P1330" i="7" s="1"/>
  <c r="N1331" i="7"/>
  <c r="P1331" i="7" s="1"/>
  <c r="N1332" i="7"/>
  <c r="P1332" i="7" s="1"/>
  <c r="N1333" i="7"/>
  <c r="P1333" i="7" s="1"/>
  <c r="N1334" i="7"/>
  <c r="P1334" i="7" s="1"/>
  <c r="N1335" i="7"/>
  <c r="P1335" i="7" s="1"/>
  <c r="N1336" i="7"/>
  <c r="P1336" i="7" s="1"/>
  <c r="N1337" i="7"/>
  <c r="P1337" i="7" s="1"/>
  <c r="N1338" i="7"/>
  <c r="P1338" i="7" s="1"/>
  <c r="N1339" i="7"/>
  <c r="P1339" i="7" s="1"/>
  <c r="N1340" i="7"/>
  <c r="P1340" i="7" s="1"/>
  <c r="N1341" i="7"/>
  <c r="P1341" i="7" s="1"/>
  <c r="N1342" i="7"/>
  <c r="P1342" i="7" s="1"/>
  <c r="N1343" i="7"/>
  <c r="P1343" i="7" s="1"/>
  <c r="N1344" i="7"/>
  <c r="P1344" i="7" s="1"/>
  <c r="N1345" i="7"/>
  <c r="P1345" i="7" s="1"/>
  <c r="N1346" i="7"/>
  <c r="P1346" i="7" s="1"/>
  <c r="N1347" i="7"/>
  <c r="P1347" i="7" s="1"/>
  <c r="N1348" i="7"/>
  <c r="P1348" i="7" s="1"/>
  <c r="N1349" i="7"/>
  <c r="P1349" i="7" s="1"/>
  <c r="N1350" i="7"/>
  <c r="P1350" i="7" s="1"/>
  <c r="N1351" i="7"/>
  <c r="P1351" i="7" s="1"/>
  <c r="N1352" i="7"/>
  <c r="P1352" i="7" s="1"/>
  <c r="N1353" i="7"/>
  <c r="P1353" i="7" s="1"/>
  <c r="N1354" i="7"/>
  <c r="P1354" i="7" s="1"/>
  <c r="N1355" i="7"/>
  <c r="P1355" i="7" s="1"/>
  <c r="N1356" i="7"/>
  <c r="P1356" i="7" s="1"/>
  <c r="N1357" i="7"/>
  <c r="P1357" i="7" s="1"/>
  <c r="N1358" i="7"/>
  <c r="P1358" i="7" s="1"/>
  <c r="N1359" i="7"/>
  <c r="P1359" i="7" s="1"/>
  <c r="N1360" i="7"/>
  <c r="P1360" i="7" s="1"/>
  <c r="N1361" i="7"/>
  <c r="P1361" i="7" s="1"/>
  <c r="N1362" i="7"/>
  <c r="P1362" i="7" s="1"/>
  <c r="N1363" i="7"/>
  <c r="P1363" i="7" s="1"/>
  <c r="N1364" i="7"/>
  <c r="P1364" i="7" s="1"/>
  <c r="N1365" i="7"/>
  <c r="P1365" i="7" s="1"/>
  <c r="N1366" i="7"/>
  <c r="P1366" i="7" s="1"/>
  <c r="N1367" i="7"/>
  <c r="P1367" i="7" s="1"/>
  <c r="N1368" i="7"/>
  <c r="P1368" i="7" s="1"/>
  <c r="N1369" i="7"/>
  <c r="P1369" i="7" s="1"/>
  <c r="N1370" i="7"/>
  <c r="P1370" i="7" s="1"/>
  <c r="N1371" i="7"/>
  <c r="P1371" i="7" s="1"/>
  <c r="N1372" i="7"/>
  <c r="P1372" i="7" s="1"/>
  <c r="N1373" i="7"/>
  <c r="P1373" i="7" s="1"/>
  <c r="N1374" i="7"/>
  <c r="P1374" i="7" s="1"/>
  <c r="N1375" i="7"/>
  <c r="P1375" i="7" s="1"/>
  <c r="N1376" i="7"/>
  <c r="P1376" i="7" s="1"/>
  <c r="N1377" i="7"/>
  <c r="P1377" i="7" s="1"/>
  <c r="N1378" i="7"/>
  <c r="P1378" i="7" s="1"/>
  <c r="N1379" i="7"/>
  <c r="P1379" i="7" s="1"/>
  <c r="N1380" i="7"/>
  <c r="P1380" i="7" s="1"/>
  <c r="N1381" i="7"/>
  <c r="P1381" i="7" s="1"/>
  <c r="N1382" i="7"/>
  <c r="P1382" i="7" s="1"/>
  <c r="N1383" i="7"/>
  <c r="P1383" i="7" s="1"/>
  <c r="N1384" i="7"/>
  <c r="P1384" i="7" s="1"/>
  <c r="N1385" i="7"/>
  <c r="P1385" i="7" s="1"/>
  <c r="N1386" i="7"/>
  <c r="P1386" i="7" s="1"/>
  <c r="N1387" i="7"/>
  <c r="P1387" i="7" s="1"/>
  <c r="N1388" i="7"/>
  <c r="P1388" i="7" s="1"/>
  <c r="N1389" i="7"/>
  <c r="P1389" i="7" s="1"/>
  <c r="N1390" i="7"/>
  <c r="P1390" i="7" s="1"/>
  <c r="N1391" i="7"/>
  <c r="P1391" i="7" s="1"/>
  <c r="N1392" i="7"/>
  <c r="P1392" i="7" s="1"/>
  <c r="N1393" i="7"/>
  <c r="P1393" i="7" s="1"/>
  <c r="N1394" i="7"/>
  <c r="P1394" i="7" s="1"/>
  <c r="N1395" i="7"/>
  <c r="P1395" i="7" s="1"/>
  <c r="N1396" i="7"/>
  <c r="P1396" i="7" s="1"/>
  <c r="N1397" i="7"/>
  <c r="P1397" i="7" s="1"/>
  <c r="N1398" i="7"/>
  <c r="P1398" i="7" s="1"/>
  <c r="N1399" i="7"/>
  <c r="P1399" i="7" s="1"/>
  <c r="N1400" i="7"/>
  <c r="P1400" i="7" s="1"/>
  <c r="N1401" i="7"/>
  <c r="P1401" i="7" s="1"/>
  <c r="N1402" i="7"/>
  <c r="P1402" i="7" s="1"/>
  <c r="N1403" i="7"/>
  <c r="P1403" i="7" s="1"/>
  <c r="N1404" i="7"/>
  <c r="P1404" i="7" s="1"/>
  <c r="N1405" i="7"/>
  <c r="P1405" i="7" s="1"/>
  <c r="N1406" i="7"/>
  <c r="P1406" i="7" s="1"/>
  <c r="N1407" i="7"/>
  <c r="P1407" i="7" s="1"/>
  <c r="N1408" i="7"/>
  <c r="P1408" i="7" s="1"/>
  <c r="N1409" i="7"/>
  <c r="P1409" i="7" s="1"/>
  <c r="N1410" i="7"/>
  <c r="P1410" i="7" s="1"/>
  <c r="N1411" i="7"/>
  <c r="P1411" i="7" s="1"/>
  <c r="N1412" i="7"/>
  <c r="P1412" i="7" s="1"/>
  <c r="N1413" i="7"/>
  <c r="P1413" i="7" s="1"/>
  <c r="N1414" i="7"/>
  <c r="P1414" i="7" s="1"/>
  <c r="N1415" i="7"/>
  <c r="P1415" i="7" s="1"/>
  <c r="N1416" i="7"/>
  <c r="P1416" i="7" s="1"/>
  <c r="N1417" i="7"/>
  <c r="P1417" i="7" s="1"/>
  <c r="N1418" i="7"/>
  <c r="P1418" i="7" s="1"/>
  <c r="N1419" i="7"/>
  <c r="P1419" i="7" s="1"/>
  <c r="N1420" i="7"/>
  <c r="P1420" i="7" s="1"/>
  <c r="N1421" i="7"/>
  <c r="P1421" i="7" s="1"/>
  <c r="N1422" i="7"/>
  <c r="P1422" i="7" s="1"/>
  <c r="N1423" i="7"/>
  <c r="P1423" i="7" s="1"/>
  <c r="N1424" i="7"/>
  <c r="P1424" i="7" s="1"/>
  <c r="N1425" i="7"/>
  <c r="P1425" i="7" s="1"/>
  <c r="N1426" i="7"/>
  <c r="P1426" i="7" s="1"/>
  <c r="N1427" i="7"/>
  <c r="P1427" i="7" s="1"/>
  <c r="N1428" i="7"/>
  <c r="P1428" i="7" s="1"/>
  <c r="N1429" i="7"/>
  <c r="P1429" i="7" s="1"/>
  <c r="N1430" i="7"/>
  <c r="P1430" i="7" s="1"/>
  <c r="N1431" i="7"/>
  <c r="P1431" i="7" s="1"/>
  <c r="N1432" i="7"/>
  <c r="P1432" i="7" s="1"/>
  <c r="N1433" i="7"/>
  <c r="P1433" i="7" s="1"/>
  <c r="N1434" i="7"/>
  <c r="P1434" i="7" s="1"/>
  <c r="N1435" i="7"/>
  <c r="P1435" i="7" s="1"/>
  <c r="N1436" i="7"/>
  <c r="P1436" i="7" s="1"/>
  <c r="N1437" i="7"/>
  <c r="P1437" i="7" s="1"/>
  <c r="N1438" i="7"/>
  <c r="P1438" i="7" s="1"/>
  <c r="N1439" i="7"/>
  <c r="P1439" i="7" s="1"/>
  <c r="N1440" i="7"/>
  <c r="P1440" i="7" s="1"/>
  <c r="N1441" i="7"/>
  <c r="P1441" i="7" s="1"/>
  <c r="N1442" i="7"/>
  <c r="P1442" i="7" s="1"/>
  <c r="N1443" i="7"/>
  <c r="P1443" i="7" s="1"/>
  <c r="N1444" i="7"/>
  <c r="P1444" i="7" s="1"/>
  <c r="N1445" i="7"/>
  <c r="P1445" i="7" s="1"/>
  <c r="N1446" i="7"/>
  <c r="P1446" i="7" s="1"/>
  <c r="N1447" i="7"/>
  <c r="P1447" i="7" s="1"/>
  <c r="N1448" i="7"/>
  <c r="P1448" i="7" s="1"/>
  <c r="N1449" i="7"/>
  <c r="P1449" i="7" s="1"/>
  <c r="N1450" i="7"/>
  <c r="P1450" i="7" s="1"/>
  <c r="N1451" i="7"/>
  <c r="P1451" i="7" s="1"/>
  <c r="N1452" i="7"/>
  <c r="P1452" i="7" s="1"/>
  <c r="N1453" i="7"/>
  <c r="P1453" i="7" s="1"/>
  <c r="N1454" i="7"/>
  <c r="P1454" i="7" s="1"/>
  <c r="N1455" i="7"/>
  <c r="P1455" i="7" s="1"/>
  <c r="N1456" i="7"/>
  <c r="P1456" i="7" s="1"/>
  <c r="N1457" i="7"/>
  <c r="P1457" i="7" s="1"/>
  <c r="N1458" i="7"/>
  <c r="P1458" i="7" s="1"/>
  <c r="N1459" i="7"/>
  <c r="P1459" i="7" s="1"/>
  <c r="N1460" i="7"/>
  <c r="P1460" i="7" s="1"/>
  <c r="N1461" i="7"/>
  <c r="P1461" i="7" s="1"/>
  <c r="N1462" i="7"/>
  <c r="P1462" i="7" s="1"/>
  <c r="N1463" i="7"/>
  <c r="P1463" i="7" s="1"/>
  <c r="N1464" i="7"/>
  <c r="P1464" i="7" s="1"/>
  <c r="N1465" i="7"/>
  <c r="P1465" i="7" s="1"/>
  <c r="N1466" i="7"/>
  <c r="P1466" i="7" s="1"/>
  <c r="N1467" i="7"/>
  <c r="P1467" i="7" s="1"/>
  <c r="N1468" i="7"/>
  <c r="P1468" i="7" s="1"/>
  <c r="N1469" i="7"/>
  <c r="P1469" i="7" s="1"/>
  <c r="N1470" i="7"/>
  <c r="P1470" i="7" s="1"/>
  <c r="N1471" i="7"/>
  <c r="P1471" i="7" s="1"/>
  <c r="N1472" i="7"/>
  <c r="P1472" i="7" s="1"/>
  <c r="N1473" i="7"/>
  <c r="P1473" i="7" s="1"/>
  <c r="N1474" i="7"/>
  <c r="P1474" i="7" s="1"/>
  <c r="N1475" i="7"/>
  <c r="P1475" i="7" s="1"/>
  <c r="N1476" i="7"/>
  <c r="P1476" i="7" s="1"/>
  <c r="N1477" i="7"/>
  <c r="P1477" i="7" s="1"/>
  <c r="N1478" i="7"/>
  <c r="P1478" i="7" s="1"/>
  <c r="N1479" i="7"/>
  <c r="P1479" i="7" s="1"/>
  <c r="N1480" i="7"/>
  <c r="P1480" i="7" s="1"/>
  <c r="N1481" i="7"/>
  <c r="P1481" i="7" s="1"/>
  <c r="N1482" i="7"/>
  <c r="P1482" i="7" s="1"/>
  <c r="N1483" i="7"/>
  <c r="P1483" i="7" s="1"/>
  <c r="N1484" i="7"/>
  <c r="P1484" i="7" s="1"/>
  <c r="N1485" i="7"/>
  <c r="P1485" i="7" s="1"/>
  <c r="N1486" i="7"/>
  <c r="P1486" i="7" s="1"/>
  <c r="N1487" i="7"/>
  <c r="P1487" i="7" s="1"/>
  <c r="N1488" i="7"/>
  <c r="P1488" i="7" s="1"/>
  <c r="N1489" i="7"/>
  <c r="P1489" i="7" s="1"/>
  <c r="N1490" i="7"/>
  <c r="P1490" i="7" s="1"/>
  <c r="N1491" i="7"/>
  <c r="P1491" i="7" s="1"/>
  <c r="N1492" i="7"/>
  <c r="P1492" i="7" s="1"/>
  <c r="N1493" i="7"/>
  <c r="P1493" i="7" s="1"/>
  <c r="N1494" i="7"/>
  <c r="P1494" i="7" s="1"/>
  <c r="N1495" i="7"/>
  <c r="P1495" i="7" s="1"/>
  <c r="N1496" i="7"/>
  <c r="P1496" i="7" s="1"/>
  <c r="N1497" i="7"/>
  <c r="P1497" i="7" s="1"/>
  <c r="N1498" i="7"/>
  <c r="P1498" i="7" s="1"/>
  <c r="N1499" i="7"/>
  <c r="P1499" i="7" s="1"/>
  <c r="N1500" i="7"/>
  <c r="P1500" i="7" s="1"/>
  <c r="N1501" i="7"/>
  <c r="P1501" i="7" s="1"/>
  <c r="N1502" i="7"/>
  <c r="P1502" i="7" s="1"/>
  <c r="N1503" i="7"/>
  <c r="P1503" i="7" s="1"/>
  <c r="N1504" i="7"/>
  <c r="P1504" i="7" s="1"/>
  <c r="N1505" i="7"/>
  <c r="P1505" i="7" s="1"/>
  <c r="N1506" i="7"/>
  <c r="P1506" i="7" s="1"/>
  <c r="N1507" i="7"/>
  <c r="P1507" i="7" s="1"/>
  <c r="N1508" i="7"/>
  <c r="P1508" i="7" s="1"/>
  <c r="N1509" i="7"/>
  <c r="P1509" i="7" s="1"/>
  <c r="N1510" i="7"/>
  <c r="P1510" i="7" s="1"/>
  <c r="N1511" i="7"/>
  <c r="P1511" i="7" s="1"/>
  <c r="N1512" i="7"/>
  <c r="P1512" i="7" s="1"/>
  <c r="N1513" i="7"/>
  <c r="P1513" i="7" s="1"/>
  <c r="N1514" i="7"/>
  <c r="P1514" i="7" s="1"/>
  <c r="N1515" i="7"/>
  <c r="P1515" i="7" s="1"/>
  <c r="N1516" i="7"/>
  <c r="P1516" i="7" s="1"/>
  <c r="N1517" i="7"/>
  <c r="P1517" i="7" s="1"/>
  <c r="N1518" i="7"/>
  <c r="P1518" i="7" s="1"/>
  <c r="N1519" i="7"/>
  <c r="P1519" i="7" s="1"/>
  <c r="N1520" i="7"/>
  <c r="P1520" i="7" s="1"/>
  <c r="N1521" i="7"/>
  <c r="P1521" i="7" s="1"/>
  <c r="N1522" i="7"/>
  <c r="P1522" i="7" s="1"/>
  <c r="N1523" i="7"/>
  <c r="P1523" i="7" s="1"/>
  <c r="N1524" i="7"/>
  <c r="P1524" i="7" s="1"/>
  <c r="N1525" i="7"/>
  <c r="P1525" i="7" s="1"/>
  <c r="N1526" i="7"/>
  <c r="P1526" i="7" s="1"/>
  <c r="N1527" i="7"/>
  <c r="P1527" i="7" s="1"/>
  <c r="N1528" i="7"/>
  <c r="P1528" i="7" s="1"/>
  <c r="N1529" i="7"/>
  <c r="P1529" i="7" s="1"/>
  <c r="N1530" i="7"/>
  <c r="P1530" i="7" s="1"/>
  <c r="N1531" i="7"/>
  <c r="P1531" i="7" s="1"/>
  <c r="N1532" i="7"/>
  <c r="P1532" i="7" s="1"/>
  <c r="N1533" i="7"/>
  <c r="P1533" i="7" s="1"/>
  <c r="N1534" i="7"/>
  <c r="P1534" i="7" s="1"/>
  <c r="N1535" i="7"/>
  <c r="P1535" i="7" s="1"/>
  <c r="N1536" i="7"/>
  <c r="P1536" i="7" s="1"/>
  <c r="N1537" i="7"/>
  <c r="P1537" i="7" s="1"/>
  <c r="N1538" i="7"/>
  <c r="P1538" i="7" s="1"/>
  <c r="N1539" i="7"/>
  <c r="P1539" i="7" s="1"/>
  <c r="N1540" i="7"/>
  <c r="P1540" i="7" s="1"/>
  <c r="N1541" i="7"/>
  <c r="P1541" i="7" s="1"/>
  <c r="N1542" i="7"/>
  <c r="P1542" i="7" s="1"/>
  <c r="N1543" i="7"/>
  <c r="P1543" i="7" s="1"/>
  <c r="N1544" i="7"/>
  <c r="P1544" i="7" s="1"/>
  <c r="N1545" i="7"/>
  <c r="P1545" i="7" s="1"/>
  <c r="N1546" i="7"/>
  <c r="P1546" i="7" s="1"/>
  <c r="N1547" i="7"/>
  <c r="P1547" i="7" s="1"/>
  <c r="N1548" i="7"/>
  <c r="P1548" i="7" s="1"/>
  <c r="N1549" i="7"/>
  <c r="P1549" i="7" s="1"/>
  <c r="N1550" i="7"/>
  <c r="P1550" i="7" s="1"/>
  <c r="N1551" i="7"/>
  <c r="P1551" i="7" s="1"/>
  <c r="N1552" i="7"/>
  <c r="P1552" i="7" s="1"/>
  <c r="N1553" i="7"/>
  <c r="P1553" i="7" s="1"/>
  <c r="N1554" i="7"/>
  <c r="P1554" i="7" s="1"/>
  <c r="N1555" i="7"/>
  <c r="P1555" i="7" s="1"/>
  <c r="N1556" i="7"/>
  <c r="P1556" i="7" s="1"/>
  <c r="N1557" i="7"/>
  <c r="P1557" i="7" s="1"/>
  <c r="N1558" i="7"/>
  <c r="P1558" i="7" s="1"/>
  <c r="N1559" i="7"/>
  <c r="P1559" i="7" s="1"/>
  <c r="N1560" i="7"/>
  <c r="P1560" i="7" s="1"/>
  <c r="N1561" i="7"/>
  <c r="P1561" i="7" s="1"/>
  <c r="N1562" i="7"/>
  <c r="P1562" i="7" s="1"/>
  <c r="N1563" i="7"/>
  <c r="P1563" i="7" s="1"/>
  <c r="N1564" i="7"/>
  <c r="P1564" i="7" s="1"/>
  <c r="N1565" i="7"/>
  <c r="P1565" i="7" s="1"/>
  <c r="N1566" i="7"/>
  <c r="P1566" i="7" s="1"/>
  <c r="N1567" i="7"/>
  <c r="P1567" i="7" s="1"/>
  <c r="N1568" i="7"/>
  <c r="P1568" i="7" s="1"/>
  <c r="N1569" i="7"/>
  <c r="P1569" i="7" s="1"/>
  <c r="N1570" i="7"/>
  <c r="P1570" i="7" s="1"/>
  <c r="N1571" i="7"/>
  <c r="P1571" i="7" s="1"/>
  <c r="N1572" i="7"/>
  <c r="P1572" i="7" s="1"/>
  <c r="N1573" i="7"/>
  <c r="P1573" i="7" s="1"/>
  <c r="N1574" i="7"/>
  <c r="P1574" i="7" s="1"/>
  <c r="N1575" i="7"/>
  <c r="P1575" i="7" s="1"/>
  <c r="N1576" i="7"/>
  <c r="P1576" i="7" s="1"/>
  <c r="N1577" i="7"/>
  <c r="P1577" i="7" s="1"/>
  <c r="N1578" i="7"/>
  <c r="P1578" i="7" s="1"/>
  <c r="N1579" i="7"/>
  <c r="P1579" i="7" s="1"/>
  <c r="N1580" i="7"/>
  <c r="P1580" i="7" s="1"/>
  <c r="N1581" i="7"/>
  <c r="P1581" i="7" s="1"/>
  <c r="N1582" i="7"/>
  <c r="P1582" i="7" s="1"/>
  <c r="N1583" i="7"/>
  <c r="P1583" i="7" s="1"/>
  <c r="N1584" i="7"/>
  <c r="P1584" i="7" s="1"/>
  <c r="N1585" i="7"/>
  <c r="P1585" i="7" s="1"/>
  <c r="N1586" i="7"/>
  <c r="P1586" i="7" s="1"/>
  <c r="N1587" i="7"/>
  <c r="P1587" i="7" s="1"/>
  <c r="N1588" i="7"/>
  <c r="P1588" i="7" s="1"/>
  <c r="N1589" i="7"/>
  <c r="P1589" i="7" s="1"/>
  <c r="N1590" i="7"/>
  <c r="P1590" i="7" s="1"/>
  <c r="N1591" i="7"/>
  <c r="P1591" i="7" s="1"/>
  <c r="N1592" i="7"/>
  <c r="P1592" i="7" s="1"/>
  <c r="N1593" i="7"/>
  <c r="P1593" i="7" s="1"/>
  <c r="N1594" i="7"/>
  <c r="P1594" i="7" s="1"/>
  <c r="N1595" i="7"/>
  <c r="P1595" i="7" s="1"/>
  <c r="N1596" i="7"/>
  <c r="P1596" i="7" s="1"/>
  <c r="N1597" i="7"/>
  <c r="P1597" i="7" s="1"/>
  <c r="N1598" i="7"/>
  <c r="P1598" i="7" s="1"/>
  <c r="N1599" i="7"/>
  <c r="P1599" i="7" s="1"/>
  <c r="N1600" i="7"/>
  <c r="P1600" i="7" s="1"/>
  <c r="N1601" i="7"/>
  <c r="P1601" i="7" s="1"/>
  <c r="N1602" i="7"/>
  <c r="P1602" i="7" s="1"/>
  <c r="N1603" i="7"/>
  <c r="P1603" i="7" s="1"/>
  <c r="N1604" i="7"/>
  <c r="P1604" i="7" s="1"/>
  <c r="N1605" i="7"/>
  <c r="P1605" i="7" s="1"/>
  <c r="N1606" i="7"/>
  <c r="P1606" i="7" s="1"/>
  <c r="N1607" i="7"/>
  <c r="P1607" i="7" s="1"/>
  <c r="N1608" i="7"/>
  <c r="P1608" i="7" s="1"/>
  <c r="N1609" i="7"/>
  <c r="P1609" i="7" s="1"/>
  <c r="N1610" i="7"/>
  <c r="P1610" i="7" s="1"/>
  <c r="N1611" i="7"/>
  <c r="P1611" i="7" s="1"/>
  <c r="N1612" i="7"/>
  <c r="P1612" i="7" s="1"/>
  <c r="N1613" i="7"/>
  <c r="P1613" i="7" s="1"/>
  <c r="N1614" i="7"/>
  <c r="P1614" i="7" s="1"/>
  <c r="N1615" i="7"/>
  <c r="P1615" i="7" s="1"/>
  <c r="N1616" i="7"/>
  <c r="P1616" i="7" s="1"/>
  <c r="N1617" i="7"/>
  <c r="P1617" i="7" s="1"/>
  <c r="N1618" i="7"/>
  <c r="P1618" i="7" s="1"/>
  <c r="N1619" i="7"/>
  <c r="P1619" i="7" s="1"/>
  <c r="N1620" i="7"/>
  <c r="P1620" i="7" s="1"/>
  <c r="N1621" i="7"/>
  <c r="P1621" i="7" s="1"/>
  <c r="N1622" i="7"/>
  <c r="P1622" i="7" s="1"/>
  <c r="N1623" i="7"/>
  <c r="P1623" i="7" s="1"/>
  <c r="N1624" i="7"/>
  <c r="P1624" i="7" s="1"/>
  <c r="N1625" i="7"/>
  <c r="P1625" i="7" s="1"/>
  <c r="N1626" i="7"/>
  <c r="P1626" i="7" s="1"/>
  <c r="N1627" i="7"/>
  <c r="P1627" i="7" s="1"/>
  <c r="N1628" i="7"/>
  <c r="P1628" i="7" s="1"/>
  <c r="N1629" i="7"/>
  <c r="P1629" i="7" s="1"/>
  <c r="N1630" i="7"/>
  <c r="P1630" i="7" s="1"/>
  <c r="N1631" i="7"/>
  <c r="P1631" i="7" s="1"/>
  <c r="N1632" i="7"/>
  <c r="P1632" i="7" s="1"/>
  <c r="N1633" i="7"/>
  <c r="P1633" i="7" s="1"/>
  <c r="N1634" i="7"/>
  <c r="P1634" i="7" s="1"/>
  <c r="N1635" i="7"/>
  <c r="P1635" i="7" s="1"/>
  <c r="N1636" i="7"/>
  <c r="P1636" i="7" s="1"/>
  <c r="N1637" i="7"/>
  <c r="P1637" i="7" s="1"/>
  <c r="N1638" i="7"/>
  <c r="P1638" i="7" s="1"/>
  <c r="N1639" i="7"/>
  <c r="P1639" i="7" s="1"/>
  <c r="N1640" i="7"/>
  <c r="P1640" i="7" s="1"/>
  <c r="N1641" i="7"/>
  <c r="P1641" i="7" s="1"/>
  <c r="N1642" i="7"/>
  <c r="P1642" i="7" s="1"/>
  <c r="N1643" i="7"/>
  <c r="P1643" i="7" s="1"/>
  <c r="N1644" i="7"/>
  <c r="P1644" i="7" s="1"/>
  <c r="N1645" i="7"/>
  <c r="P1645" i="7" s="1"/>
  <c r="N1646" i="7"/>
  <c r="P1646" i="7" s="1"/>
  <c r="N1647" i="7"/>
  <c r="P1647" i="7" s="1"/>
  <c r="N1648" i="7"/>
  <c r="P1648" i="7" s="1"/>
  <c r="N1649" i="7"/>
  <c r="P1649" i="7" s="1"/>
  <c r="N1650" i="7"/>
  <c r="P1650" i="7" s="1"/>
  <c r="N1651" i="7"/>
  <c r="P1651" i="7" s="1"/>
  <c r="N1652" i="7"/>
  <c r="P1652" i="7" s="1"/>
  <c r="N1653" i="7"/>
  <c r="P1653" i="7" s="1"/>
  <c r="N1654" i="7"/>
  <c r="P1654" i="7" s="1"/>
  <c r="N1655" i="7"/>
  <c r="P1655" i="7" s="1"/>
  <c r="N1656" i="7"/>
  <c r="P1656" i="7" s="1"/>
  <c r="N1657" i="7"/>
  <c r="P1657" i="7" s="1"/>
  <c r="N1658" i="7"/>
  <c r="P1658" i="7" s="1"/>
  <c r="N1659" i="7"/>
  <c r="P1659" i="7" s="1"/>
  <c r="N1660" i="7"/>
  <c r="P1660" i="7" s="1"/>
  <c r="N1661" i="7"/>
  <c r="P1661" i="7" s="1"/>
  <c r="N1662" i="7"/>
  <c r="P1662" i="7" s="1"/>
  <c r="N1663" i="7"/>
  <c r="P1663" i="7" s="1"/>
  <c r="N1664" i="7"/>
  <c r="P1664" i="7" s="1"/>
  <c r="N1665" i="7"/>
  <c r="P1665" i="7" s="1"/>
  <c r="N1666" i="7"/>
  <c r="P1666" i="7" s="1"/>
  <c r="N1667" i="7"/>
  <c r="P1667" i="7" s="1"/>
  <c r="N1668" i="7"/>
  <c r="P1668" i="7" s="1"/>
  <c r="N1669" i="7"/>
  <c r="P1669" i="7" s="1"/>
  <c r="N1670" i="7"/>
  <c r="P1670" i="7" s="1"/>
  <c r="N1671" i="7"/>
  <c r="P1671" i="7" s="1"/>
  <c r="N1672" i="7"/>
  <c r="P1672" i="7" s="1"/>
  <c r="N1673" i="7"/>
  <c r="P1673" i="7" s="1"/>
  <c r="N1674" i="7"/>
  <c r="P1674" i="7" s="1"/>
  <c r="N1675" i="7"/>
  <c r="P1675" i="7" s="1"/>
  <c r="N1676" i="7"/>
  <c r="P1676" i="7" s="1"/>
  <c r="N1677" i="7"/>
  <c r="P1677" i="7" s="1"/>
  <c r="N1678" i="7"/>
  <c r="P1678" i="7" s="1"/>
  <c r="N1679" i="7"/>
  <c r="P1679" i="7" s="1"/>
  <c r="N1680" i="7"/>
  <c r="P1680" i="7" s="1"/>
  <c r="N1681" i="7"/>
  <c r="P1681" i="7" s="1"/>
  <c r="N1682" i="7"/>
  <c r="P1682" i="7" s="1"/>
  <c r="N1683" i="7"/>
  <c r="P1683" i="7" s="1"/>
  <c r="N1684" i="7"/>
  <c r="P1684" i="7" s="1"/>
  <c r="N1685" i="7"/>
  <c r="P1685" i="7" s="1"/>
  <c r="N1686" i="7"/>
  <c r="P1686" i="7" s="1"/>
  <c r="N1687" i="7"/>
  <c r="P1687" i="7" s="1"/>
  <c r="N1688" i="7"/>
  <c r="P1688" i="7" s="1"/>
  <c r="N1689" i="7"/>
  <c r="P1689" i="7" s="1"/>
  <c r="N1690" i="7"/>
  <c r="P1690" i="7" s="1"/>
  <c r="N1691" i="7"/>
  <c r="P1691" i="7" s="1"/>
  <c r="N1692" i="7"/>
  <c r="P1692" i="7" s="1"/>
  <c r="N1693" i="7"/>
  <c r="P1693" i="7" s="1"/>
  <c r="N1694" i="7"/>
  <c r="P1694" i="7" s="1"/>
  <c r="N1695" i="7"/>
  <c r="P1695" i="7" s="1"/>
  <c r="N1696" i="7"/>
  <c r="P1696" i="7" s="1"/>
  <c r="N1697" i="7"/>
  <c r="P1697" i="7" s="1"/>
  <c r="N1698" i="7"/>
  <c r="P1698" i="7" s="1"/>
  <c r="N1699" i="7"/>
  <c r="P1699" i="7" s="1"/>
  <c r="N1700" i="7"/>
  <c r="P1700" i="7" s="1"/>
  <c r="N1701" i="7"/>
  <c r="P1701" i="7" s="1"/>
  <c r="N1702" i="7"/>
  <c r="P1702" i="7" s="1"/>
  <c r="N1703" i="7"/>
  <c r="P1703" i="7" s="1"/>
  <c r="N1704" i="7"/>
  <c r="P1704" i="7" s="1"/>
  <c r="N1705" i="7"/>
  <c r="P1705" i="7" s="1"/>
  <c r="N1706" i="7"/>
  <c r="P1706" i="7" s="1"/>
  <c r="N1707" i="7"/>
  <c r="P1707" i="7" s="1"/>
  <c r="N1708" i="7"/>
  <c r="P1708" i="7" s="1"/>
  <c r="N1709" i="7"/>
  <c r="P1709" i="7" s="1"/>
  <c r="N1710" i="7"/>
  <c r="P1710" i="7" s="1"/>
  <c r="N1711" i="7"/>
  <c r="P1711" i="7" s="1"/>
  <c r="N1712" i="7"/>
  <c r="P1712" i="7" s="1"/>
  <c r="N1713" i="7"/>
  <c r="P1713" i="7" s="1"/>
  <c r="N1714" i="7"/>
  <c r="P1714" i="7" s="1"/>
  <c r="N1715" i="7"/>
  <c r="P1715" i="7" s="1"/>
  <c r="N1716" i="7"/>
  <c r="P1716" i="7" s="1"/>
  <c r="N1717" i="7"/>
  <c r="P1717" i="7" s="1"/>
  <c r="N1718" i="7"/>
  <c r="P1718" i="7" s="1"/>
  <c r="N1719" i="7"/>
  <c r="P1719" i="7" s="1"/>
  <c r="N1720" i="7"/>
  <c r="P1720" i="7" s="1"/>
  <c r="N1721" i="7"/>
  <c r="P1721" i="7" s="1"/>
  <c r="N1722" i="7"/>
  <c r="P1722" i="7" s="1"/>
  <c r="N1723" i="7"/>
  <c r="P1723" i="7" s="1"/>
  <c r="N1724" i="7"/>
  <c r="P1724" i="7" s="1"/>
  <c r="N1725" i="7"/>
  <c r="P1725" i="7" s="1"/>
  <c r="N1726" i="7"/>
  <c r="P1726" i="7" s="1"/>
  <c r="N1727" i="7"/>
  <c r="P1727" i="7" s="1"/>
  <c r="N1728" i="7"/>
  <c r="P1728" i="7" s="1"/>
  <c r="N1729" i="7"/>
  <c r="P1729" i="7" s="1"/>
  <c r="N1730" i="7"/>
  <c r="P1730" i="7" s="1"/>
  <c r="N1731" i="7"/>
  <c r="P1731" i="7" s="1"/>
  <c r="N1732" i="7"/>
  <c r="P1732" i="7" s="1"/>
  <c r="N1733" i="7"/>
  <c r="P1733" i="7" s="1"/>
  <c r="N1734" i="7"/>
  <c r="P1734" i="7" s="1"/>
  <c r="N1735" i="7"/>
  <c r="P1735" i="7" s="1"/>
  <c r="N1736" i="7"/>
  <c r="P1736" i="7" s="1"/>
  <c r="N1737" i="7"/>
  <c r="P1737" i="7" s="1"/>
  <c r="N1738" i="7"/>
  <c r="P1738" i="7" s="1"/>
  <c r="N1739" i="7"/>
  <c r="P1739" i="7" s="1"/>
  <c r="N1740" i="7"/>
  <c r="P1740" i="7" s="1"/>
  <c r="N1741" i="7"/>
  <c r="P1741" i="7" s="1"/>
  <c r="N1742" i="7"/>
  <c r="P1742" i="7" s="1"/>
  <c r="N1743" i="7"/>
  <c r="P1743" i="7" s="1"/>
  <c r="N1744" i="7"/>
  <c r="P1744" i="7" s="1"/>
  <c r="N1745" i="7"/>
  <c r="P1745" i="7" s="1"/>
  <c r="N1746" i="7"/>
  <c r="P1746" i="7" s="1"/>
  <c r="N1747" i="7"/>
  <c r="P1747" i="7" s="1"/>
  <c r="N1748" i="7"/>
  <c r="P1748" i="7" s="1"/>
  <c r="N1749" i="7"/>
  <c r="P1749" i="7" s="1"/>
  <c r="N1750" i="7"/>
  <c r="P1750" i="7" s="1"/>
  <c r="N1751" i="7"/>
  <c r="P1751" i="7" s="1"/>
  <c r="N1752" i="7"/>
  <c r="P1752" i="7" s="1"/>
  <c r="N1753" i="7"/>
  <c r="P1753" i="7" s="1"/>
  <c r="N1754" i="7"/>
  <c r="P1754" i="7" s="1"/>
  <c r="N1755" i="7"/>
  <c r="P1755" i="7" s="1"/>
  <c r="N1756" i="7"/>
  <c r="P1756" i="7" s="1"/>
  <c r="N1757" i="7"/>
  <c r="P1757" i="7" s="1"/>
  <c r="N1758" i="7"/>
  <c r="P1758" i="7" s="1"/>
  <c r="N1759" i="7"/>
  <c r="P1759" i="7" s="1"/>
  <c r="N1760" i="7"/>
  <c r="P1760" i="7" s="1"/>
  <c r="N1761" i="7"/>
  <c r="P1761" i="7" s="1"/>
  <c r="N1762" i="7"/>
  <c r="P1762" i="7" s="1"/>
  <c r="N1763" i="7"/>
  <c r="P1763" i="7" s="1"/>
  <c r="N1764" i="7"/>
  <c r="P1764" i="7" s="1"/>
  <c r="N1765" i="7"/>
  <c r="P1765" i="7" s="1"/>
  <c r="N1766" i="7"/>
  <c r="P1766" i="7" s="1"/>
  <c r="N1767" i="7"/>
  <c r="P1767" i="7" s="1"/>
  <c r="N1768" i="7"/>
  <c r="P1768" i="7" s="1"/>
  <c r="N1769" i="7"/>
  <c r="P1769" i="7" s="1"/>
  <c r="N1770" i="7"/>
  <c r="P1770" i="7" s="1"/>
  <c r="N1771" i="7"/>
  <c r="P1771" i="7" s="1"/>
  <c r="N1772" i="7"/>
  <c r="P1772" i="7" s="1"/>
  <c r="N1773" i="7"/>
  <c r="P1773" i="7" s="1"/>
  <c r="N1774" i="7"/>
  <c r="P1774" i="7" s="1"/>
  <c r="N1775" i="7"/>
  <c r="P1775" i="7" s="1"/>
  <c r="N1776" i="7"/>
  <c r="P1776" i="7" s="1"/>
  <c r="N1777" i="7"/>
  <c r="P1777" i="7" s="1"/>
  <c r="N1778" i="7"/>
  <c r="P1778" i="7" s="1"/>
  <c r="N1779" i="7"/>
  <c r="P1779" i="7" s="1"/>
  <c r="N1780" i="7"/>
  <c r="P1780" i="7" s="1"/>
  <c r="N1781" i="7"/>
  <c r="P1781" i="7" s="1"/>
  <c r="N1782" i="7"/>
  <c r="P1782" i="7" s="1"/>
  <c r="N1783" i="7"/>
  <c r="P1783" i="7" s="1"/>
  <c r="N1784" i="7"/>
  <c r="P1784" i="7" s="1"/>
  <c r="N1785" i="7"/>
  <c r="P1785" i="7" s="1"/>
  <c r="N1786" i="7"/>
  <c r="P1786" i="7" s="1"/>
  <c r="N1787" i="7"/>
  <c r="P1787" i="7" s="1"/>
  <c r="N1788" i="7"/>
  <c r="P1788" i="7" s="1"/>
  <c r="N1789" i="7"/>
  <c r="P1789" i="7" s="1"/>
  <c r="N1790" i="7"/>
  <c r="P1790" i="7" s="1"/>
  <c r="N1791" i="7"/>
  <c r="P1791" i="7" s="1"/>
  <c r="N1792" i="7"/>
  <c r="P1792" i="7" s="1"/>
  <c r="N1793" i="7"/>
  <c r="P1793" i="7" s="1"/>
  <c r="N1794" i="7"/>
  <c r="P1794" i="7" s="1"/>
  <c r="N1795" i="7"/>
  <c r="P1795" i="7" s="1"/>
  <c r="N1796" i="7"/>
  <c r="P1796" i="7" s="1"/>
  <c r="N1797" i="7"/>
  <c r="P1797" i="7" s="1"/>
  <c r="N1798" i="7"/>
  <c r="P1798" i="7" s="1"/>
  <c r="N1799" i="7"/>
  <c r="P1799" i="7" s="1"/>
  <c r="N1800" i="7"/>
  <c r="P1800" i="7" s="1"/>
  <c r="N1801" i="7"/>
  <c r="P1801" i="7" s="1"/>
  <c r="N1802" i="7"/>
  <c r="P1802" i="7" s="1"/>
  <c r="N1803" i="7"/>
  <c r="P1803" i="7" s="1"/>
  <c r="N1804" i="7"/>
  <c r="P1804" i="7" s="1"/>
  <c r="N1805" i="7"/>
  <c r="P1805" i="7" s="1"/>
  <c r="N1806" i="7"/>
  <c r="P1806" i="7" s="1"/>
  <c r="N1807" i="7"/>
  <c r="P1807" i="7" s="1"/>
  <c r="N1808" i="7"/>
  <c r="P1808" i="7" s="1"/>
  <c r="N1809" i="7"/>
  <c r="P1809" i="7" s="1"/>
  <c r="N1810" i="7"/>
  <c r="P1810" i="7" s="1"/>
  <c r="N1811" i="7"/>
  <c r="P1811" i="7" s="1"/>
  <c r="N1812" i="7"/>
  <c r="P1812" i="7" s="1"/>
  <c r="N1813" i="7"/>
  <c r="P1813" i="7" s="1"/>
  <c r="N1814" i="7"/>
  <c r="P1814" i="7" s="1"/>
  <c r="N1815" i="7"/>
  <c r="P1815" i="7" s="1"/>
  <c r="N1816" i="7"/>
  <c r="P1816" i="7" s="1"/>
  <c r="N1817" i="7"/>
  <c r="P1817" i="7" s="1"/>
  <c r="N1818" i="7"/>
  <c r="P1818" i="7" s="1"/>
  <c r="N1819" i="7"/>
  <c r="P1819" i="7" s="1"/>
  <c r="N1820" i="7"/>
  <c r="P1820" i="7" s="1"/>
  <c r="N1821" i="7"/>
  <c r="P1821" i="7" s="1"/>
  <c r="N1822" i="7"/>
  <c r="P1822" i="7" s="1"/>
  <c r="N1823" i="7"/>
  <c r="P1823" i="7" s="1"/>
  <c r="N1824" i="7"/>
  <c r="P1824" i="7" s="1"/>
  <c r="N1825" i="7"/>
  <c r="P1825" i="7" s="1"/>
  <c r="N1826" i="7"/>
  <c r="P1826" i="7" s="1"/>
  <c r="N1827" i="7"/>
  <c r="P1827" i="7" s="1"/>
  <c r="N1828" i="7"/>
  <c r="P1828" i="7" s="1"/>
  <c r="N1829" i="7"/>
  <c r="P1829" i="7" s="1"/>
  <c r="N1830" i="7"/>
  <c r="P1830" i="7" s="1"/>
  <c r="N1831" i="7"/>
  <c r="P1831" i="7" s="1"/>
  <c r="N1832" i="7"/>
  <c r="P1832" i="7" s="1"/>
  <c r="N1833" i="7"/>
  <c r="P1833" i="7" s="1"/>
  <c r="N1834" i="7"/>
  <c r="P1834" i="7" s="1"/>
  <c r="N1835" i="7"/>
  <c r="P1835" i="7" s="1"/>
  <c r="N1836" i="7"/>
  <c r="P1836" i="7" s="1"/>
  <c r="N1837" i="7"/>
  <c r="P1837" i="7" s="1"/>
  <c r="N1838" i="7"/>
  <c r="P1838" i="7" s="1"/>
  <c r="N1839" i="7"/>
  <c r="P1839" i="7" s="1"/>
  <c r="N1840" i="7"/>
  <c r="P1840" i="7" s="1"/>
  <c r="N1841" i="7"/>
  <c r="P1841" i="7" s="1"/>
  <c r="N1842" i="7"/>
  <c r="P1842" i="7" s="1"/>
  <c r="N1843" i="7"/>
  <c r="P1843" i="7" s="1"/>
  <c r="N1844" i="7"/>
  <c r="P1844" i="7" s="1"/>
  <c r="N1845" i="7"/>
  <c r="P1845" i="7" s="1"/>
  <c r="N1846" i="7"/>
  <c r="P1846" i="7" s="1"/>
  <c r="N1847" i="7"/>
  <c r="P1847" i="7" s="1"/>
  <c r="N1848" i="7"/>
  <c r="P1848" i="7" s="1"/>
  <c r="N1849" i="7"/>
  <c r="P1849" i="7" s="1"/>
  <c r="N1850" i="7"/>
  <c r="P1850" i="7" s="1"/>
  <c r="N1851" i="7"/>
  <c r="P1851" i="7" s="1"/>
  <c r="N1852" i="7"/>
  <c r="P1852" i="7" s="1"/>
  <c r="N1853" i="7"/>
  <c r="P1853" i="7" s="1"/>
  <c r="N1854" i="7"/>
  <c r="P1854" i="7" s="1"/>
  <c r="N1855" i="7"/>
  <c r="P1855" i="7" s="1"/>
  <c r="N1856" i="7"/>
  <c r="P1856" i="7" s="1"/>
  <c r="N1857" i="7"/>
  <c r="P1857" i="7" s="1"/>
  <c r="N1858" i="7"/>
  <c r="P1858" i="7" s="1"/>
  <c r="N1859" i="7"/>
  <c r="P1859" i="7" s="1"/>
  <c r="N1860" i="7"/>
  <c r="P1860" i="7" s="1"/>
  <c r="N1861" i="7"/>
  <c r="P1861" i="7" s="1"/>
  <c r="N1862" i="7"/>
  <c r="P1862" i="7" s="1"/>
  <c r="N1863" i="7"/>
  <c r="P1863" i="7" s="1"/>
  <c r="N1864" i="7"/>
  <c r="P1864" i="7" s="1"/>
  <c r="N1865" i="7"/>
  <c r="P1865" i="7" s="1"/>
  <c r="N1866" i="7"/>
  <c r="P1866" i="7" s="1"/>
  <c r="N1867" i="7"/>
  <c r="P1867" i="7" s="1"/>
  <c r="N1868" i="7"/>
  <c r="P1868" i="7" s="1"/>
  <c r="N1869" i="7"/>
  <c r="P1869" i="7" s="1"/>
  <c r="N1870" i="7"/>
  <c r="P1870" i="7" s="1"/>
  <c r="N1871" i="7"/>
  <c r="P1871" i="7" s="1"/>
  <c r="N1872" i="7"/>
  <c r="P1872" i="7" s="1"/>
  <c r="N1873" i="7"/>
  <c r="P1873" i="7" s="1"/>
  <c r="N1874" i="7"/>
  <c r="P1874" i="7" s="1"/>
  <c r="N1875" i="7"/>
  <c r="P1875" i="7" s="1"/>
  <c r="N1876" i="7"/>
  <c r="P1876" i="7" s="1"/>
  <c r="N1877" i="7"/>
  <c r="P1877" i="7" s="1"/>
  <c r="N1878" i="7"/>
  <c r="P1878" i="7" s="1"/>
  <c r="N1879" i="7"/>
  <c r="P1879" i="7" s="1"/>
  <c r="N1880" i="7"/>
  <c r="P1880" i="7" s="1"/>
  <c r="N1881" i="7"/>
  <c r="P1881" i="7" s="1"/>
  <c r="N1882" i="7"/>
  <c r="P1882" i="7" s="1"/>
  <c r="N1883" i="7"/>
  <c r="P1883" i="7" s="1"/>
  <c r="N1884" i="7"/>
  <c r="P1884" i="7" s="1"/>
  <c r="N1885" i="7"/>
  <c r="P1885" i="7" s="1"/>
  <c r="N1886" i="7"/>
  <c r="P1886" i="7" s="1"/>
  <c r="N1887" i="7"/>
  <c r="P1887" i="7" s="1"/>
  <c r="N1888" i="7"/>
  <c r="P1888" i="7" s="1"/>
  <c r="N1889" i="7"/>
  <c r="P1889" i="7" s="1"/>
  <c r="N1890" i="7"/>
  <c r="P1890" i="7" s="1"/>
  <c r="N1891" i="7"/>
  <c r="P1891" i="7" s="1"/>
  <c r="N1892" i="7"/>
  <c r="P1892" i="7" s="1"/>
  <c r="N1893" i="7"/>
  <c r="P1893" i="7" s="1"/>
  <c r="N1894" i="7"/>
  <c r="P1894" i="7" s="1"/>
  <c r="N1895" i="7"/>
  <c r="P1895" i="7" s="1"/>
  <c r="N1896" i="7"/>
  <c r="P1896" i="7" s="1"/>
  <c r="N1897" i="7"/>
  <c r="P1897" i="7" s="1"/>
  <c r="N1898" i="7"/>
  <c r="P1898" i="7" s="1"/>
  <c r="N1899" i="7"/>
  <c r="P1899" i="7" s="1"/>
  <c r="N1900" i="7"/>
  <c r="P1900" i="7" s="1"/>
  <c r="N1901" i="7"/>
  <c r="P1901" i="7" s="1"/>
  <c r="N1902" i="7"/>
  <c r="P1902" i="7" s="1"/>
  <c r="N1903" i="7"/>
  <c r="P1903" i="7" s="1"/>
  <c r="N1904" i="7"/>
  <c r="P1904" i="7" s="1"/>
  <c r="N1905" i="7"/>
  <c r="P1905" i="7" s="1"/>
  <c r="N1906" i="7"/>
  <c r="P1906" i="7" s="1"/>
  <c r="N1907" i="7"/>
  <c r="P1907" i="7" s="1"/>
  <c r="N1908" i="7"/>
  <c r="P1908" i="7" s="1"/>
  <c r="N1909" i="7"/>
  <c r="P1909" i="7" s="1"/>
  <c r="N1910" i="7"/>
  <c r="P1910" i="7" s="1"/>
  <c r="N1911" i="7"/>
  <c r="P1911" i="7" s="1"/>
  <c r="N1912" i="7"/>
  <c r="P1912" i="7" s="1"/>
  <c r="N1913" i="7"/>
  <c r="P1913" i="7" s="1"/>
  <c r="N1914" i="7"/>
  <c r="P1914" i="7" s="1"/>
  <c r="N1915" i="7"/>
  <c r="P1915" i="7" s="1"/>
  <c r="N1916" i="7"/>
  <c r="P1916" i="7" s="1"/>
  <c r="N1917" i="7"/>
  <c r="P1917" i="7" s="1"/>
  <c r="N1918" i="7"/>
  <c r="P1918" i="7" s="1"/>
  <c r="N1919" i="7"/>
  <c r="P1919" i="7" s="1"/>
  <c r="N1920" i="7"/>
  <c r="P1920" i="7" s="1"/>
  <c r="N1921" i="7"/>
  <c r="P1921" i="7" s="1"/>
  <c r="N1922" i="7"/>
  <c r="P1922" i="7" s="1"/>
  <c r="N1923" i="7"/>
  <c r="P1923" i="7" s="1"/>
  <c r="N1924" i="7"/>
  <c r="P1924" i="7" s="1"/>
  <c r="N1925" i="7"/>
  <c r="P1925" i="7" s="1"/>
  <c r="N1926" i="7"/>
  <c r="P1926" i="7" s="1"/>
  <c r="N1927" i="7"/>
  <c r="P1927" i="7" s="1"/>
  <c r="N1928" i="7"/>
  <c r="P1928" i="7" s="1"/>
  <c r="N1929" i="7"/>
  <c r="P1929" i="7" s="1"/>
  <c r="N1930" i="7"/>
  <c r="P1930" i="7" s="1"/>
  <c r="N1931" i="7"/>
  <c r="P1931" i="7" s="1"/>
  <c r="N1932" i="7"/>
  <c r="P1932" i="7" s="1"/>
  <c r="N1933" i="7"/>
  <c r="P1933" i="7" s="1"/>
  <c r="N1934" i="7"/>
  <c r="P1934" i="7" s="1"/>
  <c r="N1935" i="7"/>
  <c r="P1935" i="7" s="1"/>
  <c r="N1936" i="7"/>
  <c r="P1936" i="7" s="1"/>
  <c r="N1937" i="7"/>
  <c r="P1937" i="7" s="1"/>
  <c r="N1938" i="7"/>
  <c r="P1938" i="7" s="1"/>
  <c r="N1939" i="7"/>
  <c r="P1939" i="7" s="1"/>
  <c r="N1940" i="7"/>
  <c r="P1940" i="7" s="1"/>
  <c r="N1941" i="7"/>
  <c r="P1941" i="7" s="1"/>
  <c r="N1942" i="7"/>
  <c r="P1942" i="7" s="1"/>
  <c r="N1943" i="7"/>
  <c r="P1943" i="7" s="1"/>
  <c r="N1944" i="7"/>
  <c r="P1944" i="7" s="1"/>
  <c r="N1945" i="7"/>
  <c r="P1945" i="7" s="1"/>
  <c r="N1946" i="7"/>
  <c r="P1946" i="7" s="1"/>
  <c r="N1947" i="7"/>
  <c r="P1947" i="7" s="1"/>
  <c r="N1948" i="7"/>
  <c r="P1948" i="7" s="1"/>
  <c r="N1949" i="7"/>
  <c r="P1949" i="7" s="1"/>
  <c r="N1950" i="7"/>
  <c r="P1950" i="7" s="1"/>
  <c r="N1951" i="7"/>
  <c r="P1951" i="7" s="1"/>
  <c r="N1952" i="7"/>
  <c r="P1952" i="7" s="1"/>
  <c r="N1953" i="7"/>
  <c r="P1953" i="7" s="1"/>
  <c r="N1954" i="7"/>
  <c r="P1954" i="7" s="1"/>
  <c r="N1955" i="7"/>
  <c r="P1955" i="7" s="1"/>
  <c r="N1956" i="7"/>
  <c r="P1956" i="7" s="1"/>
  <c r="N1957" i="7"/>
  <c r="P1957" i="7" s="1"/>
  <c r="N1958" i="7"/>
  <c r="P1958" i="7" s="1"/>
  <c r="N1959" i="7"/>
  <c r="P1959" i="7" s="1"/>
  <c r="N1960" i="7"/>
  <c r="P1960" i="7" s="1"/>
  <c r="N1961" i="7"/>
  <c r="P1961" i="7" s="1"/>
  <c r="N1962" i="7"/>
  <c r="P1962" i="7" s="1"/>
  <c r="N1963" i="7"/>
  <c r="P1963" i="7" s="1"/>
  <c r="N1964" i="7"/>
  <c r="P1964" i="7" s="1"/>
  <c r="N1965" i="7"/>
  <c r="P1965" i="7" s="1"/>
  <c r="N1966" i="7"/>
  <c r="P1966" i="7" s="1"/>
  <c r="N1967" i="7"/>
  <c r="P1967" i="7" s="1"/>
  <c r="N1968" i="7"/>
  <c r="P1968" i="7" s="1"/>
  <c r="N1969" i="7"/>
  <c r="P1969" i="7" s="1"/>
  <c r="N1970" i="7"/>
  <c r="P1970" i="7" s="1"/>
  <c r="N1971" i="7"/>
  <c r="P1971" i="7" s="1"/>
  <c r="N1972" i="7"/>
  <c r="P1972" i="7" s="1"/>
  <c r="N1973" i="7"/>
  <c r="P1973" i="7" s="1"/>
  <c r="N1974" i="7"/>
  <c r="P1974" i="7" s="1"/>
  <c r="N1975" i="7"/>
  <c r="P1975" i="7" s="1"/>
  <c r="N1976" i="7"/>
  <c r="P1976" i="7" s="1"/>
  <c r="N1977" i="7"/>
  <c r="P1977" i="7" s="1"/>
  <c r="N1978" i="7"/>
  <c r="P1978" i="7" s="1"/>
  <c r="N1979" i="7"/>
  <c r="P1979" i="7" s="1"/>
  <c r="N1980" i="7"/>
  <c r="P1980" i="7" s="1"/>
  <c r="N1981" i="7"/>
  <c r="P1981" i="7" s="1"/>
  <c r="N1982" i="7"/>
  <c r="P1982" i="7" s="1"/>
  <c r="N1983" i="7"/>
  <c r="P1983" i="7" s="1"/>
  <c r="N1984" i="7"/>
  <c r="P1984" i="7" s="1"/>
  <c r="N1985" i="7"/>
  <c r="P1985" i="7" s="1"/>
  <c r="N1986" i="7"/>
  <c r="P1986" i="7" s="1"/>
  <c r="N1987" i="7"/>
  <c r="P1987" i="7" s="1"/>
  <c r="N1988" i="7"/>
  <c r="P1988" i="7" s="1"/>
  <c r="N1989" i="7"/>
  <c r="P1989" i="7" s="1"/>
  <c r="N1990" i="7"/>
  <c r="P1990" i="7" s="1"/>
  <c r="N1991" i="7"/>
  <c r="P1991" i="7" s="1"/>
  <c r="N1992" i="7"/>
  <c r="P1992" i="7" s="1"/>
  <c r="N1993" i="7"/>
  <c r="P1993" i="7" s="1"/>
  <c r="N1994" i="7"/>
  <c r="P1994" i="7" s="1"/>
  <c r="N1995" i="7"/>
  <c r="P1995" i="7" s="1"/>
  <c r="N1996" i="7"/>
  <c r="P1996" i="7" s="1"/>
  <c r="N1997" i="7"/>
  <c r="P1997" i="7" s="1"/>
  <c r="N1998" i="7"/>
  <c r="P1998" i="7" s="1"/>
  <c r="N1999" i="7"/>
  <c r="P1999" i="7" s="1"/>
  <c r="N2000" i="7"/>
  <c r="P2000" i="7" s="1"/>
  <c r="N2001" i="7"/>
  <c r="P2001" i="7" s="1"/>
  <c r="N2002" i="7"/>
  <c r="P2002" i="7" s="1"/>
  <c r="N2003" i="7"/>
  <c r="P2003" i="7" s="1"/>
  <c r="N2004" i="7"/>
  <c r="P2004" i="7" s="1"/>
  <c r="N2005" i="7"/>
  <c r="P2005" i="7" s="1"/>
  <c r="N2006" i="7"/>
  <c r="P2006" i="7" s="1"/>
  <c r="N2007" i="7"/>
  <c r="P2007" i="7" s="1"/>
  <c r="N2008" i="7"/>
  <c r="P2008" i="7" s="1"/>
  <c r="N2009" i="7"/>
  <c r="P2009" i="7" s="1"/>
  <c r="N2010" i="7"/>
  <c r="P2010" i="7" s="1"/>
  <c r="N2011" i="7"/>
  <c r="P2011" i="7" s="1"/>
  <c r="N2012" i="7"/>
  <c r="P2012" i="7" s="1"/>
  <c r="N2013" i="7"/>
  <c r="P2013" i="7" s="1"/>
  <c r="N2014" i="7"/>
  <c r="P2014" i="7" s="1"/>
  <c r="N2015" i="7"/>
  <c r="P2015" i="7" s="1"/>
  <c r="N2016" i="7"/>
  <c r="P2016" i="7" s="1"/>
  <c r="N2017" i="7"/>
  <c r="P2017" i="7" s="1"/>
  <c r="N2018" i="7"/>
  <c r="P2018" i="7" s="1"/>
  <c r="N2019" i="7"/>
  <c r="P2019" i="7" s="1"/>
  <c r="N2020" i="7"/>
  <c r="P2020" i="7" s="1"/>
  <c r="N2021" i="7"/>
  <c r="P2021" i="7" s="1"/>
  <c r="N2022" i="7"/>
  <c r="P2022" i="7" s="1"/>
  <c r="N2023" i="7"/>
  <c r="P2023" i="7" s="1"/>
  <c r="N2024" i="7"/>
  <c r="P2024" i="7" s="1"/>
  <c r="N2025" i="7"/>
  <c r="P2025" i="7" s="1"/>
  <c r="N2026" i="7"/>
  <c r="P2026" i="7" s="1"/>
  <c r="N2027" i="7"/>
  <c r="P2027" i="7" s="1"/>
  <c r="N2028" i="7"/>
  <c r="P2028" i="7" s="1"/>
  <c r="N2029" i="7"/>
  <c r="P2029" i="7" s="1"/>
  <c r="N2030" i="7"/>
  <c r="P2030" i="7" s="1"/>
  <c r="N2031" i="7"/>
  <c r="P2031" i="7" s="1"/>
  <c r="N2032" i="7"/>
  <c r="P2032" i="7" s="1"/>
  <c r="N2033" i="7"/>
  <c r="P2033" i="7" s="1"/>
  <c r="N2034" i="7"/>
  <c r="P2034" i="7" s="1"/>
  <c r="N2035" i="7"/>
  <c r="P2035" i="7" s="1"/>
  <c r="N2036" i="7"/>
  <c r="P2036" i="7" s="1"/>
  <c r="N2037" i="7"/>
  <c r="P2037" i="7" s="1"/>
  <c r="N2038" i="7"/>
  <c r="P2038" i="7" s="1"/>
  <c r="N2039" i="7"/>
  <c r="P2039" i="7" s="1"/>
  <c r="N2040" i="7"/>
  <c r="P2040" i="7" s="1"/>
  <c r="N2041" i="7"/>
  <c r="P2041" i="7" s="1"/>
  <c r="N2042" i="7"/>
  <c r="P2042" i="7" s="1"/>
  <c r="N2043" i="7"/>
  <c r="P2043" i="7" s="1"/>
  <c r="N2044" i="7"/>
  <c r="P2044" i="7" s="1"/>
  <c r="N2045" i="7"/>
  <c r="P2045" i="7" s="1"/>
  <c r="N2046" i="7"/>
  <c r="P2046" i="7" s="1"/>
  <c r="N2047" i="7"/>
  <c r="P2047" i="7" s="1"/>
  <c r="N2048" i="7"/>
  <c r="P2048" i="7" s="1"/>
  <c r="N2049" i="7"/>
  <c r="P2049" i="7" s="1"/>
  <c r="N2050" i="7"/>
  <c r="P2050" i="7" s="1"/>
  <c r="N2051" i="7"/>
  <c r="P2051" i="7" s="1"/>
  <c r="N2052" i="7"/>
  <c r="P2052" i="7" s="1"/>
  <c r="N2053" i="7"/>
  <c r="P2053" i="7" s="1"/>
  <c r="N2054" i="7"/>
  <c r="P2054" i="7" s="1"/>
  <c r="N2055" i="7"/>
  <c r="P2055" i="7" s="1"/>
  <c r="N2056" i="7"/>
  <c r="P2056" i="7" s="1"/>
  <c r="N2057" i="7"/>
  <c r="P2057" i="7" s="1"/>
  <c r="N2058" i="7"/>
  <c r="P2058" i="7" s="1"/>
  <c r="N2059" i="7"/>
  <c r="P2059" i="7" s="1"/>
  <c r="N2060" i="7"/>
  <c r="P2060" i="7" s="1"/>
  <c r="N2061" i="7"/>
  <c r="P2061" i="7" s="1"/>
  <c r="N2062" i="7"/>
  <c r="P2062" i="7" s="1"/>
  <c r="N2063" i="7"/>
  <c r="P2063" i="7" s="1"/>
  <c r="N2064" i="7"/>
  <c r="P2064" i="7" s="1"/>
  <c r="N2065" i="7"/>
  <c r="P2065" i="7" s="1"/>
  <c r="N2066" i="7"/>
  <c r="P2066" i="7" s="1"/>
  <c r="N2067" i="7"/>
  <c r="P2067" i="7" s="1"/>
  <c r="N2068" i="7"/>
  <c r="P2068" i="7" s="1"/>
  <c r="N2069" i="7"/>
  <c r="P2069" i="7" s="1"/>
  <c r="N2070" i="7"/>
  <c r="P2070" i="7" s="1"/>
  <c r="N2071" i="7"/>
  <c r="P2071" i="7" s="1"/>
  <c r="N2072" i="7"/>
  <c r="P2072" i="7" s="1"/>
  <c r="N2073" i="7"/>
  <c r="P2073" i="7" s="1"/>
  <c r="N2074" i="7"/>
  <c r="P2074" i="7" s="1"/>
  <c r="N2075" i="7"/>
  <c r="P2075" i="7" s="1"/>
  <c r="N2076" i="7"/>
  <c r="P2076" i="7" s="1"/>
  <c r="N2077" i="7"/>
  <c r="P2077" i="7" s="1"/>
  <c r="N2078" i="7"/>
  <c r="P2078" i="7" s="1"/>
  <c r="N2079" i="7"/>
  <c r="P2079" i="7" s="1"/>
  <c r="N2080" i="7"/>
  <c r="P2080" i="7" s="1"/>
  <c r="N2081" i="7"/>
  <c r="P2081" i="7" s="1"/>
  <c r="N2082" i="7"/>
  <c r="P2082" i="7" s="1"/>
  <c r="N2083" i="7"/>
  <c r="P2083" i="7" s="1"/>
  <c r="N2084" i="7"/>
  <c r="P2084" i="7" s="1"/>
  <c r="N2085" i="7"/>
  <c r="P2085" i="7" s="1"/>
  <c r="N2086" i="7"/>
  <c r="P2086" i="7" s="1"/>
  <c r="N2087" i="7"/>
  <c r="P2087" i="7" s="1"/>
  <c r="N2088" i="7"/>
  <c r="P2088" i="7" s="1"/>
  <c r="N2089" i="7"/>
  <c r="P2089" i="7" s="1"/>
  <c r="N2090" i="7"/>
  <c r="P2090" i="7" s="1"/>
  <c r="N2091" i="7"/>
  <c r="P2091" i="7" s="1"/>
  <c r="N2092" i="7"/>
  <c r="P2092" i="7" s="1"/>
  <c r="N2093" i="7"/>
  <c r="P2093" i="7" s="1"/>
  <c r="N2094" i="7"/>
  <c r="P2094" i="7" s="1"/>
  <c r="N2095" i="7"/>
  <c r="P2095" i="7" s="1"/>
  <c r="N2096" i="7"/>
  <c r="P2096" i="7" s="1"/>
  <c r="N2097" i="7"/>
  <c r="P2097" i="7" s="1"/>
  <c r="N2098" i="7"/>
  <c r="P2098" i="7" s="1"/>
  <c r="N2099" i="7"/>
  <c r="P2099" i="7" s="1"/>
  <c r="N2100" i="7"/>
  <c r="P2100" i="7" s="1"/>
  <c r="N2101" i="7"/>
  <c r="P2101" i="7" s="1"/>
  <c r="N2102" i="7"/>
  <c r="P2102" i="7" s="1"/>
  <c r="N2103" i="7"/>
  <c r="P2103" i="7" s="1"/>
  <c r="N2104" i="7"/>
  <c r="P2104" i="7" s="1"/>
  <c r="N2105" i="7"/>
  <c r="P2105" i="7" s="1"/>
  <c r="N2106" i="7"/>
  <c r="P2106" i="7" s="1"/>
  <c r="N2107" i="7"/>
  <c r="P2107" i="7" s="1"/>
  <c r="N2108" i="7"/>
  <c r="P2108" i="7" s="1"/>
  <c r="N2109" i="7"/>
  <c r="P2109" i="7" s="1"/>
  <c r="N2110" i="7"/>
  <c r="P2110" i="7" s="1"/>
  <c r="N2111" i="7"/>
  <c r="P2111" i="7" s="1"/>
  <c r="N2112" i="7"/>
  <c r="P2112" i="7" s="1"/>
  <c r="N2113" i="7"/>
  <c r="P2113" i="7" s="1"/>
  <c r="N2114" i="7"/>
  <c r="P2114" i="7" s="1"/>
  <c r="N2115" i="7"/>
  <c r="P2115" i="7" s="1"/>
  <c r="N2116" i="7"/>
  <c r="P2116" i="7" s="1"/>
  <c r="N2117" i="7"/>
  <c r="P2117" i="7" s="1"/>
  <c r="N2118" i="7"/>
  <c r="P2118" i="7" s="1"/>
  <c r="N2119" i="7"/>
  <c r="P2119" i="7" s="1"/>
  <c r="N2120" i="7"/>
  <c r="P2120" i="7" s="1"/>
  <c r="N2121" i="7"/>
  <c r="P2121" i="7" s="1"/>
  <c r="N2122" i="7"/>
  <c r="P2122" i="7" s="1"/>
  <c r="N2123" i="7"/>
  <c r="P2123" i="7" s="1"/>
  <c r="N2124" i="7"/>
  <c r="P2124" i="7" s="1"/>
  <c r="N2125" i="7"/>
  <c r="P2125" i="7" s="1"/>
  <c r="N2126" i="7"/>
  <c r="P2126" i="7" s="1"/>
  <c r="N2127" i="7"/>
  <c r="P2127" i="7" s="1"/>
  <c r="N2128" i="7"/>
  <c r="P2128" i="7" s="1"/>
  <c r="N2129" i="7"/>
  <c r="P2129" i="7" s="1"/>
  <c r="N2130" i="7"/>
  <c r="P2130" i="7" s="1"/>
  <c r="N2131" i="7"/>
  <c r="P2131" i="7" s="1"/>
  <c r="N2132" i="7"/>
  <c r="P2132" i="7" s="1"/>
  <c r="N2133" i="7"/>
  <c r="P2133" i="7" s="1"/>
  <c r="N2134" i="7"/>
  <c r="P2134" i="7" s="1"/>
  <c r="N2135" i="7"/>
  <c r="P2135" i="7" s="1"/>
  <c r="N2136" i="7"/>
  <c r="P2136" i="7" s="1"/>
  <c r="N2137" i="7"/>
  <c r="P2137" i="7" s="1"/>
  <c r="N2138" i="7"/>
  <c r="P2138" i="7" s="1"/>
  <c r="N2139" i="7"/>
  <c r="P2139" i="7" s="1"/>
  <c r="N2140" i="7"/>
  <c r="P2140" i="7" s="1"/>
  <c r="N2141" i="7"/>
  <c r="P2141" i="7" s="1"/>
  <c r="N2142" i="7"/>
  <c r="P2142" i="7" s="1"/>
  <c r="N2143" i="7"/>
  <c r="P2143" i="7" s="1"/>
  <c r="N2144" i="7"/>
  <c r="P2144" i="7" s="1"/>
  <c r="N2145" i="7"/>
  <c r="P2145" i="7" s="1"/>
  <c r="N2146" i="7"/>
  <c r="P2146" i="7" s="1"/>
  <c r="N2147" i="7"/>
  <c r="P2147" i="7" s="1"/>
  <c r="N2148" i="7"/>
  <c r="P2148" i="7" s="1"/>
  <c r="N2149" i="7"/>
  <c r="P2149" i="7" s="1"/>
  <c r="N2150" i="7"/>
  <c r="P2150" i="7" s="1"/>
  <c r="N2151" i="7"/>
  <c r="P2151" i="7" s="1"/>
  <c r="N2152" i="7"/>
  <c r="P2152" i="7" s="1"/>
  <c r="N2153" i="7"/>
  <c r="P2153" i="7" s="1"/>
  <c r="N2154" i="7"/>
  <c r="P2154" i="7" s="1"/>
  <c r="N2155" i="7"/>
  <c r="P2155" i="7" s="1"/>
  <c r="N2156" i="7"/>
  <c r="P2156" i="7" s="1"/>
  <c r="N2157" i="7"/>
  <c r="P2157" i="7" s="1"/>
  <c r="N2158" i="7"/>
  <c r="P2158" i="7" s="1"/>
  <c r="N2159" i="7"/>
  <c r="P2159" i="7" s="1"/>
  <c r="N2160" i="7"/>
  <c r="P2160" i="7" s="1"/>
  <c r="N2161" i="7"/>
  <c r="P2161" i="7" s="1"/>
  <c r="N2162" i="7"/>
  <c r="P2162" i="7" s="1"/>
  <c r="N2163" i="7"/>
  <c r="P2163" i="7" s="1"/>
  <c r="N2164" i="7"/>
  <c r="P2164" i="7" s="1"/>
  <c r="N2165" i="7"/>
  <c r="P2165" i="7" s="1"/>
  <c r="N2166" i="7"/>
  <c r="P2166" i="7" s="1"/>
  <c r="N2167" i="7"/>
  <c r="P2167" i="7" s="1"/>
  <c r="N2168" i="7"/>
  <c r="P2168" i="7" s="1"/>
  <c r="N2169" i="7"/>
  <c r="P2169" i="7" s="1"/>
  <c r="N2170" i="7"/>
  <c r="P2170" i="7" s="1"/>
  <c r="N2171" i="7"/>
  <c r="P2171" i="7" s="1"/>
  <c r="N2172" i="7"/>
  <c r="P2172" i="7" s="1"/>
  <c r="N2173" i="7"/>
  <c r="P2173" i="7" s="1"/>
  <c r="N2174" i="7"/>
  <c r="P2174" i="7" s="1"/>
  <c r="N2175" i="7"/>
  <c r="P2175" i="7" s="1"/>
  <c r="N2176" i="7"/>
  <c r="P2176" i="7" s="1"/>
  <c r="N2177" i="7"/>
  <c r="P2177" i="7" s="1"/>
  <c r="N2178" i="7"/>
  <c r="P2178" i="7" s="1"/>
  <c r="N2179" i="7"/>
  <c r="P2179" i="7" s="1"/>
  <c r="N2180" i="7"/>
  <c r="P2180" i="7" s="1"/>
  <c r="N2181" i="7"/>
  <c r="P2181" i="7" s="1"/>
  <c r="N2182" i="7"/>
  <c r="P2182" i="7" s="1"/>
  <c r="N2183" i="7"/>
  <c r="P2183" i="7" s="1"/>
  <c r="N2184" i="7"/>
  <c r="P2184" i="7" s="1"/>
  <c r="N2185" i="7"/>
  <c r="P2185" i="7" s="1"/>
  <c r="N2186" i="7"/>
  <c r="P2186" i="7" s="1"/>
  <c r="N2187" i="7"/>
  <c r="P2187" i="7" s="1"/>
  <c r="N2188" i="7"/>
  <c r="P2188" i="7" s="1"/>
  <c r="N2189" i="7"/>
  <c r="P2189" i="7" s="1"/>
  <c r="N2190" i="7"/>
  <c r="P2190" i="7" s="1"/>
  <c r="N2191" i="7"/>
  <c r="P2191" i="7" s="1"/>
  <c r="N2192" i="7"/>
  <c r="P2192" i="7" s="1"/>
  <c r="N2193" i="7"/>
  <c r="P2193" i="7" s="1"/>
  <c r="N2194" i="7"/>
  <c r="P2194" i="7" s="1"/>
  <c r="N2195" i="7"/>
  <c r="P2195" i="7" s="1"/>
  <c r="N2196" i="7"/>
  <c r="P2196" i="7" s="1"/>
  <c r="N2197" i="7"/>
  <c r="P2197" i="7" s="1"/>
  <c r="N2198" i="7"/>
  <c r="P2198" i="7" s="1"/>
  <c r="N2199" i="7"/>
  <c r="P2199" i="7" s="1"/>
  <c r="N2200" i="7"/>
  <c r="P2200" i="7" s="1"/>
  <c r="N2201" i="7"/>
  <c r="P2201" i="7" s="1"/>
  <c r="N2202" i="7"/>
  <c r="P2202" i="7" s="1"/>
  <c r="N2203" i="7"/>
  <c r="P2203" i="7" s="1"/>
  <c r="N2204" i="7"/>
  <c r="P2204" i="7" s="1"/>
  <c r="N2205" i="7"/>
  <c r="P2205" i="7" s="1"/>
  <c r="N2206" i="7"/>
  <c r="P2206" i="7" s="1"/>
  <c r="N2207" i="7"/>
  <c r="P2207" i="7" s="1"/>
  <c r="N2208" i="7"/>
  <c r="P2208" i="7" s="1"/>
  <c r="N2209" i="7"/>
  <c r="P2209" i="7" s="1"/>
  <c r="N2210" i="7"/>
  <c r="P2210" i="7" s="1"/>
  <c r="N2211" i="7"/>
  <c r="P2211" i="7" s="1"/>
  <c r="N2212" i="7"/>
  <c r="P2212" i="7" s="1"/>
  <c r="N2213" i="7"/>
  <c r="P2213" i="7" s="1"/>
  <c r="N2214" i="7"/>
  <c r="P2214" i="7" s="1"/>
  <c r="N2215" i="7"/>
  <c r="P2215" i="7" s="1"/>
  <c r="N2216" i="7"/>
  <c r="P2216" i="7" s="1"/>
  <c r="N2217" i="7"/>
  <c r="P2217" i="7" s="1"/>
  <c r="N2218" i="7"/>
  <c r="P2218" i="7" s="1"/>
  <c r="N2219" i="7"/>
  <c r="P2219" i="7" s="1"/>
  <c r="N2220" i="7"/>
  <c r="P2220" i="7" s="1"/>
  <c r="N2221" i="7"/>
  <c r="P2221" i="7" s="1"/>
  <c r="N2222" i="7"/>
  <c r="P2222" i="7" s="1"/>
  <c r="N2223" i="7"/>
  <c r="P2223" i="7" s="1"/>
  <c r="N2224" i="7"/>
  <c r="P2224" i="7" s="1"/>
  <c r="N2225" i="7"/>
  <c r="P2225" i="7" s="1"/>
  <c r="N2226" i="7"/>
  <c r="P2226" i="7" s="1"/>
  <c r="N2227" i="7"/>
  <c r="P2227" i="7" s="1"/>
  <c r="N2228" i="7"/>
  <c r="P2228" i="7" s="1"/>
  <c r="N2229" i="7"/>
  <c r="P2229" i="7" s="1"/>
  <c r="N2230" i="7"/>
  <c r="P2230" i="7" s="1"/>
  <c r="N2231" i="7"/>
  <c r="P2231" i="7" s="1"/>
  <c r="N2232" i="7"/>
  <c r="P2232" i="7" s="1"/>
  <c r="N2233" i="7"/>
  <c r="P2233" i="7" s="1"/>
  <c r="N2234" i="7"/>
  <c r="P2234" i="7" s="1"/>
  <c r="N2235" i="7"/>
  <c r="P2235" i="7" s="1"/>
  <c r="N2236" i="7"/>
  <c r="P2236" i="7" s="1"/>
  <c r="N2237" i="7"/>
  <c r="P2237" i="7" s="1"/>
  <c r="N2238" i="7"/>
  <c r="P2238" i="7" s="1"/>
  <c r="N2239" i="7"/>
  <c r="P2239" i="7" s="1"/>
  <c r="N2240" i="7"/>
  <c r="P2240" i="7" s="1"/>
  <c r="N2241" i="7"/>
  <c r="P2241" i="7" s="1"/>
  <c r="N2242" i="7"/>
  <c r="P2242" i="7" s="1"/>
  <c r="N2243" i="7"/>
  <c r="P2243" i="7" s="1"/>
  <c r="N2244" i="7"/>
  <c r="P2244" i="7" s="1"/>
  <c r="N2245" i="7"/>
  <c r="P2245" i="7" s="1"/>
  <c r="N2246" i="7"/>
  <c r="P2246" i="7" s="1"/>
  <c r="N2247" i="7"/>
  <c r="P2247" i="7" s="1"/>
  <c r="N2248" i="7"/>
  <c r="P2248" i="7" s="1"/>
  <c r="N2249" i="7"/>
  <c r="P2249" i="7" s="1"/>
  <c r="N2250" i="7"/>
  <c r="P2250" i="7" s="1"/>
  <c r="N2251" i="7"/>
  <c r="P2251" i="7" s="1"/>
  <c r="N2252" i="7"/>
  <c r="P2252" i="7" s="1"/>
  <c r="N2253" i="7"/>
  <c r="P2253" i="7" s="1"/>
  <c r="N2254" i="7"/>
  <c r="P2254" i="7" s="1"/>
  <c r="N2255" i="7"/>
  <c r="P2255" i="7" s="1"/>
  <c r="N2256" i="7"/>
  <c r="P2256" i="7" s="1"/>
  <c r="N2257" i="7"/>
  <c r="P2257" i="7" s="1"/>
  <c r="N2258" i="7"/>
  <c r="P2258" i="7" s="1"/>
  <c r="N2259" i="7"/>
  <c r="P2259" i="7" s="1"/>
  <c r="N2260" i="7"/>
  <c r="P2260" i="7" s="1"/>
  <c r="N2261" i="7"/>
  <c r="P2261" i="7" s="1"/>
  <c r="N2262" i="7"/>
  <c r="P2262" i="7" s="1"/>
  <c r="N2263" i="7"/>
  <c r="P2263" i="7" s="1"/>
  <c r="N2264" i="7"/>
  <c r="P2264" i="7" s="1"/>
  <c r="N2265" i="7"/>
  <c r="P2265" i="7" s="1"/>
  <c r="N2266" i="7"/>
  <c r="P2266" i="7" s="1"/>
  <c r="N2267" i="7"/>
  <c r="P2267" i="7" s="1"/>
  <c r="N2268" i="7"/>
  <c r="P2268" i="7" s="1"/>
  <c r="N2269" i="7"/>
  <c r="P2269" i="7" s="1"/>
  <c r="N2270" i="7"/>
  <c r="P2270" i="7" s="1"/>
  <c r="N2271" i="7"/>
  <c r="P2271" i="7" s="1"/>
  <c r="N2272" i="7"/>
  <c r="P2272" i="7" s="1"/>
  <c r="N2273" i="7"/>
  <c r="P2273" i="7" s="1"/>
  <c r="N2274" i="7"/>
  <c r="P2274" i="7" s="1"/>
  <c r="N2275" i="7"/>
  <c r="P2275" i="7" s="1"/>
  <c r="N2276" i="7"/>
  <c r="P2276" i="7" s="1"/>
  <c r="N2277" i="7"/>
  <c r="P2277" i="7" s="1"/>
  <c r="N2278" i="7"/>
  <c r="P2278" i="7" s="1"/>
  <c r="N2279" i="7"/>
  <c r="P2279" i="7" s="1"/>
  <c r="N2280" i="7"/>
  <c r="P2280" i="7" s="1"/>
  <c r="N2281" i="7"/>
  <c r="P2281" i="7" s="1"/>
  <c r="N2282" i="7"/>
  <c r="P2282" i="7" s="1"/>
  <c r="N2283" i="7"/>
  <c r="P2283" i="7" s="1"/>
  <c r="N2284" i="7"/>
  <c r="P2284" i="7" s="1"/>
  <c r="N2285" i="7"/>
  <c r="P2285" i="7" s="1"/>
  <c r="N2286" i="7"/>
  <c r="P2286" i="7" s="1"/>
  <c r="N2287" i="7"/>
  <c r="P2287" i="7" s="1"/>
  <c r="N2288" i="7"/>
  <c r="P2288" i="7" s="1"/>
  <c r="N2289" i="7"/>
  <c r="P2289" i="7" s="1"/>
  <c r="N2290" i="7"/>
  <c r="P2290" i="7" s="1"/>
  <c r="N2291" i="7"/>
  <c r="P2291" i="7" s="1"/>
  <c r="N2292" i="7"/>
  <c r="P2292" i="7" s="1"/>
  <c r="N2293" i="7"/>
  <c r="P2293" i="7" s="1"/>
  <c r="N2294" i="7"/>
  <c r="P2294" i="7" s="1"/>
  <c r="N2295" i="7"/>
  <c r="P2295" i="7" s="1"/>
  <c r="N2296" i="7"/>
  <c r="P2296" i="7" s="1"/>
  <c r="N2297" i="7"/>
  <c r="P2297" i="7" s="1"/>
  <c r="N2298" i="7"/>
  <c r="P2298" i="7" s="1"/>
  <c r="N2299" i="7"/>
  <c r="P2299" i="7" s="1"/>
  <c r="N2300" i="7"/>
  <c r="P2300" i="7" s="1"/>
  <c r="N2301" i="7"/>
  <c r="P2301" i="7" s="1"/>
  <c r="N2302" i="7"/>
  <c r="P2302" i="7" s="1"/>
  <c r="N2303" i="7"/>
  <c r="P2303" i="7" s="1"/>
  <c r="N2304" i="7"/>
  <c r="P2304" i="7" s="1"/>
  <c r="N2305" i="7"/>
  <c r="P2305" i="7" s="1"/>
  <c r="N2306" i="7"/>
  <c r="P2306" i="7" s="1"/>
  <c r="N2307" i="7"/>
  <c r="P2307" i="7" s="1"/>
  <c r="N2308" i="7"/>
  <c r="P2308" i="7" s="1"/>
  <c r="N2309" i="7"/>
  <c r="P2309" i="7" s="1"/>
  <c r="N2310" i="7"/>
  <c r="P2310" i="7" s="1"/>
  <c r="N2311" i="7"/>
  <c r="P2311" i="7" s="1"/>
  <c r="N2312" i="7"/>
  <c r="P2312" i="7" s="1"/>
  <c r="N2313" i="7"/>
  <c r="P2313" i="7" s="1"/>
  <c r="N2314" i="7"/>
  <c r="P2314" i="7" s="1"/>
  <c r="N2315" i="7"/>
  <c r="P2315" i="7" s="1"/>
  <c r="N2316" i="7"/>
  <c r="P2316" i="7" s="1"/>
  <c r="N2317" i="7"/>
  <c r="P2317" i="7" s="1"/>
  <c r="N2318" i="7"/>
  <c r="P2318" i="7" s="1"/>
  <c r="N2319" i="7"/>
  <c r="P2319" i="7" s="1"/>
  <c r="N2320" i="7"/>
  <c r="P2320" i="7" s="1"/>
  <c r="N2321" i="7"/>
  <c r="P2321" i="7" s="1"/>
  <c r="N2322" i="7"/>
  <c r="P2322" i="7" s="1"/>
  <c r="N2323" i="7"/>
  <c r="P2323" i="7" s="1"/>
  <c r="N2324" i="7"/>
  <c r="P2324" i="7" s="1"/>
  <c r="N2325" i="7"/>
  <c r="P2325" i="7" s="1"/>
  <c r="N2326" i="7"/>
  <c r="P2326" i="7" s="1"/>
  <c r="N2327" i="7"/>
  <c r="P2327" i="7" s="1"/>
  <c r="N2328" i="7"/>
  <c r="P2328" i="7" s="1"/>
  <c r="N2329" i="7"/>
  <c r="P2329" i="7" s="1"/>
  <c r="N2330" i="7"/>
  <c r="P2330" i="7" s="1"/>
  <c r="N2331" i="7"/>
  <c r="P2331" i="7" s="1"/>
  <c r="N2332" i="7"/>
  <c r="P2332" i="7" s="1"/>
  <c r="N2333" i="7"/>
  <c r="P2333" i="7" s="1"/>
  <c r="N2334" i="7"/>
  <c r="P2334" i="7" s="1"/>
  <c r="N2335" i="7"/>
  <c r="P2335" i="7" s="1"/>
  <c r="N2336" i="7"/>
  <c r="P2336" i="7" s="1"/>
  <c r="N2337" i="7"/>
  <c r="P2337" i="7" s="1"/>
  <c r="N2338" i="7"/>
  <c r="P2338" i="7" s="1"/>
  <c r="N2339" i="7"/>
  <c r="P2339" i="7" s="1"/>
  <c r="N2340" i="7"/>
  <c r="P2340" i="7" s="1"/>
  <c r="N2341" i="7"/>
  <c r="P2341" i="7" s="1"/>
  <c r="N2342" i="7"/>
  <c r="P2342" i="7" s="1"/>
  <c r="N2343" i="7"/>
  <c r="P2343" i="7" s="1"/>
  <c r="N2344" i="7"/>
  <c r="P2344" i="7" s="1"/>
  <c r="N2345" i="7"/>
  <c r="P2345" i="7" s="1"/>
  <c r="N2346" i="7"/>
  <c r="P2346" i="7" s="1"/>
  <c r="N2347" i="7"/>
  <c r="P2347" i="7" s="1"/>
  <c r="N2348" i="7"/>
  <c r="P2348" i="7" s="1"/>
  <c r="N2349" i="7"/>
  <c r="P2349" i="7" s="1"/>
  <c r="N2350" i="7"/>
  <c r="P2350" i="7" s="1"/>
  <c r="N2351" i="7"/>
  <c r="P2351" i="7" s="1"/>
  <c r="N2352" i="7"/>
  <c r="P2352" i="7" s="1"/>
  <c r="N2353" i="7"/>
  <c r="P2353" i="7" s="1"/>
  <c r="N2354" i="7"/>
  <c r="P2354" i="7" s="1"/>
  <c r="N2355" i="7"/>
  <c r="P2355" i="7" s="1"/>
  <c r="N2356" i="7"/>
  <c r="P2356" i="7" s="1"/>
  <c r="N2357" i="7"/>
  <c r="P2357" i="7" s="1"/>
  <c r="N2358" i="7"/>
  <c r="P2358" i="7" s="1"/>
  <c r="N2359" i="7"/>
  <c r="P2359" i="7" s="1"/>
  <c r="N2360" i="7"/>
  <c r="P2360" i="7" s="1"/>
  <c r="N2361" i="7"/>
  <c r="P2361" i="7" s="1"/>
  <c r="N2362" i="7"/>
  <c r="P2362" i="7" s="1"/>
  <c r="N2363" i="7"/>
  <c r="P2363" i="7" s="1"/>
  <c r="N2364" i="7"/>
  <c r="P2364" i="7" s="1"/>
  <c r="N2365" i="7"/>
  <c r="P2365" i="7" s="1"/>
  <c r="N2366" i="7"/>
  <c r="P2366" i="7" s="1"/>
  <c r="N2367" i="7"/>
  <c r="P2367" i="7" s="1"/>
  <c r="N2368" i="7"/>
  <c r="P2368" i="7" s="1"/>
  <c r="N2369" i="7"/>
  <c r="P2369" i="7" s="1"/>
  <c r="N2370" i="7"/>
  <c r="P2370" i="7" s="1"/>
  <c r="N2371" i="7"/>
  <c r="P2371" i="7" s="1"/>
  <c r="N2372" i="7"/>
  <c r="P2372" i="7" s="1"/>
  <c r="N2373" i="7"/>
  <c r="P2373" i="7" s="1"/>
  <c r="N2374" i="7"/>
  <c r="P2374" i="7" s="1"/>
  <c r="N2375" i="7"/>
  <c r="P2375" i="7" s="1"/>
  <c r="N2376" i="7"/>
  <c r="P2376" i="7" s="1"/>
  <c r="N2377" i="7"/>
  <c r="P2377" i="7" s="1"/>
  <c r="N2378" i="7"/>
  <c r="P2378" i="7" s="1"/>
  <c r="N2379" i="7"/>
  <c r="P2379" i="7" s="1"/>
  <c r="N2380" i="7"/>
  <c r="P2380" i="7" s="1"/>
  <c r="N2381" i="7"/>
  <c r="P2381" i="7" s="1"/>
  <c r="N2382" i="7"/>
  <c r="P2382" i="7" s="1"/>
  <c r="N2383" i="7"/>
  <c r="P2383" i="7" s="1"/>
  <c r="N2384" i="7"/>
  <c r="P2384" i="7" s="1"/>
  <c r="N2385" i="7"/>
  <c r="P2385" i="7" s="1"/>
  <c r="N2386" i="7"/>
  <c r="P2386" i="7" s="1"/>
  <c r="N2387" i="7"/>
  <c r="P2387" i="7" s="1"/>
  <c r="N2388" i="7"/>
  <c r="P2388" i="7" s="1"/>
  <c r="N2389" i="7"/>
  <c r="P2389" i="7" s="1"/>
  <c r="N2390" i="7"/>
  <c r="P2390" i="7" s="1"/>
  <c r="N2391" i="7"/>
  <c r="P2391" i="7" s="1"/>
  <c r="N2392" i="7"/>
  <c r="P2392" i="7" s="1"/>
  <c r="N2393" i="7"/>
  <c r="P2393" i="7" s="1"/>
  <c r="N2394" i="7"/>
  <c r="P2394" i="7" s="1"/>
  <c r="N2395" i="7"/>
  <c r="P2395" i="7" s="1"/>
  <c r="N2396" i="7"/>
  <c r="P2396" i="7" s="1"/>
  <c r="N2397" i="7"/>
  <c r="P2397" i="7" s="1"/>
  <c r="N2398" i="7"/>
  <c r="P2398" i="7" s="1"/>
  <c r="N2399" i="7"/>
  <c r="P2399" i="7" s="1"/>
  <c r="N2400" i="7"/>
  <c r="P2400" i="7" s="1"/>
  <c r="N2401" i="7"/>
  <c r="P2401" i="7" s="1"/>
  <c r="N2402" i="7"/>
  <c r="P2402" i="7" s="1"/>
  <c r="N2403" i="7"/>
  <c r="P2403" i="7" s="1"/>
  <c r="N2404" i="7"/>
  <c r="P2404" i="7" s="1"/>
  <c r="N2405" i="7"/>
  <c r="P2405" i="7" s="1"/>
  <c r="N2406" i="7"/>
  <c r="P2406" i="7" s="1"/>
  <c r="N2407" i="7"/>
  <c r="P2407" i="7" s="1"/>
  <c r="N2408" i="7"/>
  <c r="P2408" i="7" s="1"/>
  <c r="N2409" i="7"/>
  <c r="P2409" i="7" s="1"/>
  <c r="N2410" i="7"/>
  <c r="P2410" i="7" s="1"/>
  <c r="N2411" i="7"/>
  <c r="P2411" i="7" s="1"/>
  <c r="N2412" i="7"/>
  <c r="P2412" i="7" s="1"/>
  <c r="N2413" i="7"/>
  <c r="P2413" i="7" s="1"/>
  <c r="N2414" i="7"/>
  <c r="P2414" i="7" s="1"/>
  <c r="N2415" i="7"/>
  <c r="P2415" i="7" s="1"/>
  <c r="N2416" i="7"/>
  <c r="P2416" i="7" s="1"/>
  <c r="N2417" i="7"/>
  <c r="P2417" i="7" s="1"/>
  <c r="N2418" i="7"/>
  <c r="P2418" i="7" s="1"/>
  <c r="N2419" i="7"/>
  <c r="P2419" i="7" s="1"/>
  <c r="N2420" i="7"/>
  <c r="P2420" i="7" s="1"/>
  <c r="N2421" i="7"/>
  <c r="P2421" i="7" s="1"/>
  <c r="N2422" i="7"/>
  <c r="P2422" i="7" s="1"/>
  <c r="N2423" i="7"/>
  <c r="P2423" i="7" s="1"/>
  <c r="N2424" i="7"/>
  <c r="P2424" i="7" s="1"/>
  <c r="N2425" i="7"/>
  <c r="P2425" i="7" s="1"/>
  <c r="N2426" i="7"/>
  <c r="P2426" i="7" s="1"/>
  <c r="N2427" i="7"/>
  <c r="P2427" i="7" s="1"/>
  <c r="N2428" i="7"/>
  <c r="P2428" i="7" s="1"/>
  <c r="N2429" i="7"/>
  <c r="P2429" i="7" s="1"/>
  <c r="N2430" i="7"/>
  <c r="P2430" i="7" s="1"/>
  <c r="N2431" i="7"/>
  <c r="P2431" i="7" s="1"/>
  <c r="N2432" i="7"/>
  <c r="P2432" i="7" s="1"/>
  <c r="N2433" i="7"/>
  <c r="P2433" i="7" s="1"/>
  <c r="N2434" i="7"/>
  <c r="P2434" i="7" s="1"/>
  <c r="N2435" i="7"/>
  <c r="P2435" i="7" s="1"/>
  <c r="N2436" i="7"/>
  <c r="P2436" i="7" s="1"/>
  <c r="N2437" i="7"/>
  <c r="P2437" i="7" s="1"/>
  <c r="N2438" i="7"/>
  <c r="P2438" i="7" s="1"/>
  <c r="N2439" i="7"/>
  <c r="P2439" i="7" s="1"/>
  <c r="N2440" i="7"/>
  <c r="P2440" i="7" s="1"/>
  <c r="N2441" i="7"/>
  <c r="P2441" i="7" s="1"/>
  <c r="N2442" i="7"/>
  <c r="P2442" i="7" s="1"/>
  <c r="N2443" i="7"/>
  <c r="P2443" i="7" s="1"/>
  <c r="N2444" i="7"/>
  <c r="P2444" i="7" s="1"/>
  <c r="N2445" i="7"/>
  <c r="P2445" i="7" s="1"/>
  <c r="N2446" i="7"/>
  <c r="P2446" i="7" s="1"/>
  <c r="N2447" i="7"/>
  <c r="P2447" i="7" s="1"/>
  <c r="N2448" i="7"/>
  <c r="P2448" i="7" s="1"/>
  <c r="N2449" i="7"/>
  <c r="P2449" i="7" s="1"/>
  <c r="N2450" i="7"/>
  <c r="P2450" i="7" s="1"/>
  <c r="N2451" i="7"/>
  <c r="P2451" i="7" s="1"/>
  <c r="N2452" i="7"/>
  <c r="P2452" i="7" s="1"/>
  <c r="N2453" i="7"/>
  <c r="P2453" i="7" s="1"/>
  <c r="N2454" i="7"/>
  <c r="P2454" i="7" s="1"/>
  <c r="N2455" i="7"/>
  <c r="P2455" i="7" s="1"/>
  <c r="N2456" i="7"/>
  <c r="P2456" i="7" s="1"/>
  <c r="N2457" i="7"/>
  <c r="P2457" i="7" s="1"/>
  <c r="N2458" i="7"/>
  <c r="P2458" i="7" s="1"/>
  <c r="N2459" i="7"/>
  <c r="P2459" i="7" s="1"/>
  <c r="N2460" i="7"/>
  <c r="P2460" i="7" s="1"/>
  <c r="N2461" i="7"/>
  <c r="P2461" i="7" s="1"/>
  <c r="N2462" i="7"/>
  <c r="P2462" i="7" s="1"/>
  <c r="N2463" i="7"/>
  <c r="P2463" i="7" s="1"/>
  <c r="N2464" i="7"/>
  <c r="P2464" i="7" s="1"/>
  <c r="N2465" i="7"/>
  <c r="P2465" i="7" s="1"/>
  <c r="N2466" i="7"/>
  <c r="P2466" i="7" s="1"/>
  <c r="N2467" i="7"/>
  <c r="P2467" i="7" s="1"/>
  <c r="N2468" i="7"/>
  <c r="P2468" i="7" s="1"/>
  <c r="N2469" i="7"/>
  <c r="P2469" i="7" s="1"/>
  <c r="N2470" i="7"/>
  <c r="P2470" i="7" s="1"/>
  <c r="N2471" i="7"/>
  <c r="P2471" i="7" s="1"/>
  <c r="N2472" i="7"/>
  <c r="P2472" i="7" s="1"/>
  <c r="N2473" i="7"/>
  <c r="P2473" i="7" s="1"/>
  <c r="N2474" i="7"/>
  <c r="P2474" i="7" s="1"/>
  <c r="N2475" i="7"/>
  <c r="P2475" i="7" s="1"/>
  <c r="N2476" i="7"/>
  <c r="P2476" i="7" s="1"/>
  <c r="N2477" i="7"/>
  <c r="P2477" i="7" s="1"/>
  <c r="N2478" i="7"/>
  <c r="P2478" i="7" s="1"/>
  <c r="N2479" i="7"/>
  <c r="P2479" i="7" s="1"/>
  <c r="N2480" i="7"/>
  <c r="P2480" i="7" s="1"/>
  <c r="N2481" i="7"/>
  <c r="P2481" i="7" s="1"/>
  <c r="N2482" i="7"/>
  <c r="P2482" i="7" s="1"/>
  <c r="N2483" i="7"/>
  <c r="P2483" i="7" s="1"/>
  <c r="N2484" i="7"/>
  <c r="P2484" i="7" s="1"/>
  <c r="N2485" i="7"/>
  <c r="P2485" i="7" s="1"/>
  <c r="N2486" i="7"/>
  <c r="P2486" i="7" s="1"/>
  <c r="N2487" i="7"/>
  <c r="P2487" i="7" s="1"/>
  <c r="N2488" i="7"/>
  <c r="P2488" i="7" s="1"/>
  <c r="N2489" i="7"/>
  <c r="P2489" i="7" s="1"/>
  <c r="N2490" i="7"/>
  <c r="P2490" i="7" s="1"/>
  <c r="N2491" i="7"/>
  <c r="P2491" i="7" s="1"/>
  <c r="N2492" i="7"/>
  <c r="P2492" i="7" s="1"/>
  <c r="N2493" i="7"/>
  <c r="P2493" i="7" s="1"/>
  <c r="N2494" i="7"/>
  <c r="P2494" i="7" s="1"/>
  <c r="N2495" i="7"/>
  <c r="P2495" i="7" s="1"/>
  <c r="N2496" i="7"/>
  <c r="P2496" i="7" s="1"/>
  <c r="N2497" i="7"/>
  <c r="P2497" i="7" s="1"/>
  <c r="N2498" i="7"/>
  <c r="P2498" i="7" s="1"/>
  <c r="N2499" i="7"/>
  <c r="P2499" i="7" s="1"/>
  <c r="N2500" i="7"/>
  <c r="P2500" i="7" s="1"/>
  <c r="N2501" i="7"/>
  <c r="P2501" i="7" s="1"/>
  <c r="N2502" i="7"/>
  <c r="P2502" i="7" s="1"/>
  <c r="N2503" i="7"/>
  <c r="P2503" i="7" s="1"/>
  <c r="N2504" i="7"/>
  <c r="P2504" i="7" s="1"/>
  <c r="N2505" i="7"/>
  <c r="P2505" i="7" s="1"/>
  <c r="N2506" i="7"/>
  <c r="P2506" i="7" s="1"/>
  <c r="N2507" i="7"/>
  <c r="P2507" i="7" s="1"/>
  <c r="N2508" i="7"/>
  <c r="P2508" i="7" s="1"/>
  <c r="N2509" i="7"/>
  <c r="P2509" i="7" s="1"/>
  <c r="N2510" i="7"/>
  <c r="P2510" i="7" s="1"/>
  <c r="N2511" i="7"/>
  <c r="P2511" i="7" s="1"/>
  <c r="N2512" i="7"/>
  <c r="P2512" i="7" s="1"/>
  <c r="N2513" i="7"/>
  <c r="P2513" i="7" s="1"/>
  <c r="N2514" i="7"/>
  <c r="P2514" i="7" s="1"/>
  <c r="N2515" i="7"/>
  <c r="P2515" i="7" s="1"/>
  <c r="N2516" i="7"/>
  <c r="P2516" i="7" s="1"/>
  <c r="N2517" i="7"/>
  <c r="P2517" i="7" s="1"/>
  <c r="N2518" i="7"/>
  <c r="P2518" i="7" s="1"/>
  <c r="N2519" i="7"/>
  <c r="P2519" i="7" s="1"/>
  <c r="N2520" i="7"/>
  <c r="P2520" i="7" s="1"/>
  <c r="N2521" i="7"/>
  <c r="P2521" i="7" s="1"/>
  <c r="N2522" i="7"/>
  <c r="P2522" i="7" s="1"/>
  <c r="N2523" i="7"/>
  <c r="P2523" i="7" s="1"/>
  <c r="N2524" i="7"/>
  <c r="P2524" i="7" s="1"/>
  <c r="N2525" i="7"/>
  <c r="P2525" i="7" s="1"/>
  <c r="N2526" i="7"/>
  <c r="P2526" i="7" s="1"/>
  <c r="N2527" i="7"/>
  <c r="P2527" i="7" s="1"/>
  <c r="N2528" i="7"/>
  <c r="P2528" i="7" s="1"/>
  <c r="N2529" i="7"/>
  <c r="P2529" i="7" s="1"/>
  <c r="N2530" i="7"/>
  <c r="P2530" i="7" s="1"/>
  <c r="N2531" i="7"/>
  <c r="P2531" i="7" s="1"/>
  <c r="N2532" i="7"/>
  <c r="P2532" i="7" s="1"/>
  <c r="N2533" i="7"/>
  <c r="P2533" i="7" s="1"/>
  <c r="N2534" i="7"/>
  <c r="P2534" i="7" s="1"/>
  <c r="N2535" i="7"/>
  <c r="P2535" i="7" s="1"/>
  <c r="N2536" i="7"/>
  <c r="P2536" i="7" s="1"/>
  <c r="N2537" i="7"/>
  <c r="P2537" i="7" s="1"/>
  <c r="N2538" i="7"/>
  <c r="P2538" i="7" s="1"/>
  <c r="N2539" i="7"/>
  <c r="P2539" i="7" s="1"/>
  <c r="N2540" i="7"/>
  <c r="P2540" i="7" s="1"/>
  <c r="N2541" i="7"/>
  <c r="P2541" i="7" s="1"/>
  <c r="N2542" i="7"/>
  <c r="P2542" i="7" s="1"/>
  <c r="N2543" i="7"/>
  <c r="P2543" i="7" s="1"/>
  <c r="N2544" i="7"/>
  <c r="P2544" i="7" s="1"/>
  <c r="N2545" i="7"/>
  <c r="P2545" i="7" s="1"/>
  <c r="N2546" i="7"/>
  <c r="P2546" i="7" s="1"/>
  <c r="N2547" i="7"/>
  <c r="P2547" i="7" s="1"/>
  <c r="N2548" i="7"/>
  <c r="P2548" i="7" s="1"/>
  <c r="N2549" i="7"/>
  <c r="P2549" i="7" s="1"/>
  <c r="N2550" i="7"/>
  <c r="P2550" i="7" s="1"/>
  <c r="N2551" i="7"/>
  <c r="P2551" i="7" s="1"/>
  <c r="N2552" i="7"/>
  <c r="P2552" i="7" s="1"/>
  <c r="N2553" i="7"/>
  <c r="P2553" i="7" s="1"/>
  <c r="N2554" i="7"/>
  <c r="P2554" i="7" s="1"/>
  <c r="N2555" i="7"/>
  <c r="P2555" i="7" s="1"/>
  <c r="N2556" i="7"/>
  <c r="P2556" i="7" s="1"/>
  <c r="N2557" i="7"/>
  <c r="P2557" i="7" s="1"/>
  <c r="N2558" i="7"/>
  <c r="P2558" i="7" s="1"/>
  <c r="N2559" i="7"/>
  <c r="P2559" i="7" s="1"/>
  <c r="N2560" i="7"/>
  <c r="P2560" i="7" s="1"/>
  <c r="N2561" i="7"/>
  <c r="P2561" i="7" s="1"/>
  <c r="N2562" i="7"/>
  <c r="P2562" i="7" s="1"/>
  <c r="N2563" i="7"/>
  <c r="P2563" i="7" s="1"/>
  <c r="N2564" i="7"/>
  <c r="P2564" i="7" s="1"/>
  <c r="N2565" i="7"/>
  <c r="P2565" i="7" s="1"/>
  <c r="N2566" i="7"/>
  <c r="P2566" i="7" s="1"/>
  <c r="N2567" i="7"/>
  <c r="P2567" i="7" s="1"/>
  <c r="N2568" i="7"/>
  <c r="P2568" i="7" s="1"/>
  <c r="N2569" i="7"/>
  <c r="P2569" i="7" s="1"/>
  <c r="N2570" i="7"/>
  <c r="P2570" i="7" s="1"/>
  <c r="N2571" i="7"/>
  <c r="P2571" i="7" s="1"/>
  <c r="N2572" i="7"/>
  <c r="P2572" i="7" s="1"/>
  <c r="N2573" i="7"/>
  <c r="P2573" i="7" s="1"/>
  <c r="N2574" i="7"/>
  <c r="P2574" i="7" s="1"/>
  <c r="N2575" i="7"/>
  <c r="P2575" i="7" s="1"/>
  <c r="N2576" i="7"/>
  <c r="P2576" i="7" s="1"/>
  <c r="N2577" i="7"/>
  <c r="P2577" i="7" s="1"/>
  <c r="N2578" i="7"/>
  <c r="P2578" i="7" s="1"/>
  <c r="N2579" i="7"/>
  <c r="P2579" i="7" s="1"/>
  <c r="N2580" i="7"/>
  <c r="P2580" i="7" s="1"/>
  <c r="N2581" i="7"/>
  <c r="P2581" i="7" s="1"/>
  <c r="N2582" i="7"/>
  <c r="P2582" i="7" s="1"/>
  <c r="N2583" i="7"/>
  <c r="P2583" i="7" s="1"/>
  <c r="N2584" i="7"/>
  <c r="P2584" i="7" s="1"/>
  <c r="N2585" i="7"/>
  <c r="P2585" i="7" s="1"/>
  <c r="N2586" i="7"/>
  <c r="P2586" i="7" s="1"/>
  <c r="N2587" i="7"/>
  <c r="P2587" i="7" s="1"/>
  <c r="N2588" i="7"/>
  <c r="P2588" i="7" s="1"/>
  <c r="N2589" i="7"/>
  <c r="P2589" i="7" s="1"/>
  <c r="N2590" i="7"/>
  <c r="P2590" i="7" s="1"/>
  <c r="N2591" i="7"/>
  <c r="P2591" i="7" s="1"/>
  <c r="N2592" i="7"/>
  <c r="P2592" i="7" s="1"/>
  <c r="N2593" i="7"/>
  <c r="P2593" i="7" s="1"/>
  <c r="N2594" i="7"/>
  <c r="P2594" i="7" s="1"/>
  <c r="N2595" i="7"/>
  <c r="P2595" i="7" s="1"/>
  <c r="N2596" i="7"/>
  <c r="P2596" i="7" s="1"/>
  <c r="N2597" i="7"/>
  <c r="P2597" i="7" s="1"/>
  <c r="N2598" i="7"/>
  <c r="P2598" i="7" s="1"/>
  <c r="N2599" i="7"/>
  <c r="P2599" i="7" s="1"/>
  <c r="N2600" i="7"/>
  <c r="P2600" i="7" s="1"/>
  <c r="N2601" i="7"/>
  <c r="P2601" i="7" s="1"/>
  <c r="N2602" i="7"/>
  <c r="P2602" i="7" s="1"/>
  <c r="N2603" i="7"/>
  <c r="P2603" i="7" s="1"/>
  <c r="N2604" i="7"/>
  <c r="P2604" i="7" s="1"/>
  <c r="N2605" i="7"/>
  <c r="P2605" i="7" s="1"/>
  <c r="N2606" i="7"/>
  <c r="P2606" i="7" s="1"/>
  <c r="N2607" i="7"/>
  <c r="P2607" i="7" s="1"/>
  <c r="N2608" i="7"/>
  <c r="P2608" i="7" s="1"/>
  <c r="N2609" i="7"/>
  <c r="P2609" i="7" s="1"/>
  <c r="N2610" i="7"/>
  <c r="P2610" i="7" s="1"/>
  <c r="N2611" i="7"/>
  <c r="P2611" i="7" s="1"/>
  <c r="N2612" i="7"/>
  <c r="P2612" i="7" s="1"/>
  <c r="N2613" i="7"/>
  <c r="P2613" i="7" s="1"/>
  <c r="N2614" i="7"/>
  <c r="P2614" i="7" s="1"/>
  <c r="N2615" i="7"/>
  <c r="P2615" i="7" s="1"/>
  <c r="N2616" i="7"/>
  <c r="P2616" i="7" s="1"/>
  <c r="N2617" i="7"/>
  <c r="P2617" i="7" s="1"/>
  <c r="N2618" i="7"/>
  <c r="P2618" i="7" s="1"/>
  <c r="N2619" i="7"/>
  <c r="P2619" i="7" s="1"/>
  <c r="N2620" i="7"/>
  <c r="P2620" i="7" s="1"/>
  <c r="N2621" i="7"/>
  <c r="P2621" i="7" s="1"/>
  <c r="N2622" i="7"/>
  <c r="P2622" i="7" s="1"/>
  <c r="N2623" i="7"/>
  <c r="P2623" i="7" s="1"/>
  <c r="N2624" i="7"/>
  <c r="P2624" i="7" s="1"/>
  <c r="N2625" i="7"/>
  <c r="P2625" i="7" s="1"/>
  <c r="N2626" i="7"/>
  <c r="P2626" i="7" s="1"/>
  <c r="N2627" i="7"/>
  <c r="P2627" i="7" s="1"/>
  <c r="N2628" i="7"/>
  <c r="P2628" i="7" s="1"/>
  <c r="N2629" i="7"/>
  <c r="P2629" i="7" s="1"/>
  <c r="N2630" i="7"/>
  <c r="P2630" i="7" s="1"/>
  <c r="N2631" i="7"/>
  <c r="P2631" i="7" s="1"/>
  <c r="N2632" i="7"/>
  <c r="P2632" i="7" s="1"/>
  <c r="N2633" i="7"/>
  <c r="P2633" i="7" s="1"/>
  <c r="N2634" i="7"/>
  <c r="P2634" i="7" s="1"/>
  <c r="N2635" i="7"/>
  <c r="P2635" i="7" s="1"/>
  <c r="N2636" i="7"/>
  <c r="P2636" i="7" s="1"/>
  <c r="N2637" i="7"/>
  <c r="P2637" i="7" s="1"/>
  <c r="N2638" i="7"/>
  <c r="P2638" i="7" s="1"/>
  <c r="N2639" i="7"/>
  <c r="P2639" i="7" s="1"/>
  <c r="N2640" i="7"/>
  <c r="P2640" i="7" s="1"/>
  <c r="N2641" i="7"/>
  <c r="P2641" i="7" s="1"/>
  <c r="N2642" i="7"/>
  <c r="P2642" i="7" s="1"/>
  <c r="N2643" i="7"/>
  <c r="P2643" i="7" s="1"/>
  <c r="N2644" i="7"/>
  <c r="P2644" i="7" s="1"/>
  <c r="N2645" i="7"/>
  <c r="P2645" i="7" s="1"/>
  <c r="N2646" i="7"/>
  <c r="P2646" i="7" s="1"/>
  <c r="N2647" i="7"/>
  <c r="P2647" i="7" s="1"/>
  <c r="N2648" i="7"/>
  <c r="P2648" i="7" s="1"/>
  <c r="N2649" i="7"/>
  <c r="P2649" i="7" s="1"/>
  <c r="N2650" i="7"/>
  <c r="P2650" i="7" s="1"/>
  <c r="N2651" i="7"/>
  <c r="P2651" i="7" s="1"/>
  <c r="N2652" i="7"/>
  <c r="P2652" i="7" s="1"/>
  <c r="N2653" i="7"/>
  <c r="P2653" i="7" s="1"/>
  <c r="N2654" i="7"/>
  <c r="P2654" i="7" s="1"/>
  <c r="N2655" i="7"/>
  <c r="P2655" i="7" s="1"/>
  <c r="N2656" i="7"/>
  <c r="P2656" i="7" s="1"/>
  <c r="N2657" i="7"/>
  <c r="P2657" i="7" s="1"/>
  <c r="N2658" i="7"/>
  <c r="P2658" i="7" s="1"/>
  <c r="N2659" i="7"/>
  <c r="P2659" i="7" s="1"/>
  <c r="N2660" i="7"/>
  <c r="P2660" i="7" s="1"/>
  <c r="N2661" i="7"/>
  <c r="P2661" i="7" s="1"/>
  <c r="N2662" i="7"/>
  <c r="P2662" i="7" s="1"/>
  <c r="N2663" i="7"/>
  <c r="P2663" i="7" s="1"/>
  <c r="N2664" i="7"/>
  <c r="P2664" i="7" s="1"/>
  <c r="N2665" i="7"/>
  <c r="P2665" i="7" s="1"/>
  <c r="N2666" i="7"/>
  <c r="P2666" i="7" s="1"/>
  <c r="N2667" i="7"/>
  <c r="P2667" i="7" s="1"/>
  <c r="N2668" i="7"/>
  <c r="P2668" i="7" s="1"/>
  <c r="N2669" i="7"/>
  <c r="P2669" i="7" s="1"/>
  <c r="N2670" i="7"/>
  <c r="P2670" i="7" s="1"/>
  <c r="N2671" i="7"/>
  <c r="P2671" i="7" s="1"/>
  <c r="N2672" i="7"/>
  <c r="P2672" i="7" s="1"/>
  <c r="N2673" i="7"/>
  <c r="P2673" i="7" s="1"/>
  <c r="N2674" i="7"/>
  <c r="P2674" i="7" s="1"/>
  <c r="N2675" i="7"/>
  <c r="P2675" i="7" s="1"/>
  <c r="N2676" i="7"/>
  <c r="P2676" i="7" s="1"/>
  <c r="N2677" i="7"/>
  <c r="P2677" i="7" s="1"/>
  <c r="N2678" i="7"/>
  <c r="P2678" i="7" s="1"/>
  <c r="N2679" i="7"/>
  <c r="P2679" i="7" s="1"/>
  <c r="N2680" i="7"/>
  <c r="P2680" i="7" s="1"/>
  <c r="N2681" i="7"/>
  <c r="P2681" i="7" s="1"/>
  <c r="N2682" i="7"/>
  <c r="P2682" i="7" s="1"/>
  <c r="N2683" i="7"/>
  <c r="P2683" i="7" s="1"/>
  <c r="N2684" i="7"/>
  <c r="P2684" i="7" s="1"/>
  <c r="N2685" i="7"/>
  <c r="P2685" i="7" s="1"/>
  <c r="N2686" i="7"/>
  <c r="P2686" i="7" s="1"/>
  <c r="N2687" i="7"/>
  <c r="P2687" i="7" s="1"/>
  <c r="N2688" i="7"/>
  <c r="P2688" i="7" s="1"/>
  <c r="N2689" i="7"/>
  <c r="P2689" i="7" s="1"/>
  <c r="N2690" i="7"/>
  <c r="P2690" i="7" s="1"/>
  <c r="N2691" i="7"/>
  <c r="P2691" i="7" s="1"/>
  <c r="N2692" i="7"/>
  <c r="P2692" i="7" s="1"/>
  <c r="N2693" i="7"/>
  <c r="P2693" i="7" s="1"/>
  <c r="N2694" i="7"/>
  <c r="P2694" i="7" s="1"/>
  <c r="N2695" i="7"/>
  <c r="P2695" i="7" s="1"/>
  <c r="N2696" i="7"/>
  <c r="P2696" i="7" s="1"/>
  <c r="N2697" i="7"/>
  <c r="P2697" i="7" s="1"/>
  <c r="N2698" i="7"/>
  <c r="P2698" i="7" s="1"/>
  <c r="N2699" i="7"/>
  <c r="P2699" i="7" s="1"/>
  <c r="N2700" i="7"/>
  <c r="P2700" i="7" s="1"/>
  <c r="N2701" i="7"/>
  <c r="P2701" i="7" s="1"/>
  <c r="N2702" i="7"/>
  <c r="P2702" i="7" s="1"/>
  <c r="N2703" i="7"/>
  <c r="P2703" i="7" s="1"/>
  <c r="N2704" i="7"/>
  <c r="P2704" i="7" s="1"/>
  <c r="N2705" i="7"/>
  <c r="P2705" i="7" s="1"/>
  <c r="N2706" i="7"/>
  <c r="P2706" i="7" s="1"/>
  <c r="N2707" i="7"/>
  <c r="P2707" i="7" s="1"/>
  <c r="N2708" i="7"/>
  <c r="P2708" i="7" s="1"/>
  <c r="N2709" i="7"/>
  <c r="P2709" i="7" s="1"/>
  <c r="N2710" i="7"/>
  <c r="P2710" i="7" s="1"/>
  <c r="N2711" i="7"/>
  <c r="P2711" i="7" s="1"/>
  <c r="N2712" i="7"/>
  <c r="P2712" i="7" s="1"/>
  <c r="N2713" i="7"/>
  <c r="P2713" i="7" s="1"/>
  <c r="N2714" i="7"/>
  <c r="P2714" i="7" s="1"/>
  <c r="N2715" i="7"/>
  <c r="P2715" i="7" s="1"/>
  <c r="N2716" i="7"/>
  <c r="P2716" i="7" s="1"/>
  <c r="N2717" i="7"/>
  <c r="P2717" i="7" s="1"/>
  <c r="N2718" i="7"/>
  <c r="P2718" i="7" s="1"/>
  <c r="N2719" i="7"/>
  <c r="P2719" i="7" s="1"/>
  <c r="N2720" i="7"/>
  <c r="P2720" i="7" s="1"/>
  <c r="N2721" i="7"/>
  <c r="P2721" i="7" s="1"/>
  <c r="N2722" i="7"/>
  <c r="P2722" i="7" s="1"/>
  <c r="N2723" i="7"/>
  <c r="P2723" i="7" s="1"/>
  <c r="N2724" i="7"/>
  <c r="P2724" i="7" s="1"/>
  <c r="N2725" i="7"/>
  <c r="P2725" i="7" s="1"/>
  <c r="N2726" i="7"/>
  <c r="P2726" i="7" s="1"/>
  <c r="N2727" i="7"/>
  <c r="P2727" i="7" s="1"/>
  <c r="N2728" i="7"/>
  <c r="P2728" i="7" s="1"/>
  <c r="N2729" i="7"/>
  <c r="P2729" i="7" s="1"/>
  <c r="N2730" i="7"/>
  <c r="P2730" i="7" s="1"/>
  <c r="N2731" i="7"/>
  <c r="P2731" i="7" s="1"/>
  <c r="N2732" i="7"/>
  <c r="P2732" i="7" s="1"/>
  <c r="N2733" i="7"/>
  <c r="P2733" i="7" s="1"/>
  <c r="N2734" i="7"/>
  <c r="P2734" i="7" s="1"/>
  <c r="N2735" i="7"/>
  <c r="P2735" i="7" s="1"/>
  <c r="N2736" i="7"/>
  <c r="P2736" i="7" s="1"/>
  <c r="N2737" i="7"/>
  <c r="P2737" i="7" s="1"/>
  <c r="N2738" i="7"/>
  <c r="P2738" i="7" s="1"/>
  <c r="N2739" i="7"/>
  <c r="P2739" i="7" s="1"/>
  <c r="N2740" i="7"/>
  <c r="P2740" i="7" s="1"/>
  <c r="N2741" i="7"/>
  <c r="P2741" i="7" s="1"/>
  <c r="N2742" i="7"/>
  <c r="P2742" i="7" s="1"/>
  <c r="N2743" i="7"/>
  <c r="P2743" i="7" s="1"/>
  <c r="N2744" i="7"/>
  <c r="P2744" i="7" s="1"/>
  <c r="N2745" i="7"/>
  <c r="P2745" i="7" s="1"/>
  <c r="N2746" i="7"/>
  <c r="P2746" i="7" s="1"/>
  <c r="N2747" i="7"/>
  <c r="P2747" i="7" s="1"/>
  <c r="N2748" i="7"/>
  <c r="P2748" i="7" s="1"/>
  <c r="N2749" i="7"/>
  <c r="P2749" i="7" s="1"/>
  <c r="N2750" i="7"/>
  <c r="P2750" i="7" s="1"/>
  <c r="N2751" i="7"/>
  <c r="P2751" i="7" s="1"/>
  <c r="N2752" i="7"/>
  <c r="P2752" i="7" s="1"/>
  <c r="N2753" i="7"/>
  <c r="P2753" i="7" s="1"/>
  <c r="N2754" i="7"/>
  <c r="P2754" i="7" s="1"/>
  <c r="N2755" i="7"/>
  <c r="P2755" i="7" s="1"/>
  <c r="N2756" i="7"/>
  <c r="P2756" i="7" s="1"/>
  <c r="N2757" i="7"/>
  <c r="P2757" i="7" s="1"/>
  <c r="N2758" i="7"/>
  <c r="P2758" i="7" s="1"/>
  <c r="N2759" i="7"/>
  <c r="P2759" i="7" s="1"/>
  <c r="N2760" i="7"/>
  <c r="P2760" i="7" s="1"/>
  <c r="N2761" i="7"/>
  <c r="P2761" i="7" s="1"/>
  <c r="N2762" i="7"/>
  <c r="P2762" i="7" s="1"/>
  <c r="N2763" i="7"/>
  <c r="P2763" i="7" s="1"/>
  <c r="N2764" i="7"/>
  <c r="P2764" i="7" s="1"/>
  <c r="N2765" i="7"/>
  <c r="P2765" i="7" s="1"/>
  <c r="N2766" i="7"/>
  <c r="P2766" i="7" s="1"/>
  <c r="N2767" i="7"/>
  <c r="P2767" i="7" s="1"/>
  <c r="N2768" i="7"/>
  <c r="P2768" i="7" s="1"/>
  <c r="N2769" i="7"/>
  <c r="P2769" i="7" s="1"/>
  <c r="N2770" i="7"/>
  <c r="P2770" i="7" s="1"/>
  <c r="N2771" i="7"/>
  <c r="P2771" i="7" s="1"/>
  <c r="N2772" i="7"/>
  <c r="P2772" i="7" s="1"/>
  <c r="N2773" i="7"/>
  <c r="P2773" i="7" s="1"/>
  <c r="N2774" i="7"/>
  <c r="P2774" i="7" s="1"/>
  <c r="N2775" i="7"/>
  <c r="P2775" i="7" s="1"/>
  <c r="N2776" i="7"/>
  <c r="P2776" i="7" s="1"/>
  <c r="N2777" i="7"/>
  <c r="P2777" i="7" s="1"/>
  <c r="N2778" i="7"/>
  <c r="P2778" i="7" s="1"/>
  <c r="N2779" i="7"/>
  <c r="P2779" i="7" s="1"/>
  <c r="N2780" i="7"/>
  <c r="P2780" i="7" s="1"/>
  <c r="N2781" i="7"/>
  <c r="P2781" i="7" s="1"/>
  <c r="N2782" i="7"/>
  <c r="P2782" i="7" s="1"/>
  <c r="N2783" i="7"/>
  <c r="P2783" i="7" s="1"/>
  <c r="N2784" i="7"/>
  <c r="P2784" i="7" s="1"/>
  <c r="N2785" i="7"/>
  <c r="P2785" i="7" s="1"/>
  <c r="N2786" i="7"/>
  <c r="P2786" i="7" s="1"/>
  <c r="N2787" i="7"/>
  <c r="P2787" i="7" s="1"/>
  <c r="N2788" i="7"/>
  <c r="P2788" i="7" s="1"/>
  <c r="N2789" i="7"/>
  <c r="P2789" i="7" s="1"/>
  <c r="N2790" i="7"/>
  <c r="P2790" i="7" s="1"/>
  <c r="N2791" i="7"/>
  <c r="P2791" i="7" s="1"/>
  <c r="N2792" i="7"/>
  <c r="P2792" i="7" s="1"/>
  <c r="N2793" i="7"/>
  <c r="P2793" i="7" s="1"/>
  <c r="N2794" i="7"/>
  <c r="P2794" i="7" s="1"/>
  <c r="N2795" i="7"/>
  <c r="P2795" i="7" s="1"/>
  <c r="N2796" i="7"/>
  <c r="P2796" i="7" s="1"/>
  <c r="N2797" i="7"/>
  <c r="P2797" i="7" s="1"/>
  <c r="N2798" i="7"/>
  <c r="P2798" i="7" s="1"/>
  <c r="N2799" i="7"/>
  <c r="P2799" i="7" s="1"/>
  <c r="N2800" i="7"/>
  <c r="P2800" i="7" s="1"/>
  <c r="N2801" i="7"/>
  <c r="P2801" i="7" s="1"/>
  <c r="N2802" i="7"/>
  <c r="P2802" i="7" s="1"/>
  <c r="N2803" i="7"/>
  <c r="P2803" i="7" s="1"/>
  <c r="N2804" i="7"/>
  <c r="P2804" i="7" s="1"/>
  <c r="N2805" i="7"/>
  <c r="P2805" i="7" s="1"/>
  <c r="N2806" i="7"/>
  <c r="P2806" i="7" s="1"/>
  <c r="N2807" i="7"/>
  <c r="P2807" i="7" s="1"/>
  <c r="N2808" i="7"/>
  <c r="P2808" i="7" s="1"/>
  <c r="N2809" i="7"/>
  <c r="P2809" i="7" s="1"/>
  <c r="N2810" i="7"/>
  <c r="P2810" i="7" s="1"/>
  <c r="N2811" i="7"/>
  <c r="P2811" i="7" s="1"/>
  <c r="N2812" i="7"/>
  <c r="P2812" i="7" s="1"/>
  <c r="N2813" i="7"/>
  <c r="P2813" i="7" s="1"/>
  <c r="N2814" i="7"/>
  <c r="P2814" i="7" s="1"/>
  <c r="N2815" i="7"/>
  <c r="P2815" i="7" s="1"/>
  <c r="N2816" i="7"/>
  <c r="P2816" i="7" s="1"/>
  <c r="N2817" i="7"/>
  <c r="P2817" i="7" s="1"/>
  <c r="N2818" i="7"/>
  <c r="P2818" i="7" s="1"/>
  <c r="N2819" i="7"/>
  <c r="P2819" i="7" s="1"/>
  <c r="N2820" i="7"/>
  <c r="P2820" i="7" s="1"/>
  <c r="N2821" i="7"/>
  <c r="P2821" i="7" s="1"/>
  <c r="N2822" i="7"/>
  <c r="P2822" i="7" s="1"/>
  <c r="N2823" i="7"/>
  <c r="P2823" i="7" s="1"/>
  <c r="N2824" i="7"/>
  <c r="P2824" i="7" s="1"/>
  <c r="N2825" i="7"/>
  <c r="P2825" i="7" s="1"/>
  <c r="N2826" i="7"/>
  <c r="P2826" i="7" s="1"/>
  <c r="N2827" i="7"/>
  <c r="P2827" i="7" s="1"/>
  <c r="N2828" i="7"/>
  <c r="P2828" i="7" s="1"/>
  <c r="N2829" i="7"/>
  <c r="P2829" i="7" s="1"/>
  <c r="N2830" i="7"/>
  <c r="P2830" i="7" s="1"/>
  <c r="N2831" i="7"/>
  <c r="P2831" i="7" s="1"/>
  <c r="N2832" i="7"/>
  <c r="P2832" i="7" s="1"/>
  <c r="N2833" i="7"/>
  <c r="P2833" i="7" s="1"/>
  <c r="N2834" i="7"/>
  <c r="P2834" i="7" s="1"/>
  <c r="N2835" i="7"/>
  <c r="P2835" i="7" s="1"/>
  <c r="N2836" i="7"/>
  <c r="P2836" i="7" s="1"/>
  <c r="N2837" i="7"/>
  <c r="P2837" i="7" s="1"/>
  <c r="N2838" i="7"/>
  <c r="P2838" i="7" s="1"/>
  <c r="N2839" i="7"/>
  <c r="P2839" i="7" s="1"/>
  <c r="N2840" i="7"/>
  <c r="P2840" i="7" s="1"/>
  <c r="N2841" i="7"/>
  <c r="P2841" i="7" s="1"/>
  <c r="N2842" i="7"/>
  <c r="P2842" i="7" s="1"/>
  <c r="N2843" i="7"/>
  <c r="P2843" i="7" s="1"/>
  <c r="N2844" i="7"/>
  <c r="P2844" i="7" s="1"/>
  <c r="N2845" i="7"/>
  <c r="P2845" i="7" s="1"/>
  <c r="N2846" i="7"/>
  <c r="P2846" i="7" s="1"/>
  <c r="N2847" i="7"/>
  <c r="P2847" i="7" s="1"/>
  <c r="N2848" i="7"/>
  <c r="P2848" i="7" s="1"/>
  <c r="N2849" i="7"/>
  <c r="P2849" i="7" s="1"/>
  <c r="N2850" i="7"/>
  <c r="P2850" i="7" s="1"/>
  <c r="N2851" i="7"/>
  <c r="P2851" i="7" s="1"/>
  <c r="N2852" i="7"/>
  <c r="P2852" i="7" s="1"/>
  <c r="N2853" i="7"/>
  <c r="P2853" i="7" s="1"/>
  <c r="N2854" i="7"/>
  <c r="P2854" i="7" s="1"/>
  <c r="N2855" i="7"/>
  <c r="P2855" i="7" s="1"/>
  <c r="N2856" i="7"/>
  <c r="P2856" i="7" s="1"/>
  <c r="N2857" i="7"/>
  <c r="P2857" i="7" s="1"/>
  <c r="N2858" i="7"/>
  <c r="P2858" i="7" s="1"/>
  <c r="N2859" i="7"/>
  <c r="P2859" i="7" s="1"/>
  <c r="N2860" i="7"/>
  <c r="P2860" i="7" s="1"/>
  <c r="N2861" i="7"/>
  <c r="P2861" i="7" s="1"/>
  <c r="N2862" i="7"/>
  <c r="P2862" i="7" s="1"/>
  <c r="N2863" i="7"/>
  <c r="P2863" i="7" s="1"/>
  <c r="N2864" i="7"/>
  <c r="P2864" i="7" s="1"/>
  <c r="N2865" i="7"/>
  <c r="P2865" i="7" s="1"/>
  <c r="N2866" i="7"/>
  <c r="P2866" i="7" s="1"/>
  <c r="N2867" i="7"/>
  <c r="P2867" i="7" s="1"/>
  <c r="N2868" i="7"/>
  <c r="P2868" i="7" s="1"/>
  <c r="N2869" i="7"/>
  <c r="P2869" i="7" s="1"/>
  <c r="N2870" i="7"/>
  <c r="P2870" i="7" s="1"/>
  <c r="N2871" i="7"/>
  <c r="P2871" i="7" s="1"/>
  <c r="N2872" i="7"/>
  <c r="P2872" i="7" s="1"/>
  <c r="N2873" i="7"/>
  <c r="P2873" i="7" s="1"/>
  <c r="N2874" i="7"/>
  <c r="P2874" i="7" s="1"/>
  <c r="N2875" i="7"/>
  <c r="P2875" i="7" s="1"/>
  <c r="N2876" i="7"/>
  <c r="P2876" i="7" s="1"/>
  <c r="N2877" i="7"/>
  <c r="P2877" i="7" s="1"/>
  <c r="N2878" i="7"/>
  <c r="P2878" i="7" s="1"/>
  <c r="N2879" i="7"/>
  <c r="P2879" i="7" s="1"/>
  <c r="N2880" i="7"/>
  <c r="P2880" i="7" s="1"/>
  <c r="N2881" i="7"/>
  <c r="P2881" i="7" s="1"/>
  <c r="N2882" i="7"/>
  <c r="P2882" i="7" s="1"/>
  <c r="N2883" i="7"/>
  <c r="P2883" i="7" s="1"/>
  <c r="N2884" i="7"/>
  <c r="P2884" i="7" s="1"/>
  <c r="N2885" i="7"/>
  <c r="P2885" i="7" s="1"/>
  <c r="N2886" i="7"/>
  <c r="P2886" i="7" s="1"/>
  <c r="N2887" i="7"/>
  <c r="P2887" i="7" s="1"/>
  <c r="N2888" i="7"/>
  <c r="P2888" i="7" s="1"/>
  <c r="N2889" i="7"/>
  <c r="P2889" i="7" s="1"/>
  <c r="N2890" i="7"/>
  <c r="P2890" i="7" s="1"/>
  <c r="N2891" i="7"/>
  <c r="P2891" i="7" s="1"/>
  <c r="N2892" i="7"/>
  <c r="P2892" i="7" s="1"/>
  <c r="N2893" i="7"/>
  <c r="P2893" i="7" s="1"/>
  <c r="N2894" i="7"/>
  <c r="P2894" i="7" s="1"/>
  <c r="N2895" i="7"/>
  <c r="P2895" i="7" s="1"/>
  <c r="N2896" i="7"/>
  <c r="P2896" i="7" s="1"/>
  <c r="N2897" i="7"/>
  <c r="P2897" i="7" s="1"/>
  <c r="N2898" i="7"/>
  <c r="P2898" i="7" s="1"/>
  <c r="N2899" i="7"/>
  <c r="P2899" i="7" s="1"/>
  <c r="N2900" i="7"/>
  <c r="P2900" i="7" s="1"/>
  <c r="N2901" i="7"/>
  <c r="P2901" i="7" s="1"/>
  <c r="N2902" i="7"/>
  <c r="P2902" i="7" s="1"/>
  <c r="N2903" i="7"/>
  <c r="P2903" i="7" s="1"/>
  <c r="N2904" i="7"/>
  <c r="P2904" i="7" s="1"/>
  <c r="N2905" i="7"/>
  <c r="P2905" i="7" s="1"/>
  <c r="N2906" i="7"/>
  <c r="P2906" i="7" s="1"/>
  <c r="N2907" i="7"/>
  <c r="P2907" i="7" s="1"/>
  <c r="N2908" i="7"/>
  <c r="P2908" i="7" s="1"/>
  <c r="N2909" i="7"/>
  <c r="P2909" i="7" s="1"/>
  <c r="N2910" i="7"/>
  <c r="P2910" i="7" s="1"/>
  <c r="N2911" i="7"/>
  <c r="P2911" i="7" s="1"/>
  <c r="N2912" i="7"/>
  <c r="P2912" i="7" s="1"/>
  <c r="N2913" i="7"/>
  <c r="P2913" i="7" s="1"/>
  <c r="N2914" i="7"/>
  <c r="P2914" i="7" s="1"/>
  <c r="N2915" i="7"/>
  <c r="P2915" i="7" s="1"/>
  <c r="N2916" i="7"/>
  <c r="P2916" i="7" s="1"/>
  <c r="N2917" i="7"/>
  <c r="P2917" i="7" s="1"/>
  <c r="N2918" i="7"/>
  <c r="P2918" i="7" s="1"/>
  <c r="N2919" i="7"/>
  <c r="P2919" i="7" s="1"/>
  <c r="N2920" i="7"/>
  <c r="P2920" i="7" s="1"/>
  <c r="N2921" i="7"/>
  <c r="P2921" i="7" s="1"/>
  <c r="N2922" i="7"/>
  <c r="P2922" i="7" s="1"/>
  <c r="N2923" i="7"/>
  <c r="P2923" i="7" s="1"/>
  <c r="N2924" i="7"/>
  <c r="P2924" i="7" s="1"/>
  <c r="N2925" i="7"/>
  <c r="P2925" i="7" s="1"/>
  <c r="N2926" i="7"/>
  <c r="P2926" i="7" s="1"/>
  <c r="N2927" i="7"/>
  <c r="P2927" i="7" s="1"/>
  <c r="N2928" i="7"/>
  <c r="P2928" i="7" s="1"/>
  <c r="N2929" i="7"/>
  <c r="P2929" i="7" s="1"/>
  <c r="N2930" i="7"/>
  <c r="P2930" i="7" s="1"/>
  <c r="N2931" i="7"/>
  <c r="P2931" i="7" s="1"/>
  <c r="N2932" i="7"/>
  <c r="P2932" i="7" s="1"/>
  <c r="N2933" i="7"/>
  <c r="P2933" i="7" s="1"/>
  <c r="N2934" i="7"/>
  <c r="P2934" i="7" s="1"/>
  <c r="N2935" i="7"/>
  <c r="P2935" i="7" s="1"/>
  <c r="N2936" i="7"/>
  <c r="P2936" i="7" s="1"/>
  <c r="N2937" i="7"/>
  <c r="P2937" i="7" s="1"/>
  <c r="N2938" i="7"/>
  <c r="P2938" i="7" s="1"/>
  <c r="N2939" i="7"/>
  <c r="P2939" i="7" s="1"/>
  <c r="N2940" i="7"/>
  <c r="P2940" i="7" s="1"/>
  <c r="N2941" i="7"/>
  <c r="P2941" i="7" s="1"/>
  <c r="N2942" i="7"/>
  <c r="P2942" i="7" s="1"/>
  <c r="N2943" i="7"/>
  <c r="P2943" i="7" s="1"/>
  <c r="N2944" i="7"/>
  <c r="P2944" i="7" s="1"/>
  <c r="N2945" i="7"/>
  <c r="P2945" i="7" s="1"/>
  <c r="N2946" i="7"/>
  <c r="P2946" i="7" s="1"/>
  <c r="N2947" i="7"/>
  <c r="P2947" i="7" s="1"/>
  <c r="N2948" i="7"/>
  <c r="P2948" i="7" s="1"/>
  <c r="N2949" i="7"/>
  <c r="P2949" i="7" s="1"/>
  <c r="N2950" i="7"/>
  <c r="P2950" i="7" s="1"/>
  <c r="N2951" i="7"/>
  <c r="P2951" i="7" s="1"/>
  <c r="N2952" i="7"/>
  <c r="P2952" i="7" s="1"/>
  <c r="N2953" i="7"/>
  <c r="P2953" i="7" s="1"/>
  <c r="N2954" i="7"/>
  <c r="P2954" i="7" s="1"/>
  <c r="N2955" i="7"/>
  <c r="P2955" i="7" s="1"/>
  <c r="N2956" i="7"/>
  <c r="P2956" i="7" s="1"/>
  <c r="N2957" i="7"/>
  <c r="P2957" i="7" s="1"/>
  <c r="N2958" i="7"/>
  <c r="P2958" i="7" s="1"/>
  <c r="N2959" i="7"/>
  <c r="P2959" i="7" s="1"/>
  <c r="N2960" i="7"/>
  <c r="P2960" i="7" s="1"/>
  <c r="N2961" i="7"/>
  <c r="P2961" i="7" s="1"/>
  <c r="N2962" i="7"/>
  <c r="P2962" i="7" s="1"/>
  <c r="N2963" i="7"/>
  <c r="P2963" i="7" s="1"/>
  <c r="N2964" i="7"/>
  <c r="P2964" i="7" s="1"/>
  <c r="N2965" i="7"/>
  <c r="P2965" i="7" s="1"/>
  <c r="N2966" i="7"/>
  <c r="P2966" i="7" s="1"/>
  <c r="N2967" i="7"/>
  <c r="P2967" i="7" s="1"/>
  <c r="N2968" i="7"/>
  <c r="P2968" i="7" s="1"/>
  <c r="N2969" i="7"/>
  <c r="P2969" i="7" s="1"/>
  <c r="N2970" i="7"/>
  <c r="P2970" i="7" s="1"/>
  <c r="N2971" i="7"/>
  <c r="P2971" i="7" s="1"/>
  <c r="N2972" i="7"/>
  <c r="P2972" i="7" s="1"/>
  <c r="N2973" i="7"/>
  <c r="P2973" i="7" s="1"/>
  <c r="N2974" i="7"/>
  <c r="P2974" i="7" s="1"/>
  <c r="N2975" i="7"/>
  <c r="P2975" i="7" s="1"/>
  <c r="N2976" i="7"/>
  <c r="P2976" i="7" s="1"/>
  <c r="N2977" i="7"/>
  <c r="P2977" i="7" s="1"/>
  <c r="N2978" i="7"/>
  <c r="P2978" i="7" s="1"/>
  <c r="N2979" i="7"/>
  <c r="P2979" i="7" s="1"/>
  <c r="N2980" i="7"/>
  <c r="P2980" i="7" s="1"/>
  <c r="N2981" i="7"/>
  <c r="P2981" i="7" s="1"/>
  <c r="N2982" i="7"/>
  <c r="P2982" i="7" s="1"/>
  <c r="N2983" i="7"/>
  <c r="P2983" i="7" s="1"/>
  <c r="N2984" i="7"/>
  <c r="P2984" i="7" s="1"/>
  <c r="N2985" i="7"/>
  <c r="P2985" i="7" s="1"/>
  <c r="N2986" i="7"/>
  <c r="P2986" i="7" s="1"/>
  <c r="N2987" i="7"/>
  <c r="P2987" i="7" s="1"/>
  <c r="N2988" i="7"/>
  <c r="P2988" i="7" s="1"/>
  <c r="N2989" i="7"/>
  <c r="P2989" i="7" s="1"/>
  <c r="N2990" i="7"/>
  <c r="P2990" i="7" s="1"/>
  <c r="N2991" i="7"/>
  <c r="P2991" i="7" s="1"/>
  <c r="N2992" i="7"/>
  <c r="P2992" i="7" s="1"/>
  <c r="N2993" i="7"/>
  <c r="P2993" i="7" s="1"/>
  <c r="N2994" i="7"/>
  <c r="P2994" i="7" s="1"/>
  <c r="N2995" i="7"/>
  <c r="P2995" i="7" s="1"/>
  <c r="N2996" i="7"/>
  <c r="P2996" i="7" s="1"/>
  <c r="N2997" i="7"/>
  <c r="P2997" i="7" s="1"/>
  <c r="N2998" i="7"/>
  <c r="P2998" i="7" s="1"/>
  <c r="N2999" i="7"/>
  <c r="P2999" i="7" s="1"/>
  <c r="N3000" i="7"/>
  <c r="P3000" i="7" s="1"/>
  <c r="N3001" i="7"/>
  <c r="P3001" i="7" s="1"/>
  <c r="N3002" i="7"/>
  <c r="P3002" i="7" s="1"/>
  <c r="N3003" i="7"/>
  <c r="P3003" i="7" s="1"/>
  <c r="N3004" i="7"/>
  <c r="P3004" i="7" s="1"/>
  <c r="N3005" i="7"/>
  <c r="P3005" i="7" s="1"/>
  <c r="N3006" i="7"/>
  <c r="P3006" i="7" s="1"/>
  <c r="N3007" i="7"/>
  <c r="P3007" i="7" s="1"/>
  <c r="N3008" i="7"/>
  <c r="P3008" i="7" s="1"/>
  <c r="N3009" i="7"/>
  <c r="P3009" i="7" s="1"/>
  <c r="N3010" i="7"/>
  <c r="P3010" i="7" s="1"/>
  <c r="N3011" i="7"/>
  <c r="P3011" i="7" s="1"/>
  <c r="N3012" i="7"/>
  <c r="P3012" i="7" s="1"/>
  <c r="N3013" i="7"/>
  <c r="P3013" i="7" s="1"/>
  <c r="N3014" i="7"/>
  <c r="P3014" i="7" s="1"/>
  <c r="N3015" i="7"/>
  <c r="P3015" i="7" s="1"/>
  <c r="N3016" i="7"/>
  <c r="P3016" i="7" s="1"/>
  <c r="N3017" i="7"/>
  <c r="P3017" i="7" s="1"/>
  <c r="N3018" i="7"/>
  <c r="P3018" i="7" s="1"/>
  <c r="N3019" i="7"/>
  <c r="P3019" i="7" s="1"/>
  <c r="N3020" i="7"/>
  <c r="P3020" i="7" s="1"/>
  <c r="N3021" i="7"/>
  <c r="P3021" i="7" s="1"/>
  <c r="N3022" i="7"/>
  <c r="P3022" i="7" s="1"/>
  <c r="N3023" i="7"/>
  <c r="P3023" i="7" s="1"/>
  <c r="N3024" i="7"/>
  <c r="P3024" i="7" s="1"/>
  <c r="N3025" i="7"/>
  <c r="P3025" i="7" s="1"/>
  <c r="N3026" i="7"/>
  <c r="P3026" i="7" s="1"/>
  <c r="N3027" i="7"/>
  <c r="P3027" i="7" s="1"/>
  <c r="N3028" i="7"/>
  <c r="P3028" i="7" s="1"/>
  <c r="N3029" i="7"/>
  <c r="P3029" i="7" s="1"/>
  <c r="N3030" i="7"/>
  <c r="P3030" i="7" s="1"/>
  <c r="N3031" i="7"/>
  <c r="P3031" i="7" s="1"/>
  <c r="N3032" i="7"/>
  <c r="P3032" i="7" s="1"/>
  <c r="N3033" i="7"/>
  <c r="P3033" i="7" s="1"/>
  <c r="N3034" i="7"/>
  <c r="P3034" i="7" s="1"/>
  <c r="N3035" i="7"/>
  <c r="P3035" i="7" s="1"/>
  <c r="N3036" i="7"/>
  <c r="P3036" i="7" s="1"/>
  <c r="N3037" i="7"/>
  <c r="P3037" i="7" s="1"/>
  <c r="N3038" i="7"/>
  <c r="P3038" i="7" s="1"/>
  <c r="N3039" i="7"/>
  <c r="P3039" i="7" s="1"/>
  <c r="N3040" i="7"/>
  <c r="P3040" i="7" s="1"/>
  <c r="N3041" i="7"/>
  <c r="P3041" i="7" s="1"/>
  <c r="N3042" i="7"/>
  <c r="P3042" i="7" s="1"/>
  <c r="N3043" i="7"/>
  <c r="P3043" i="7" s="1"/>
  <c r="N3044" i="7"/>
  <c r="P3044" i="7" s="1"/>
  <c r="N3045" i="7"/>
  <c r="P3045" i="7" s="1"/>
  <c r="N3046" i="7"/>
  <c r="P3046" i="7" s="1"/>
  <c r="N3047" i="7"/>
  <c r="P3047" i="7" s="1"/>
  <c r="N3048" i="7"/>
  <c r="P3048" i="7" s="1"/>
  <c r="N3049" i="7"/>
  <c r="P3049" i="7" s="1"/>
  <c r="N3050" i="7"/>
  <c r="P3050" i="7" s="1"/>
  <c r="N3051" i="7"/>
  <c r="P3051" i="7" s="1"/>
  <c r="N3052" i="7"/>
  <c r="P3052" i="7" s="1"/>
  <c r="N3053" i="7"/>
  <c r="P3053" i="7" s="1"/>
  <c r="N3054" i="7"/>
  <c r="P3054" i="7" s="1"/>
  <c r="N3055" i="7"/>
  <c r="P3055" i="7" s="1"/>
  <c r="N3056" i="7"/>
  <c r="P3056" i="7" s="1"/>
  <c r="N3057" i="7"/>
  <c r="P3057" i="7" s="1"/>
  <c r="N3058" i="7"/>
  <c r="P3058" i="7" s="1"/>
  <c r="N3059" i="7"/>
  <c r="P3059" i="7" s="1"/>
  <c r="N3060" i="7"/>
  <c r="P3060" i="7" s="1"/>
  <c r="N3061" i="7"/>
  <c r="P3061" i="7" s="1"/>
  <c r="N3062" i="7"/>
  <c r="P3062" i="7" s="1"/>
  <c r="N3063" i="7"/>
  <c r="P3063" i="7" s="1"/>
  <c r="N3064" i="7"/>
  <c r="P3064" i="7" s="1"/>
  <c r="N3065" i="7"/>
  <c r="P3065" i="7" s="1"/>
  <c r="N3066" i="7"/>
  <c r="P3066" i="7" s="1"/>
  <c r="N3067" i="7"/>
  <c r="P3067" i="7" s="1"/>
  <c r="N3068" i="7"/>
  <c r="P3068" i="7" s="1"/>
  <c r="N3069" i="7"/>
  <c r="P3069" i="7" s="1"/>
  <c r="N3070" i="7"/>
  <c r="P3070" i="7" s="1"/>
  <c r="N3071" i="7"/>
  <c r="P3071" i="7" s="1"/>
  <c r="N3072" i="7"/>
  <c r="P3072" i="7" s="1"/>
  <c r="N3073" i="7"/>
  <c r="P3073" i="7" s="1"/>
  <c r="N3074" i="7"/>
  <c r="P3074" i="7" s="1"/>
  <c r="N3075" i="7"/>
  <c r="P3075" i="7" s="1"/>
  <c r="N3076" i="7"/>
  <c r="P3076" i="7" s="1"/>
  <c r="N3077" i="7"/>
  <c r="P3077" i="7" s="1"/>
  <c r="N3078" i="7"/>
  <c r="P3078" i="7" s="1"/>
  <c r="N3079" i="7"/>
  <c r="P3079" i="7" s="1"/>
  <c r="N3080" i="7"/>
  <c r="P3080" i="7" s="1"/>
  <c r="N3081" i="7"/>
  <c r="P3081" i="7" s="1"/>
  <c r="N3082" i="7"/>
  <c r="P3082" i="7" s="1"/>
  <c r="N3083" i="7"/>
  <c r="P3083" i="7" s="1"/>
  <c r="N3084" i="7"/>
  <c r="P3084" i="7" s="1"/>
  <c r="N3085" i="7"/>
  <c r="P3085" i="7" s="1"/>
  <c r="N3086" i="7"/>
  <c r="P3086" i="7" s="1"/>
  <c r="N3087" i="7"/>
  <c r="P3087" i="7" s="1"/>
  <c r="N3088" i="7"/>
  <c r="P3088" i="7" s="1"/>
  <c r="N3089" i="7"/>
  <c r="P3089" i="7" s="1"/>
  <c r="N3090" i="7"/>
  <c r="P3090" i="7" s="1"/>
  <c r="N3091" i="7"/>
  <c r="P3091" i="7" s="1"/>
  <c r="N3092" i="7"/>
  <c r="P3092" i="7" s="1"/>
  <c r="N3093" i="7"/>
  <c r="P3093" i="7" s="1"/>
  <c r="N3094" i="7"/>
  <c r="P3094" i="7" s="1"/>
  <c r="N3095" i="7"/>
  <c r="P3095" i="7" s="1"/>
  <c r="N3096" i="7"/>
  <c r="P3096" i="7" s="1"/>
  <c r="N3097" i="7"/>
  <c r="P3097" i="7" s="1"/>
  <c r="N3098" i="7"/>
  <c r="P3098" i="7" s="1"/>
  <c r="N3099" i="7"/>
  <c r="P3099" i="7" s="1"/>
  <c r="N3100" i="7"/>
  <c r="P3100" i="7" s="1"/>
  <c r="N3101" i="7"/>
  <c r="P3101" i="7" s="1"/>
  <c r="N3102" i="7"/>
  <c r="P3102" i="7" s="1"/>
  <c r="N3103" i="7"/>
  <c r="P3103" i="7" s="1"/>
  <c r="N3104" i="7"/>
  <c r="P3104" i="7" s="1"/>
  <c r="N3105" i="7"/>
  <c r="P3105" i="7" s="1"/>
  <c r="N3106" i="7"/>
  <c r="P3106" i="7" s="1"/>
  <c r="N3107" i="7"/>
  <c r="P3107" i="7" s="1"/>
  <c r="N3108" i="7"/>
  <c r="P3108" i="7" s="1"/>
  <c r="N3109" i="7"/>
  <c r="P3109" i="7" s="1"/>
  <c r="N3110" i="7"/>
  <c r="P3110" i="7" s="1"/>
  <c r="N3111" i="7"/>
  <c r="P3111" i="7" s="1"/>
  <c r="N3112" i="7"/>
  <c r="P3112" i="7" s="1"/>
  <c r="N3113" i="7"/>
  <c r="P3113" i="7" s="1"/>
  <c r="N3114" i="7"/>
  <c r="P3114" i="7" s="1"/>
  <c r="N3115" i="7"/>
  <c r="P3115" i="7" s="1"/>
  <c r="N3116" i="7"/>
  <c r="P3116" i="7" s="1"/>
  <c r="N3117" i="7"/>
  <c r="P3117" i="7" s="1"/>
  <c r="N3118" i="7"/>
  <c r="P3118" i="7" s="1"/>
  <c r="N3119" i="7"/>
  <c r="P3119" i="7" s="1"/>
  <c r="N3120" i="7"/>
  <c r="P3120" i="7" s="1"/>
  <c r="N3121" i="7"/>
  <c r="P3121" i="7" s="1"/>
  <c r="N3122" i="7"/>
  <c r="P3122" i="7" s="1"/>
  <c r="N3123" i="7"/>
  <c r="P3123" i="7" s="1"/>
  <c r="N3124" i="7"/>
  <c r="P3124" i="7" s="1"/>
  <c r="N3125" i="7"/>
  <c r="P3125" i="7" s="1"/>
  <c r="N3126" i="7"/>
  <c r="P3126" i="7" s="1"/>
  <c r="N3127" i="7"/>
  <c r="P3127" i="7" s="1"/>
  <c r="N3128" i="7"/>
  <c r="P3128" i="7" s="1"/>
  <c r="N3129" i="7"/>
  <c r="P3129" i="7" s="1"/>
  <c r="N3130" i="7"/>
  <c r="P3130" i="7" s="1"/>
  <c r="N3131" i="7"/>
  <c r="P3131" i="7" s="1"/>
  <c r="N3132" i="7"/>
  <c r="P3132" i="7" s="1"/>
  <c r="N3133" i="7"/>
  <c r="P3133" i="7" s="1"/>
  <c r="N3134" i="7"/>
  <c r="P3134" i="7" s="1"/>
  <c r="N3135" i="7"/>
  <c r="P3135" i="7" s="1"/>
  <c r="N3136" i="7"/>
  <c r="P3136" i="7" s="1"/>
  <c r="N3137" i="7"/>
  <c r="P3137" i="7" s="1"/>
  <c r="N3138" i="7"/>
  <c r="P3138" i="7" s="1"/>
  <c r="N3139" i="7"/>
  <c r="P3139" i="7" s="1"/>
  <c r="N3140" i="7"/>
  <c r="P3140" i="7" s="1"/>
  <c r="N3141" i="7"/>
  <c r="P3141" i="7" s="1"/>
  <c r="N3142" i="7"/>
  <c r="P3142" i="7" s="1"/>
  <c r="N3143" i="7"/>
  <c r="P3143" i="7" s="1"/>
  <c r="N3144" i="7"/>
  <c r="P3144" i="7" s="1"/>
  <c r="N3145" i="7"/>
  <c r="P3145" i="7" s="1"/>
  <c r="N3146" i="7"/>
  <c r="P3146" i="7" s="1"/>
  <c r="N3147" i="7"/>
  <c r="P3147" i="7" s="1"/>
  <c r="N3148" i="7"/>
  <c r="P3148" i="7" s="1"/>
  <c r="N3149" i="7"/>
  <c r="P3149" i="7" s="1"/>
  <c r="N3150" i="7"/>
  <c r="P3150" i="7" s="1"/>
  <c r="N3151" i="7"/>
  <c r="P3151" i="7" s="1"/>
  <c r="N3152" i="7"/>
  <c r="P3152" i="7" s="1"/>
  <c r="N3153" i="7"/>
  <c r="P3153" i="7" s="1"/>
  <c r="N3154" i="7"/>
  <c r="P3154" i="7" s="1"/>
  <c r="N3155" i="7"/>
  <c r="P3155" i="7" s="1"/>
  <c r="N3156" i="7"/>
  <c r="P3156" i="7" s="1"/>
  <c r="N3157" i="7"/>
  <c r="P3157" i="7" s="1"/>
  <c r="N3158" i="7"/>
  <c r="P3158" i="7" s="1"/>
  <c r="N3159" i="7"/>
  <c r="P3159" i="7" s="1"/>
  <c r="N3160" i="7"/>
  <c r="P3160" i="7" s="1"/>
  <c r="N3161" i="7"/>
  <c r="P3161" i="7" s="1"/>
  <c r="N3162" i="7"/>
  <c r="P3162" i="7" s="1"/>
  <c r="N3163" i="7"/>
  <c r="P3163" i="7" s="1"/>
  <c r="N3164" i="7"/>
  <c r="P3164" i="7" s="1"/>
  <c r="N3165" i="7"/>
  <c r="P3165" i="7" s="1"/>
  <c r="N3166" i="7"/>
  <c r="P3166" i="7" s="1"/>
  <c r="N3167" i="7"/>
  <c r="P3167" i="7" s="1"/>
  <c r="N3168" i="7"/>
  <c r="P3168" i="7" s="1"/>
  <c r="N3169" i="7"/>
  <c r="P3169" i="7" s="1"/>
  <c r="N3170" i="7"/>
  <c r="P3170" i="7" s="1"/>
  <c r="N3171" i="7"/>
  <c r="P3171" i="7" s="1"/>
  <c r="N3172" i="7"/>
  <c r="P3172" i="7" s="1"/>
  <c r="N3173" i="7"/>
  <c r="P3173" i="7" s="1"/>
  <c r="N3174" i="7"/>
  <c r="P3174" i="7" s="1"/>
  <c r="N3175" i="7"/>
  <c r="P3175" i="7" s="1"/>
  <c r="N3176" i="7"/>
  <c r="P3176" i="7" s="1"/>
  <c r="N3177" i="7"/>
  <c r="P3177" i="7" s="1"/>
  <c r="N3178" i="7"/>
  <c r="P3178" i="7" s="1"/>
  <c r="N3179" i="7"/>
  <c r="P3179" i="7" s="1"/>
  <c r="N3180" i="7"/>
  <c r="P3180" i="7" s="1"/>
  <c r="N3181" i="7"/>
  <c r="P3181" i="7" s="1"/>
  <c r="N3182" i="7"/>
  <c r="P3182" i="7" s="1"/>
  <c r="N3183" i="7"/>
  <c r="P3183" i="7" s="1"/>
  <c r="N3184" i="7"/>
  <c r="P3184" i="7" s="1"/>
  <c r="N3185" i="7"/>
  <c r="P3185" i="7" s="1"/>
  <c r="N3186" i="7"/>
  <c r="P3186" i="7" s="1"/>
  <c r="N3187" i="7"/>
  <c r="P3187" i="7" s="1"/>
  <c r="N3188" i="7"/>
  <c r="P3188" i="7" s="1"/>
  <c r="N3189" i="7"/>
  <c r="P3189" i="7" s="1"/>
  <c r="N3190" i="7"/>
  <c r="P3190" i="7" s="1"/>
  <c r="N3191" i="7"/>
  <c r="P3191" i="7" s="1"/>
  <c r="N3192" i="7"/>
  <c r="P3192" i="7" s="1"/>
  <c r="N3193" i="7"/>
  <c r="P3193" i="7" s="1"/>
  <c r="N3194" i="7"/>
  <c r="P3194" i="7" s="1"/>
  <c r="N3195" i="7"/>
  <c r="P3195" i="7" s="1"/>
  <c r="N3196" i="7"/>
  <c r="P3196" i="7" s="1"/>
  <c r="N3197" i="7"/>
  <c r="P3197" i="7" s="1"/>
  <c r="N3198" i="7"/>
  <c r="P3198" i="7" s="1"/>
  <c r="N3199" i="7"/>
  <c r="P3199" i="7" s="1"/>
  <c r="N3200" i="7"/>
  <c r="P3200" i="7" s="1"/>
  <c r="N3201" i="7"/>
  <c r="P3201" i="7" s="1"/>
  <c r="N3202" i="7"/>
  <c r="P3202" i="7" s="1"/>
  <c r="N3203" i="7"/>
  <c r="P3203" i="7" s="1"/>
  <c r="N3204" i="7"/>
  <c r="P3204" i="7" s="1"/>
  <c r="N3205" i="7"/>
  <c r="P3205" i="7" s="1"/>
  <c r="N3206" i="7"/>
  <c r="P3206" i="7" s="1"/>
  <c r="N3207" i="7"/>
  <c r="P3207" i="7" s="1"/>
  <c r="N3208" i="7"/>
  <c r="P3208" i="7" s="1"/>
  <c r="N3209" i="7"/>
  <c r="P3209" i="7" s="1"/>
  <c r="N3210" i="7"/>
  <c r="P3210" i="7" s="1"/>
  <c r="N3211" i="7"/>
  <c r="P3211" i="7" s="1"/>
  <c r="N3212" i="7"/>
  <c r="P3212" i="7" s="1"/>
  <c r="N3213" i="7"/>
  <c r="P3213" i="7" s="1"/>
  <c r="N3214" i="7"/>
  <c r="P3214" i="7" s="1"/>
  <c r="N3215" i="7"/>
  <c r="P3215" i="7" s="1"/>
  <c r="N3216" i="7"/>
  <c r="P3216" i="7" s="1"/>
  <c r="N3217" i="7"/>
  <c r="P3217" i="7" s="1"/>
  <c r="N3218" i="7"/>
  <c r="P3218" i="7" s="1"/>
  <c r="N3219" i="7"/>
  <c r="P3219" i="7" s="1"/>
  <c r="N3220" i="7"/>
  <c r="P3220" i="7" s="1"/>
  <c r="N3221" i="7"/>
  <c r="P3221" i="7" s="1"/>
  <c r="N3222" i="7"/>
  <c r="P3222" i="7" s="1"/>
  <c r="N3223" i="7"/>
  <c r="P3223" i="7" s="1"/>
  <c r="N3224" i="7"/>
  <c r="P3224" i="7" s="1"/>
  <c r="N3225" i="7"/>
  <c r="P3225" i="7" s="1"/>
  <c r="N3226" i="7"/>
  <c r="P3226" i="7" s="1"/>
  <c r="N3227" i="7"/>
  <c r="P3227" i="7" s="1"/>
  <c r="N3228" i="7"/>
  <c r="P3228" i="7" s="1"/>
  <c r="N3229" i="7"/>
  <c r="P3229" i="7" s="1"/>
  <c r="N3230" i="7"/>
  <c r="P3230" i="7" s="1"/>
  <c r="N3231" i="7"/>
  <c r="P3231" i="7" s="1"/>
  <c r="N3232" i="7"/>
  <c r="P3232" i="7" s="1"/>
  <c r="N3233" i="7"/>
  <c r="P3233" i="7" s="1"/>
  <c r="N3234" i="7"/>
  <c r="P3234" i="7" s="1"/>
  <c r="N3235" i="7"/>
  <c r="P3235" i="7" s="1"/>
  <c r="N3236" i="7"/>
  <c r="P3236" i="7" s="1"/>
  <c r="N3237" i="7"/>
  <c r="P3237" i="7" s="1"/>
  <c r="N3238" i="7"/>
  <c r="P3238" i="7" s="1"/>
  <c r="N3239" i="7"/>
  <c r="P3239" i="7" s="1"/>
  <c r="N3240" i="7"/>
  <c r="P3240" i="7" s="1"/>
  <c r="N3241" i="7"/>
  <c r="P3241" i="7" s="1"/>
  <c r="N3242" i="7"/>
  <c r="P3242" i="7" s="1"/>
  <c r="N3243" i="7"/>
  <c r="P3243" i="7" s="1"/>
  <c r="N3244" i="7"/>
  <c r="P3244" i="7" s="1"/>
  <c r="N3245" i="7"/>
  <c r="P3245" i="7" s="1"/>
  <c r="N3246" i="7"/>
  <c r="P3246" i="7" s="1"/>
  <c r="N3247" i="7"/>
  <c r="P3247" i="7" s="1"/>
  <c r="N3248" i="7"/>
  <c r="P3248" i="7" s="1"/>
  <c r="N3249" i="7"/>
  <c r="P3249" i="7" s="1"/>
  <c r="N3250" i="7"/>
  <c r="P3250" i="7" s="1"/>
  <c r="N3251" i="7"/>
  <c r="P3251" i="7" s="1"/>
  <c r="N3252" i="7"/>
  <c r="P3252" i="7" s="1"/>
  <c r="N3253" i="7"/>
  <c r="P3253" i="7" s="1"/>
  <c r="N3254" i="7"/>
  <c r="P3254" i="7" s="1"/>
  <c r="N3255" i="7"/>
  <c r="P3255" i="7" s="1"/>
  <c r="N3256" i="7"/>
  <c r="P3256" i="7" s="1"/>
  <c r="N3257" i="7"/>
  <c r="P3257" i="7" s="1"/>
  <c r="N3258" i="7"/>
  <c r="P3258" i="7" s="1"/>
  <c r="N3259" i="7"/>
  <c r="P3259" i="7" s="1"/>
  <c r="N3260" i="7"/>
  <c r="P3260" i="7" s="1"/>
  <c r="N3261" i="7"/>
  <c r="P3261" i="7" s="1"/>
  <c r="N3262" i="7"/>
  <c r="P3262" i="7" s="1"/>
  <c r="N3263" i="7"/>
  <c r="P3263" i="7" s="1"/>
  <c r="N3264" i="7"/>
  <c r="P3264" i="7" s="1"/>
  <c r="N3265" i="7"/>
  <c r="P3265" i="7" s="1"/>
  <c r="N3266" i="7"/>
  <c r="P3266" i="7" s="1"/>
  <c r="N3267" i="7"/>
  <c r="P3267" i="7" s="1"/>
  <c r="N3268" i="7"/>
  <c r="P3268" i="7" s="1"/>
  <c r="N3269" i="7"/>
  <c r="P3269" i="7" s="1"/>
  <c r="N3270" i="7"/>
  <c r="P3270" i="7" s="1"/>
  <c r="N3271" i="7"/>
  <c r="P3271" i="7" s="1"/>
  <c r="N3272" i="7"/>
  <c r="P3272" i="7" s="1"/>
  <c r="N3273" i="7"/>
  <c r="P3273" i="7" s="1"/>
  <c r="N3274" i="7"/>
  <c r="P3274" i="7" s="1"/>
  <c r="N3275" i="7"/>
  <c r="P3275" i="7" s="1"/>
  <c r="N3276" i="7"/>
  <c r="P3276" i="7" s="1"/>
  <c r="N3277" i="7"/>
  <c r="P3277" i="7" s="1"/>
  <c r="N3278" i="7"/>
  <c r="P3278" i="7" s="1"/>
  <c r="N3279" i="7"/>
  <c r="P3279" i="7" s="1"/>
  <c r="N3280" i="7"/>
  <c r="P3280" i="7" s="1"/>
  <c r="N3281" i="7"/>
  <c r="P3281" i="7" s="1"/>
  <c r="N3282" i="7"/>
  <c r="P3282" i="7" s="1"/>
  <c r="N3283" i="7"/>
  <c r="P3283" i="7" s="1"/>
  <c r="N3284" i="7"/>
  <c r="P3284" i="7" s="1"/>
  <c r="N3285" i="7"/>
  <c r="P3285" i="7" s="1"/>
  <c r="N3286" i="7"/>
  <c r="P3286" i="7" s="1"/>
  <c r="N3287" i="7"/>
  <c r="P3287" i="7" s="1"/>
  <c r="N3288" i="7"/>
  <c r="P3288" i="7" s="1"/>
  <c r="N3289" i="7"/>
  <c r="P3289" i="7" s="1"/>
  <c r="N3290" i="7"/>
  <c r="P3290" i="7" s="1"/>
  <c r="N3291" i="7"/>
  <c r="P3291" i="7" s="1"/>
  <c r="N3292" i="7"/>
  <c r="P3292" i="7" s="1"/>
  <c r="N3293" i="7"/>
  <c r="P3293" i="7" s="1"/>
  <c r="N3294" i="7"/>
  <c r="P3294" i="7" s="1"/>
  <c r="N3295" i="7"/>
  <c r="P3295" i="7" s="1"/>
  <c r="N3296" i="7"/>
  <c r="P3296" i="7" s="1"/>
  <c r="N3297" i="7"/>
  <c r="P3297" i="7" s="1"/>
  <c r="N3298" i="7"/>
  <c r="P3298" i="7" s="1"/>
  <c r="N3299" i="7"/>
  <c r="P3299" i="7" s="1"/>
  <c r="N3300" i="7"/>
  <c r="P3300" i="7" s="1"/>
  <c r="N3301" i="7"/>
  <c r="P3301" i="7" s="1"/>
  <c r="N3302" i="7"/>
  <c r="P3302" i="7" s="1"/>
  <c r="N3303" i="7"/>
  <c r="P3303" i="7" s="1"/>
  <c r="N3304" i="7"/>
  <c r="P3304" i="7" s="1"/>
  <c r="N3305" i="7"/>
  <c r="P3305" i="7" s="1"/>
  <c r="N3306" i="7"/>
  <c r="P3306" i="7" s="1"/>
  <c r="N3307" i="7"/>
  <c r="P3307" i="7" s="1"/>
  <c r="N3308" i="7"/>
  <c r="P3308" i="7" s="1"/>
  <c r="N3309" i="7"/>
  <c r="P3309" i="7" s="1"/>
  <c r="N3310" i="7"/>
  <c r="P3310" i="7" s="1"/>
  <c r="N3311" i="7"/>
  <c r="P3311" i="7" s="1"/>
  <c r="N3312" i="7"/>
  <c r="P3312" i="7" s="1"/>
  <c r="N3313" i="7"/>
  <c r="P3313" i="7" s="1"/>
  <c r="N3314" i="7"/>
  <c r="P3314" i="7" s="1"/>
  <c r="N3315" i="7"/>
  <c r="P3315" i="7" s="1"/>
  <c r="N3316" i="7"/>
  <c r="P3316" i="7" s="1"/>
  <c r="N3317" i="7"/>
  <c r="P3317" i="7" s="1"/>
  <c r="N3318" i="7"/>
  <c r="P3318" i="7" s="1"/>
  <c r="N3319" i="7"/>
  <c r="P3319" i="7" s="1"/>
  <c r="N3320" i="7"/>
  <c r="P3320" i="7" s="1"/>
  <c r="N3321" i="7"/>
  <c r="P3321" i="7" s="1"/>
  <c r="N3322" i="7"/>
  <c r="P3322" i="7" s="1"/>
  <c r="N3323" i="7"/>
  <c r="P3323" i="7" s="1"/>
  <c r="N3324" i="7"/>
  <c r="P3324" i="7" s="1"/>
  <c r="N3325" i="7"/>
  <c r="P3325" i="7" s="1"/>
  <c r="N3326" i="7"/>
  <c r="P3326" i="7" s="1"/>
  <c r="N3327" i="7"/>
  <c r="P3327" i="7" s="1"/>
  <c r="N3328" i="7"/>
  <c r="P3328" i="7" s="1"/>
  <c r="N3329" i="7"/>
  <c r="P3329" i="7" s="1"/>
  <c r="N3330" i="7"/>
  <c r="P3330" i="7" s="1"/>
  <c r="N3331" i="7"/>
  <c r="P3331" i="7" s="1"/>
  <c r="N3332" i="7"/>
  <c r="P3332" i="7" s="1"/>
  <c r="N3333" i="7"/>
  <c r="P3333" i="7" s="1"/>
  <c r="N3334" i="7"/>
  <c r="P3334" i="7" s="1"/>
  <c r="N3335" i="7"/>
  <c r="P3335" i="7" s="1"/>
  <c r="N3336" i="7"/>
  <c r="P3336" i="7" s="1"/>
  <c r="N3337" i="7"/>
  <c r="P3337" i="7" s="1"/>
  <c r="N3338" i="7"/>
  <c r="P3338" i="7" s="1"/>
  <c r="N3339" i="7"/>
  <c r="P3339" i="7" s="1"/>
  <c r="N3340" i="7"/>
  <c r="P3340" i="7" s="1"/>
  <c r="N3341" i="7"/>
  <c r="P3341" i="7" s="1"/>
  <c r="N3342" i="7"/>
  <c r="P3342" i="7" s="1"/>
  <c r="N3343" i="7"/>
  <c r="P3343" i="7" s="1"/>
  <c r="N3344" i="7"/>
  <c r="P3344" i="7" s="1"/>
  <c r="N3345" i="7"/>
  <c r="P3345" i="7" s="1"/>
  <c r="N3346" i="7"/>
  <c r="P3346" i="7" s="1"/>
  <c r="N3347" i="7"/>
  <c r="P3347" i="7" s="1"/>
  <c r="N3348" i="7"/>
  <c r="P3348" i="7" s="1"/>
  <c r="N3349" i="7"/>
  <c r="P3349" i="7" s="1"/>
  <c r="N3350" i="7"/>
  <c r="P3350" i="7" s="1"/>
  <c r="N3351" i="7"/>
  <c r="P3351" i="7" s="1"/>
  <c r="N3352" i="7"/>
  <c r="P3352" i="7" s="1"/>
  <c r="N3353" i="7"/>
  <c r="P3353" i="7" s="1"/>
  <c r="N3354" i="7"/>
  <c r="P3354" i="7" s="1"/>
  <c r="N3355" i="7"/>
  <c r="P3355" i="7" s="1"/>
  <c r="N3356" i="7"/>
  <c r="P3356" i="7" s="1"/>
  <c r="N3357" i="7"/>
  <c r="P3357" i="7" s="1"/>
  <c r="N3358" i="7"/>
  <c r="P3358" i="7" s="1"/>
  <c r="N3359" i="7"/>
  <c r="P3359" i="7" s="1"/>
  <c r="N3360" i="7"/>
  <c r="P3360" i="7" s="1"/>
  <c r="N3361" i="7"/>
  <c r="P3361" i="7" s="1"/>
  <c r="N3362" i="7"/>
  <c r="P3362" i="7" s="1"/>
  <c r="N3363" i="7"/>
  <c r="P3363" i="7" s="1"/>
  <c r="N3364" i="7"/>
  <c r="P3364" i="7" s="1"/>
  <c r="N3365" i="7"/>
  <c r="P3365" i="7" s="1"/>
  <c r="N3366" i="7"/>
  <c r="P3366" i="7" s="1"/>
  <c r="N3367" i="7"/>
  <c r="P3367" i="7" s="1"/>
  <c r="N3368" i="7"/>
  <c r="P3368" i="7" s="1"/>
  <c r="N3369" i="7"/>
  <c r="P3369" i="7" s="1"/>
  <c r="N3370" i="7"/>
  <c r="P3370" i="7" s="1"/>
  <c r="N3371" i="7"/>
  <c r="P3371" i="7" s="1"/>
  <c r="N3372" i="7"/>
  <c r="P3372" i="7" s="1"/>
  <c r="N3373" i="7"/>
  <c r="P3373" i="7" s="1"/>
  <c r="N3374" i="7"/>
  <c r="P3374" i="7" s="1"/>
  <c r="N3375" i="7"/>
  <c r="P3375" i="7" s="1"/>
  <c r="N3376" i="7"/>
  <c r="P3376" i="7" s="1"/>
  <c r="N3377" i="7"/>
  <c r="P3377" i="7" s="1"/>
  <c r="N3378" i="7"/>
  <c r="P3378" i="7" s="1"/>
  <c r="N3379" i="7"/>
  <c r="P3379" i="7" s="1"/>
  <c r="N3380" i="7"/>
  <c r="P3380" i="7" s="1"/>
  <c r="N3381" i="7"/>
  <c r="P3381" i="7" s="1"/>
  <c r="N3382" i="7"/>
  <c r="P3382" i="7" s="1"/>
  <c r="N3383" i="7"/>
  <c r="P3383" i="7" s="1"/>
  <c r="N3384" i="7"/>
  <c r="P3384" i="7" s="1"/>
  <c r="N3385" i="7"/>
  <c r="P3385" i="7" s="1"/>
  <c r="N3386" i="7"/>
  <c r="P3386" i="7" s="1"/>
  <c r="N3387" i="7"/>
  <c r="P3387" i="7" s="1"/>
  <c r="N3388" i="7"/>
  <c r="P3388" i="7" s="1"/>
  <c r="N3389" i="7"/>
  <c r="P3389" i="7" s="1"/>
  <c r="N3390" i="7"/>
  <c r="P3390" i="7" s="1"/>
  <c r="N3391" i="7"/>
  <c r="P3391" i="7" s="1"/>
  <c r="N3392" i="7"/>
  <c r="P3392" i="7" s="1"/>
  <c r="N3393" i="7"/>
  <c r="P3393" i="7" s="1"/>
  <c r="N3394" i="7"/>
  <c r="P3394" i="7" s="1"/>
  <c r="N3395" i="7"/>
  <c r="P3395" i="7" s="1"/>
  <c r="N3396" i="7"/>
  <c r="P3396" i="7" s="1"/>
  <c r="N3397" i="7"/>
  <c r="P3397" i="7" s="1"/>
  <c r="N3398" i="7"/>
  <c r="P3398" i="7" s="1"/>
  <c r="N3399" i="7"/>
  <c r="P3399" i="7" s="1"/>
  <c r="N3400" i="7"/>
  <c r="P3400" i="7" s="1"/>
  <c r="N3401" i="7"/>
  <c r="P3401" i="7" s="1"/>
  <c r="N3402" i="7"/>
  <c r="P3402" i="7" s="1"/>
  <c r="N3403" i="7"/>
  <c r="P3403" i="7" s="1"/>
  <c r="N3404" i="7"/>
  <c r="P3404" i="7" s="1"/>
  <c r="N3405" i="7"/>
  <c r="P3405" i="7" s="1"/>
  <c r="N3406" i="7"/>
  <c r="P3406" i="7" s="1"/>
  <c r="N3407" i="7"/>
  <c r="P3407" i="7" s="1"/>
  <c r="N3408" i="7"/>
  <c r="P3408" i="7" s="1"/>
  <c r="N3409" i="7"/>
  <c r="P3409" i="7" s="1"/>
  <c r="N3410" i="7"/>
  <c r="P3410" i="7" s="1"/>
  <c r="N3411" i="7"/>
  <c r="P3411" i="7" s="1"/>
  <c r="N3412" i="7"/>
  <c r="P3412" i="7" s="1"/>
  <c r="N3413" i="7"/>
  <c r="P3413" i="7" s="1"/>
  <c r="N3414" i="7"/>
  <c r="P3414" i="7" s="1"/>
  <c r="N3415" i="7"/>
  <c r="P3415" i="7" s="1"/>
  <c r="N3416" i="7"/>
  <c r="P3416" i="7" s="1"/>
  <c r="N3417" i="7"/>
  <c r="P3417" i="7" s="1"/>
  <c r="N3418" i="7"/>
  <c r="P3418" i="7" s="1"/>
  <c r="N3419" i="7"/>
  <c r="P3419" i="7" s="1"/>
  <c r="N3420" i="7"/>
  <c r="P3420" i="7" s="1"/>
  <c r="N3421" i="7"/>
  <c r="P3421" i="7" s="1"/>
  <c r="N3422" i="7"/>
  <c r="P3422" i="7" s="1"/>
  <c r="N3423" i="7"/>
  <c r="P3423" i="7" s="1"/>
  <c r="N3424" i="7"/>
  <c r="P3424" i="7" s="1"/>
  <c r="N3425" i="7"/>
  <c r="P3425" i="7" s="1"/>
  <c r="N3426" i="7"/>
  <c r="P3426" i="7" s="1"/>
  <c r="N3427" i="7"/>
  <c r="P3427" i="7" s="1"/>
  <c r="N3428" i="7"/>
  <c r="P3428" i="7" s="1"/>
  <c r="N3429" i="7"/>
  <c r="P3429" i="7" s="1"/>
  <c r="N3430" i="7"/>
  <c r="P3430" i="7" s="1"/>
  <c r="N3431" i="7"/>
  <c r="P3431" i="7" s="1"/>
  <c r="N3432" i="7"/>
  <c r="P3432" i="7" s="1"/>
  <c r="N3433" i="7"/>
  <c r="P3433" i="7" s="1"/>
  <c r="N3434" i="7"/>
  <c r="P3434" i="7" s="1"/>
  <c r="N3435" i="7"/>
  <c r="P3435" i="7" s="1"/>
  <c r="N3436" i="7"/>
  <c r="P3436" i="7" s="1"/>
  <c r="N3437" i="7"/>
  <c r="P3437" i="7" s="1"/>
  <c r="N3438" i="7"/>
  <c r="P3438" i="7" s="1"/>
  <c r="N3439" i="7"/>
  <c r="P3439" i="7" s="1"/>
  <c r="N3440" i="7"/>
  <c r="P3440" i="7" s="1"/>
  <c r="N3441" i="7"/>
  <c r="P3441" i="7" s="1"/>
  <c r="N3442" i="7"/>
  <c r="P3442" i="7" s="1"/>
  <c r="N3443" i="7"/>
  <c r="P3443" i="7" s="1"/>
  <c r="N3444" i="7"/>
  <c r="P3444" i="7" s="1"/>
  <c r="N3445" i="7"/>
  <c r="P3445" i="7" s="1"/>
  <c r="N3446" i="7"/>
  <c r="P3446" i="7" s="1"/>
  <c r="N3447" i="7"/>
  <c r="P3447" i="7" s="1"/>
  <c r="N3448" i="7"/>
  <c r="P3448" i="7" s="1"/>
  <c r="N3449" i="7"/>
  <c r="P3449" i="7" s="1"/>
  <c r="N3450" i="7"/>
  <c r="P3450" i="7" s="1"/>
  <c r="N3451" i="7"/>
  <c r="P3451" i="7" s="1"/>
  <c r="N3452" i="7"/>
  <c r="P3452" i="7" s="1"/>
  <c r="N3453" i="7"/>
  <c r="P3453" i="7" s="1"/>
  <c r="N3454" i="7"/>
  <c r="P3454" i="7" s="1"/>
  <c r="N3455" i="7"/>
  <c r="P3455" i="7" s="1"/>
  <c r="N3456" i="7"/>
  <c r="P3456" i="7" s="1"/>
  <c r="N3457" i="7"/>
  <c r="P3457" i="7" s="1"/>
  <c r="N3458" i="7"/>
  <c r="P3458" i="7" s="1"/>
  <c r="N3459" i="7"/>
  <c r="P3459" i="7" s="1"/>
  <c r="N3460" i="7"/>
  <c r="P3460" i="7" s="1"/>
  <c r="N3461" i="7"/>
  <c r="P3461" i="7" s="1"/>
  <c r="N3462" i="7"/>
  <c r="P3462" i="7" s="1"/>
  <c r="N3463" i="7"/>
  <c r="P3463" i="7" s="1"/>
  <c r="N3464" i="7"/>
  <c r="P3464" i="7" s="1"/>
  <c r="N3465" i="7"/>
  <c r="P3465" i="7" s="1"/>
  <c r="N3466" i="7"/>
  <c r="P3466" i="7" s="1"/>
  <c r="N3467" i="7"/>
  <c r="P3467" i="7" s="1"/>
  <c r="N3468" i="7"/>
  <c r="P3468" i="7" s="1"/>
  <c r="N3469" i="7"/>
  <c r="P3469" i="7" s="1"/>
  <c r="N3470" i="7"/>
  <c r="P3470" i="7" s="1"/>
  <c r="N3471" i="7"/>
  <c r="P3471" i="7" s="1"/>
  <c r="N3472" i="7"/>
  <c r="P3472" i="7" s="1"/>
  <c r="N3473" i="7"/>
  <c r="P3473" i="7" s="1"/>
  <c r="N3474" i="7"/>
  <c r="P3474" i="7" s="1"/>
  <c r="N3475" i="7"/>
  <c r="P3475" i="7" s="1"/>
  <c r="N3476" i="7"/>
  <c r="P3476" i="7" s="1"/>
  <c r="N3477" i="7"/>
  <c r="P3477" i="7" s="1"/>
  <c r="N3478" i="7"/>
  <c r="P3478" i="7" s="1"/>
  <c r="N3479" i="7"/>
  <c r="P3479" i="7" s="1"/>
  <c r="N3480" i="7"/>
  <c r="P3480" i="7" s="1"/>
  <c r="N3481" i="7"/>
  <c r="P3481" i="7" s="1"/>
  <c r="N3482" i="7"/>
  <c r="P3482" i="7" s="1"/>
  <c r="N3483" i="7"/>
  <c r="P3483" i="7" s="1"/>
  <c r="N3484" i="7"/>
  <c r="P3484" i="7" s="1"/>
  <c r="N3485" i="7"/>
  <c r="P3485" i="7" s="1"/>
  <c r="N3486" i="7"/>
  <c r="P3486" i="7" s="1"/>
  <c r="N3487" i="7"/>
  <c r="P3487" i="7" s="1"/>
  <c r="N3488" i="7"/>
  <c r="P3488" i="7" s="1"/>
  <c r="N3489" i="7"/>
  <c r="P3489" i="7" s="1"/>
  <c r="N3490" i="7"/>
  <c r="P3490" i="7" s="1"/>
  <c r="N3491" i="7"/>
  <c r="P3491" i="7" s="1"/>
  <c r="N3492" i="7"/>
  <c r="P3492" i="7" s="1"/>
  <c r="N3493" i="7"/>
  <c r="P3493" i="7" s="1"/>
  <c r="N3494" i="7"/>
  <c r="P3494" i="7" s="1"/>
  <c r="N3495" i="7"/>
  <c r="P3495" i="7" s="1"/>
  <c r="N3496" i="7"/>
  <c r="P3496" i="7" s="1"/>
  <c r="N3497" i="7"/>
  <c r="P3497" i="7" s="1"/>
  <c r="N3498" i="7"/>
  <c r="P3498" i="7" s="1"/>
  <c r="N3499" i="7"/>
  <c r="P3499" i="7" s="1"/>
  <c r="N3500" i="7"/>
  <c r="P3500" i="7" s="1"/>
  <c r="N3501" i="7"/>
  <c r="P3501" i="7" s="1"/>
  <c r="N3502" i="7"/>
  <c r="P3502" i="7" s="1"/>
  <c r="N3503" i="7"/>
  <c r="P3503" i="7" s="1"/>
  <c r="N3504" i="7"/>
  <c r="P3504" i="7" s="1"/>
  <c r="N3505" i="7"/>
  <c r="P3505" i="7" s="1"/>
  <c r="N3506" i="7"/>
  <c r="P3506" i="7" s="1"/>
  <c r="N3507" i="7"/>
  <c r="P3507" i="7" s="1"/>
  <c r="N3508" i="7"/>
  <c r="P3508" i="7" s="1"/>
  <c r="N3509" i="7"/>
  <c r="P3509" i="7" s="1"/>
  <c r="N3510" i="7"/>
  <c r="P3510" i="7" s="1"/>
  <c r="N3511" i="7"/>
  <c r="P3511" i="7" s="1"/>
  <c r="N3512" i="7"/>
  <c r="P3512" i="7" s="1"/>
  <c r="N3513" i="7"/>
  <c r="P3513" i="7" s="1"/>
  <c r="N3514" i="7"/>
  <c r="P3514" i="7" s="1"/>
  <c r="N3515" i="7"/>
  <c r="P3515" i="7" s="1"/>
  <c r="N3516" i="7"/>
  <c r="P3516" i="7" s="1"/>
  <c r="N3517" i="7"/>
  <c r="P3517" i="7" s="1"/>
  <c r="N3518" i="7"/>
  <c r="P3518" i="7" s="1"/>
  <c r="N3519" i="7"/>
  <c r="P3519" i="7" s="1"/>
  <c r="N3520" i="7"/>
  <c r="P3520" i="7" s="1"/>
  <c r="N3521" i="7"/>
  <c r="P3521" i="7" s="1"/>
  <c r="N3522" i="7"/>
  <c r="P3522" i="7" s="1"/>
  <c r="N3523" i="7"/>
  <c r="P3523" i="7" s="1"/>
  <c r="N3524" i="7"/>
  <c r="P3524" i="7" s="1"/>
  <c r="N3525" i="7"/>
  <c r="P3525" i="7" s="1"/>
  <c r="N3526" i="7"/>
  <c r="P3526" i="7" s="1"/>
  <c r="N3527" i="7"/>
  <c r="P3527" i="7" s="1"/>
  <c r="N3528" i="7"/>
  <c r="P3528" i="7" s="1"/>
  <c r="N3529" i="7"/>
  <c r="P3529" i="7" s="1"/>
  <c r="N3530" i="7"/>
  <c r="P3530" i="7" s="1"/>
  <c r="N3531" i="7"/>
  <c r="P3531" i="7" s="1"/>
  <c r="N3532" i="7"/>
  <c r="P3532" i="7" s="1"/>
  <c r="N3533" i="7"/>
  <c r="P3533" i="7" s="1"/>
  <c r="N3534" i="7"/>
  <c r="P3534" i="7" s="1"/>
  <c r="N3535" i="7"/>
  <c r="P3535" i="7" s="1"/>
  <c r="N3536" i="7"/>
  <c r="P3536" i="7" s="1"/>
  <c r="N3537" i="7"/>
  <c r="P3537" i="7" s="1"/>
  <c r="N3538" i="7"/>
  <c r="P3538" i="7" s="1"/>
  <c r="N3539" i="7"/>
  <c r="P3539" i="7" s="1"/>
  <c r="N3540" i="7"/>
  <c r="P3540" i="7" s="1"/>
  <c r="N3541" i="7"/>
  <c r="P3541" i="7" s="1"/>
  <c r="N3542" i="7"/>
  <c r="P3542" i="7" s="1"/>
  <c r="N3543" i="7"/>
  <c r="P3543" i="7" s="1"/>
  <c r="N3544" i="7"/>
  <c r="P3544" i="7" s="1"/>
  <c r="N3545" i="7"/>
  <c r="P3545" i="7" s="1"/>
  <c r="N3546" i="7"/>
  <c r="P3546" i="7" s="1"/>
  <c r="N3547" i="7"/>
  <c r="P3547" i="7" s="1"/>
  <c r="N3548" i="7"/>
  <c r="P3548" i="7" s="1"/>
  <c r="N3549" i="7"/>
  <c r="P3549" i="7" s="1"/>
  <c r="N3550" i="7"/>
  <c r="P3550" i="7" s="1"/>
  <c r="N3551" i="7"/>
  <c r="P3551" i="7" s="1"/>
  <c r="N3552" i="7"/>
  <c r="P3552" i="7" s="1"/>
  <c r="N3553" i="7"/>
  <c r="P3553" i="7" s="1"/>
  <c r="N3554" i="7"/>
  <c r="P3554" i="7" s="1"/>
  <c r="N3555" i="7"/>
  <c r="P3555" i="7" s="1"/>
  <c r="N3556" i="7"/>
  <c r="P3556" i="7" s="1"/>
  <c r="N3557" i="7"/>
  <c r="P3557" i="7" s="1"/>
  <c r="N3558" i="7"/>
  <c r="P3558" i="7" s="1"/>
  <c r="N3559" i="7"/>
  <c r="P3559" i="7" s="1"/>
  <c r="N3560" i="7"/>
  <c r="P3560" i="7" s="1"/>
  <c r="N3561" i="7"/>
  <c r="P3561" i="7" s="1"/>
  <c r="N3562" i="7"/>
  <c r="P3562" i="7" s="1"/>
  <c r="N3563" i="7"/>
  <c r="P3563" i="7" s="1"/>
  <c r="N3564" i="7"/>
  <c r="P3564" i="7" s="1"/>
  <c r="N3565" i="7"/>
  <c r="P3565" i="7" s="1"/>
  <c r="N3566" i="7"/>
  <c r="P3566" i="7" s="1"/>
  <c r="N3567" i="7"/>
  <c r="P3567" i="7" s="1"/>
  <c r="N3568" i="7"/>
  <c r="P3568" i="7" s="1"/>
  <c r="N3569" i="7"/>
  <c r="P3569" i="7" s="1"/>
  <c r="N3570" i="7"/>
  <c r="P3570" i="7" s="1"/>
  <c r="N3571" i="7"/>
  <c r="P3571" i="7" s="1"/>
  <c r="N3572" i="7"/>
  <c r="P3572" i="7" s="1"/>
  <c r="N3573" i="7"/>
  <c r="P3573" i="7" s="1"/>
  <c r="N3574" i="7"/>
  <c r="P3574" i="7" s="1"/>
  <c r="N3575" i="7"/>
  <c r="P3575" i="7" s="1"/>
  <c r="N3576" i="7"/>
  <c r="P3576" i="7" s="1"/>
  <c r="N3577" i="7"/>
  <c r="P3577" i="7" s="1"/>
  <c r="N3578" i="7"/>
  <c r="P3578" i="7" s="1"/>
  <c r="N3579" i="7"/>
  <c r="P3579" i="7" s="1"/>
  <c r="N3580" i="7"/>
  <c r="P3580" i="7" s="1"/>
  <c r="N3581" i="7"/>
  <c r="P3581" i="7" s="1"/>
  <c r="N3582" i="7"/>
  <c r="P3582" i="7" s="1"/>
  <c r="N3583" i="7"/>
  <c r="P3583" i="7" s="1"/>
  <c r="N3584" i="7"/>
  <c r="P3584" i="7" s="1"/>
  <c r="N3585" i="7"/>
  <c r="P3585" i="7" s="1"/>
  <c r="N3586" i="7"/>
  <c r="P3586" i="7" s="1"/>
  <c r="N3587" i="7"/>
  <c r="P3587" i="7" s="1"/>
  <c r="N3588" i="7"/>
  <c r="P3588" i="7" s="1"/>
  <c r="N3589" i="7"/>
  <c r="P3589" i="7" s="1"/>
  <c r="N3590" i="7"/>
  <c r="P3590" i="7" s="1"/>
  <c r="N3591" i="7"/>
  <c r="P3591" i="7" s="1"/>
  <c r="N3592" i="7"/>
  <c r="P3592" i="7" s="1"/>
  <c r="N3593" i="7"/>
  <c r="P3593" i="7" s="1"/>
  <c r="N3594" i="7"/>
  <c r="P3594" i="7" s="1"/>
  <c r="N3595" i="7"/>
  <c r="P3595" i="7" s="1"/>
  <c r="N3596" i="7"/>
  <c r="P3596" i="7" s="1"/>
  <c r="N3597" i="7"/>
  <c r="P3597" i="7" s="1"/>
  <c r="N3598" i="7"/>
  <c r="P3598" i="7" s="1"/>
  <c r="N3599" i="7"/>
  <c r="P3599" i="7" s="1"/>
  <c r="N3600" i="7"/>
  <c r="P3600" i="7" s="1"/>
  <c r="N3601" i="7"/>
  <c r="P3601" i="7" s="1"/>
  <c r="N3602" i="7"/>
  <c r="P3602" i="7" s="1"/>
  <c r="N3603" i="7"/>
  <c r="P3603" i="7" s="1"/>
  <c r="N3604" i="7"/>
  <c r="P3604" i="7" s="1"/>
  <c r="N3605" i="7"/>
  <c r="P3605" i="7" s="1"/>
  <c r="N3606" i="7"/>
  <c r="P3606" i="7" s="1"/>
  <c r="N3607" i="7"/>
  <c r="P3607" i="7" s="1"/>
  <c r="N3608" i="7"/>
  <c r="P3608" i="7" s="1"/>
  <c r="N3609" i="7"/>
  <c r="P3609" i="7" s="1"/>
  <c r="N3610" i="7"/>
  <c r="P3610" i="7" s="1"/>
  <c r="N3611" i="7"/>
  <c r="P3611" i="7" s="1"/>
  <c r="N3612" i="7"/>
  <c r="P3612" i="7" s="1"/>
  <c r="N3613" i="7"/>
  <c r="P3613" i="7" s="1"/>
  <c r="N3614" i="7"/>
  <c r="P3614" i="7" s="1"/>
  <c r="N3615" i="7"/>
  <c r="P3615" i="7" s="1"/>
  <c r="N3616" i="7"/>
  <c r="P3616" i="7" s="1"/>
  <c r="N3617" i="7"/>
  <c r="P3617" i="7" s="1"/>
  <c r="N3618" i="7"/>
  <c r="P3618" i="7" s="1"/>
  <c r="N3619" i="7"/>
  <c r="P3619" i="7" s="1"/>
  <c r="N3620" i="7"/>
  <c r="P3620" i="7" s="1"/>
  <c r="N3621" i="7"/>
  <c r="P3621" i="7" s="1"/>
  <c r="N3622" i="7"/>
  <c r="P3622" i="7" s="1"/>
  <c r="N3623" i="7"/>
  <c r="P3623" i="7" s="1"/>
  <c r="N3624" i="7"/>
  <c r="P3624" i="7" s="1"/>
  <c r="N3625" i="7"/>
  <c r="P3625" i="7" s="1"/>
  <c r="N3626" i="7"/>
  <c r="P3626" i="7" s="1"/>
  <c r="N3627" i="7"/>
  <c r="P3627" i="7" s="1"/>
  <c r="N3628" i="7"/>
  <c r="P3628" i="7" s="1"/>
  <c r="N3629" i="7"/>
  <c r="P3629" i="7" s="1"/>
  <c r="N3630" i="7"/>
  <c r="P3630" i="7" s="1"/>
  <c r="N3631" i="7"/>
  <c r="P3631" i="7" s="1"/>
  <c r="N3632" i="7"/>
  <c r="P3632" i="7" s="1"/>
  <c r="N3633" i="7"/>
  <c r="P3633" i="7" s="1"/>
  <c r="N3634" i="7"/>
  <c r="P3634" i="7" s="1"/>
  <c r="N3635" i="7"/>
  <c r="P3635" i="7" s="1"/>
  <c r="N3636" i="7"/>
  <c r="P3636" i="7" s="1"/>
  <c r="N3637" i="7"/>
  <c r="P3637" i="7" s="1"/>
  <c r="N3638" i="7"/>
  <c r="P3638" i="7" s="1"/>
  <c r="N3639" i="7"/>
  <c r="P3639" i="7" s="1"/>
  <c r="N3640" i="7"/>
  <c r="P3640" i="7" s="1"/>
  <c r="N3641" i="7"/>
  <c r="P3641" i="7" s="1"/>
  <c r="N3642" i="7"/>
  <c r="P3642" i="7" s="1"/>
  <c r="N3643" i="7"/>
  <c r="P3643" i="7" s="1"/>
  <c r="N3644" i="7"/>
  <c r="P3644" i="7" s="1"/>
  <c r="N3645" i="7"/>
  <c r="P3645" i="7" s="1"/>
  <c r="N3646" i="7"/>
  <c r="P3646" i="7" s="1"/>
  <c r="N3647" i="7"/>
  <c r="P3647" i="7" s="1"/>
  <c r="N3648" i="7"/>
  <c r="P3648" i="7" s="1"/>
  <c r="N3649" i="7"/>
  <c r="P3649" i="7" s="1"/>
  <c r="N3650" i="7"/>
  <c r="P3650" i="7" s="1"/>
  <c r="N3651" i="7"/>
  <c r="P3651" i="7" s="1"/>
  <c r="N3652" i="7"/>
  <c r="P3652" i="7" s="1"/>
  <c r="N3653" i="7"/>
  <c r="P3653" i="7" s="1"/>
  <c r="N3654" i="7"/>
  <c r="P3654" i="7" s="1"/>
  <c r="N3655" i="7"/>
  <c r="P3655" i="7" s="1"/>
  <c r="N3656" i="7"/>
  <c r="P3656" i="7" s="1"/>
  <c r="N3657" i="7"/>
  <c r="P3657" i="7" s="1"/>
  <c r="N3658" i="7"/>
  <c r="P3658" i="7" s="1"/>
  <c r="N3659" i="7"/>
  <c r="P3659" i="7" s="1"/>
  <c r="N3660" i="7"/>
  <c r="P3660" i="7" s="1"/>
  <c r="N3661" i="7"/>
  <c r="P3661" i="7" s="1"/>
  <c r="N3662" i="7"/>
  <c r="P3662" i="7" s="1"/>
  <c r="N3663" i="7"/>
  <c r="P3663" i="7" s="1"/>
  <c r="N3664" i="7"/>
  <c r="P3664" i="7" s="1"/>
  <c r="N3665" i="7"/>
  <c r="P3665" i="7" s="1"/>
  <c r="N3666" i="7"/>
  <c r="P3666" i="7" s="1"/>
  <c r="N3667" i="7"/>
  <c r="P3667" i="7" s="1"/>
  <c r="N3668" i="7"/>
  <c r="P3668" i="7" s="1"/>
  <c r="N3669" i="7"/>
  <c r="P3669" i="7" s="1"/>
  <c r="N3670" i="7"/>
  <c r="P3670" i="7" s="1"/>
  <c r="N3671" i="7"/>
  <c r="P3671" i="7" s="1"/>
  <c r="N3672" i="7"/>
  <c r="P3672" i="7" s="1"/>
  <c r="N3673" i="7"/>
  <c r="P3673" i="7" s="1"/>
  <c r="N3674" i="7"/>
  <c r="P3674" i="7" s="1"/>
  <c r="N3675" i="7"/>
  <c r="P3675" i="7" s="1"/>
  <c r="N3676" i="7"/>
  <c r="P3676" i="7" s="1"/>
  <c r="N3677" i="7"/>
  <c r="P3677" i="7" s="1"/>
  <c r="N3678" i="7"/>
  <c r="P3678" i="7" s="1"/>
  <c r="N3679" i="7"/>
  <c r="P3679" i="7" s="1"/>
  <c r="N3680" i="7"/>
  <c r="P3680" i="7" s="1"/>
  <c r="N3681" i="7"/>
  <c r="P3681" i="7" s="1"/>
  <c r="N3682" i="7"/>
  <c r="P3682" i="7" s="1"/>
  <c r="N3683" i="7"/>
  <c r="P3683" i="7" s="1"/>
  <c r="N3684" i="7"/>
  <c r="P3684" i="7" s="1"/>
  <c r="N3685" i="7"/>
  <c r="P3685" i="7" s="1"/>
  <c r="N3686" i="7"/>
  <c r="P3686" i="7" s="1"/>
  <c r="N3687" i="7"/>
  <c r="P3687" i="7" s="1"/>
  <c r="N3688" i="7"/>
  <c r="P3688" i="7" s="1"/>
  <c r="N3689" i="7"/>
  <c r="P3689" i="7" s="1"/>
  <c r="N3690" i="7"/>
  <c r="P3690" i="7" s="1"/>
  <c r="N3691" i="7"/>
  <c r="P3691" i="7" s="1"/>
  <c r="N3692" i="7"/>
  <c r="P3692" i="7" s="1"/>
  <c r="N3693" i="7"/>
  <c r="P3693" i="7" s="1"/>
  <c r="N3694" i="7"/>
  <c r="P3694" i="7" s="1"/>
  <c r="N3695" i="7"/>
  <c r="P3695" i="7" s="1"/>
  <c r="N3696" i="7"/>
  <c r="P3696" i="7" s="1"/>
  <c r="N3697" i="7"/>
  <c r="P3697" i="7" s="1"/>
  <c r="N3698" i="7"/>
  <c r="P3698" i="7" s="1"/>
  <c r="N3699" i="7"/>
  <c r="P3699" i="7" s="1"/>
  <c r="N3700" i="7"/>
  <c r="P3700" i="7" s="1"/>
  <c r="N3701" i="7"/>
  <c r="P3701" i="7" s="1"/>
  <c r="N3702" i="7"/>
  <c r="P3702" i="7" s="1"/>
  <c r="N3703" i="7"/>
  <c r="P3703" i="7" s="1"/>
  <c r="N3704" i="7"/>
  <c r="P3704" i="7" s="1"/>
  <c r="N3705" i="7"/>
  <c r="P3705" i="7" s="1"/>
  <c r="N3706" i="7"/>
  <c r="P3706" i="7" s="1"/>
  <c r="N3707" i="7"/>
  <c r="P3707" i="7" s="1"/>
  <c r="N3708" i="7"/>
  <c r="P3708" i="7" s="1"/>
  <c r="N3709" i="7"/>
  <c r="P3709" i="7" s="1"/>
  <c r="N3710" i="7"/>
  <c r="P3710" i="7" s="1"/>
  <c r="N3711" i="7"/>
  <c r="P3711" i="7" s="1"/>
  <c r="N3712" i="7"/>
  <c r="P3712" i="7" s="1"/>
  <c r="N3713" i="7"/>
  <c r="P3713" i="7" s="1"/>
  <c r="N3714" i="7"/>
  <c r="P3714" i="7" s="1"/>
  <c r="N3715" i="7"/>
  <c r="P3715" i="7" s="1"/>
  <c r="N3716" i="7"/>
  <c r="P3716" i="7" s="1"/>
  <c r="N3717" i="7"/>
  <c r="P3717" i="7" s="1"/>
  <c r="N3718" i="7"/>
  <c r="P3718" i="7" s="1"/>
  <c r="N3719" i="7"/>
  <c r="P3719" i="7" s="1"/>
  <c r="N3720" i="7"/>
  <c r="P3720" i="7" s="1"/>
  <c r="N3721" i="7"/>
  <c r="P3721" i="7" s="1"/>
  <c r="N3722" i="7"/>
  <c r="P3722" i="7" s="1"/>
  <c r="N3723" i="7"/>
  <c r="P3723" i="7" s="1"/>
  <c r="N3724" i="7"/>
  <c r="P3724" i="7" s="1"/>
  <c r="N3725" i="7"/>
  <c r="P3725" i="7" s="1"/>
  <c r="N3726" i="7"/>
  <c r="P3726" i="7" s="1"/>
  <c r="N3727" i="7"/>
  <c r="P3727" i="7" s="1"/>
  <c r="N3728" i="7"/>
  <c r="P3728" i="7" s="1"/>
  <c r="N3729" i="7"/>
  <c r="P3729" i="7" s="1"/>
  <c r="N3730" i="7"/>
  <c r="P3730" i="7" s="1"/>
  <c r="N3731" i="7"/>
  <c r="P3731" i="7" s="1"/>
  <c r="N3732" i="7"/>
  <c r="P3732" i="7" s="1"/>
  <c r="N3733" i="7"/>
  <c r="P3733" i="7" s="1"/>
  <c r="N3734" i="7"/>
  <c r="P3734" i="7" s="1"/>
  <c r="N3735" i="7"/>
  <c r="P3735" i="7" s="1"/>
  <c r="N3736" i="7"/>
  <c r="P3736" i="7" s="1"/>
  <c r="N3737" i="7"/>
  <c r="P3737" i="7" s="1"/>
  <c r="N3738" i="7"/>
  <c r="P3738" i="7" s="1"/>
  <c r="N3739" i="7"/>
  <c r="P3739" i="7" s="1"/>
  <c r="N3740" i="7"/>
  <c r="P3740" i="7" s="1"/>
  <c r="N3741" i="7"/>
  <c r="P3741" i="7" s="1"/>
  <c r="N3742" i="7"/>
  <c r="P3742" i="7" s="1"/>
  <c r="N3743" i="7"/>
  <c r="P3743" i="7" s="1"/>
  <c r="N3744" i="7"/>
  <c r="P3744" i="7" s="1"/>
  <c r="N3745" i="7"/>
  <c r="P3745" i="7" s="1"/>
  <c r="N3746" i="7"/>
  <c r="P3746" i="7" s="1"/>
  <c r="N3747" i="7"/>
  <c r="P3747" i="7" s="1"/>
  <c r="N3748" i="7"/>
  <c r="P3748" i="7" s="1"/>
  <c r="N3749" i="7"/>
  <c r="P3749" i="7" s="1"/>
  <c r="N3750" i="7"/>
  <c r="P3750" i="7" s="1"/>
  <c r="N3751" i="7"/>
  <c r="P3751" i="7" s="1"/>
  <c r="N3752" i="7"/>
  <c r="P3752" i="7" s="1"/>
  <c r="N3753" i="7"/>
  <c r="P3753" i="7" s="1"/>
  <c r="N3754" i="7"/>
  <c r="P3754" i="7" s="1"/>
  <c r="N3755" i="7"/>
  <c r="P3755" i="7" s="1"/>
  <c r="N3756" i="7"/>
  <c r="P3756" i="7" s="1"/>
  <c r="N3757" i="7"/>
  <c r="P3757" i="7" s="1"/>
  <c r="N3758" i="7"/>
  <c r="P3758" i="7" s="1"/>
  <c r="N3759" i="7"/>
  <c r="P3759" i="7" s="1"/>
  <c r="N3760" i="7"/>
  <c r="P3760" i="7" s="1"/>
  <c r="N3761" i="7"/>
  <c r="P3761" i="7" s="1"/>
  <c r="N3762" i="7"/>
  <c r="P3762" i="7" s="1"/>
  <c r="N3763" i="7"/>
  <c r="P3763" i="7" s="1"/>
  <c r="N3764" i="7"/>
  <c r="P3764" i="7" s="1"/>
  <c r="N3765" i="7"/>
  <c r="P3765" i="7" s="1"/>
  <c r="N3766" i="7"/>
  <c r="P3766" i="7" s="1"/>
  <c r="N3767" i="7"/>
  <c r="P3767" i="7" s="1"/>
  <c r="N3768" i="7"/>
  <c r="P3768" i="7" s="1"/>
  <c r="N3769" i="7"/>
  <c r="P3769" i="7" s="1"/>
  <c r="N3770" i="7"/>
  <c r="P3770" i="7" s="1"/>
  <c r="N3771" i="7"/>
  <c r="P3771" i="7" s="1"/>
  <c r="N3772" i="7"/>
  <c r="P3772" i="7" s="1"/>
  <c r="N3773" i="7"/>
  <c r="P3773" i="7" s="1"/>
  <c r="N3774" i="7"/>
  <c r="P3774" i="7" s="1"/>
  <c r="N3775" i="7"/>
  <c r="P3775" i="7" s="1"/>
  <c r="N3776" i="7"/>
  <c r="P3776" i="7" s="1"/>
  <c r="N3777" i="7"/>
  <c r="P3777" i="7" s="1"/>
  <c r="N3778" i="7"/>
  <c r="P3778" i="7" s="1"/>
  <c r="N3779" i="7"/>
  <c r="P3779" i="7" s="1"/>
  <c r="N3780" i="7"/>
  <c r="P3780" i="7" s="1"/>
  <c r="N3781" i="7"/>
  <c r="P3781" i="7" s="1"/>
  <c r="N3782" i="7"/>
  <c r="P3782" i="7" s="1"/>
  <c r="N3783" i="7"/>
  <c r="P3783" i="7" s="1"/>
  <c r="N3784" i="7"/>
  <c r="P3784" i="7" s="1"/>
  <c r="N3785" i="7"/>
  <c r="P3785" i="7" s="1"/>
  <c r="N3786" i="7"/>
  <c r="P3786" i="7" s="1"/>
  <c r="N3787" i="7"/>
  <c r="P3787" i="7" s="1"/>
  <c r="N3788" i="7"/>
  <c r="P3788" i="7" s="1"/>
  <c r="N3789" i="7"/>
  <c r="P3789" i="7" s="1"/>
  <c r="N3790" i="7"/>
  <c r="P3790" i="7" s="1"/>
  <c r="N3791" i="7"/>
  <c r="P3791" i="7" s="1"/>
  <c r="N3792" i="7"/>
  <c r="P3792" i="7" s="1"/>
  <c r="N3793" i="7"/>
  <c r="P3793" i="7" s="1"/>
  <c r="N3794" i="7"/>
  <c r="P3794" i="7" s="1"/>
  <c r="N3795" i="7"/>
  <c r="P3795" i="7" s="1"/>
  <c r="N3796" i="7"/>
  <c r="P3796" i="7" s="1"/>
  <c r="N3797" i="7"/>
  <c r="P3797" i="7" s="1"/>
  <c r="N3798" i="7"/>
  <c r="P3798" i="7" s="1"/>
  <c r="N3799" i="7"/>
  <c r="P3799" i="7" s="1"/>
  <c r="N3800" i="7"/>
  <c r="P3800" i="7" s="1"/>
  <c r="N3801" i="7"/>
  <c r="P3801" i="7" s="1"/>
  <c r="N3802" i="7"/>
  <c r="P3802" i="7" s="1"/>
  <c r="N3803" i="7"/>
  <c r="P3803" i="7" s="1"/>
  <c r="N3804" i="7"/>
  <c r="P3804" i="7" s="1"/>
  <c r="N3805" i="7"/>
  <c r="P3805" i="7" s="1"/>
  <c r="N3806" i="7"/>
  <c r="P3806" i="7" s="1"/>
  <c r="N3807" i="7"/>
  <c r="P3807" i="7" s="1"/>
  <c r="N3808" i="7"/>
  <c r="P3808" i="7" s="1"/>
  <c r="N3809" i="7"/>
  <c r="P3809" i="7" s="1"/>
  <c r="N3810" i="7"/>
  <c r="P3810" i="7" s="1"/>
  <c r="N3811" i="7"/>
  <c r="P3811" i="7" s="1"/>
  <c r="N3812" i="7"/>
  <c r="P3812" i="7" s="1"/>
  <c r="N3813" i="7"/>
  <c r="P3813" i="7" s="1"/>
  <c r="N3814" i="7"/>
  <c r="P3814" i="7" s="1"/>
  <c r="N3815" i="7"/>
  <c r="P3815" i="7" s="1"/>
  <c r="N3816" i="7"/>
  <c r="P3816" i="7" s="1"/>
  <c r="N3817" i="7"/>
  <c r="P3817" i="7" s="1"/>
  <c r="N3818" i="7"/>
  <c r="P3818" i="7" s="1"/>
  <c r="N3819" i="7"/>
  <c r="P3819" i="7" s="1"/>
  <c r="N3820" i="7"/>
  <c r="P3820" i="7" s="1"/>
  <c r="N3821" i="7"/>
  <c r="P3821" i="7" s="1"/>
  <c r="N3822" i="7"/>
  <c r="P3822" i="7" s="1"/>
  <c r="N3823" i="7"/>
  <c r="P3823" i="7" s="1"/>
  <c r="N3824" i="7"/>
  <c r="P3824" i="7" s="1"/>
  <c r="N3825" i="7"/>
  <c r="P3825" i="7" s="1"/>
  <c r="N3826" i="7"/>
  <c r="P3826" i="7" s="1"/>
  <c r="N3827" i="7"/>
  <c r="P3827" i="7" s="1"/>
  <c r="N3828" i="7"/>
  <c r="P3828" i="7" s="1"/>
  <c r="N3829" i="7"/>
  <c r="P3829" i="7" s="1"/>
  <c r="N3830" i="7"/>
  <c r="P3830" i="7" s="1"/>
  <c r="N3831" i="7"/>
  <c r="P3831" i="7" s="1"/>
  <c r="N3832" i="7"/>
  <c r="P3832" i="7" s="1"/>
  <c r="N3833" i="7"/>
  <c r="P3833" i="7" s="1"/>
  <c r="N3834" i="7"/>
  <c r="P3834" i="7" s="1"/>
  <c r="N3835" i="7"/>
  <c r="P3835" i="7" s="1"/>
  <c r="N3836" i="7"/>
  <c r="P3836" i="7" s="1"/>
  <c r="N3837" i="7"/>
  <c r="P3837" i="7" s="1"/>
  <c r="N3838" i="7"/>
  <c r="P3838" i="7" s="1"/>
  <c r="N3839" i="7"/>
  <c r="P3839" i="7" s="1"/>
  <c r="N3840" i="7"/>
  <c r="P3840" i="7" s="1"/>
  <c r="N3841" i="7"/>
  <c r="P3841" i="7" s="1"/>
  <c r="N3842" i="7"/>
  <c r="P3842" i="7" s="1"/>
  <c r="N3843" i="7"/>
  <c r="P3843" i="7" s="1"/>
  <c r="N3844" i="7"/>
  <c r="P3844" i="7" s="1"/>
  <c r="N3845" i="7"/>
  <c r="P3845" i="7" s="1"/>
  <c r="N3846" i="7"/>
  <c r="P3846" i="7" s="1"/>
  <c r="N3847" i="7"/>
  <c r="P3847" i="7" s="1"/>
  <c r="N3848" i="7"/>
  <c r="P3848" i="7" s="1"/>
  <c r="N3849" i="7"/>
  <c r="P3849" i="7" s="1"/>
  <c r="N3850" i="7"/>
  <c r="P3850" i="7" s="1"/>
  <c r="N3851" i="7"/>
  <c r="P3851" i="7" s="1"/>
  <c r="N3852" i="7"/>
  <c r="P3852" i="7" s="1"/>
  <c r="N3853" i="7"/>
  <c r="P3853" i="7" s="1"/>
  <c r="N3854" i="7"/>
  <c r="P3854" i="7" s="1"/>
  <c r="N3855" i="7"/>
  <c r="P3855" i="7" s="1"/>
  <c r="N3856" i="7"/>
  <c r="P3856" i="7" s="1"/>
  <c r="N3857" i="7"/>
  <c r="P3857" i="7" s="1"/>
  <c r="N3858" i="7"/>
  <c r="P3858" i="7" s="1"/>
  <c r="N3859" i="7"/>
  <c r="P3859" i="7" s="1"/>
  <c r="N3860" i="7"/>
  <c r="P3860" i="7" s="1"/>
  <c r="N3861" i="7"/>
  <c r="P3861" i="7" s="1"/>
  <c r="N3862" i="7"/>
  <c r="P3862" i="7" s="1"/>
  <c r="N3863" i="7"/>
  <c r="P3863" i="7" s="1"/>
  <c r="N3864" i="7"/>
  <c r="P3864" i="7" s="1"/>
  <c r="N3865" i="7"/>
  <c r="P3865" i="7" s="1"/>
  <c r="N3866" i="7"/>
  <c r="P3866" i="7" s="1"/>
  <c r="N3867" i="7"/>
  <c r="P3867" i="7" s="1"/>
  <c r="N3868" i="7"/>
  <c r="P3868" i="7" s="1"/>
  <c r="N3869" i="7"/>
  <c r="P3869" i="7" s="1"/>
  <c r="N3870" i="7"/>
  <c r="P3870" i="7" s="1"/>
  <c r="N3871" i="7"/>
  <c r="P3871" i="7" s="1"/>
  <c r="N3872" i="7"/>
  <c r="P3872" i="7" s="1"/>
  <c r="N3873" i="7"/>
  <c r="P3873" i="7" s="1"/>
  <c r="N3874" i="7"/>
  <c r="P3874" i="7" s="1"/>
  <c r="N3875" i="7"/>
  <c r="P3875" i="7" s="1"/>
  <c r="N3876" i="7"/>
  <c r="P3876" i="7" s="1"/>
  <c r="N3877" i="7"/>
  <c r="P3877" i="7" s="1"/>
  <c r="N3878" i="7"/>
  <c r="P3878" i="7" s="1"/>
  <c r="N3879" i="7"/>
  <c r="P3879" i="7" s="1"/>
  <c r="N3880" i="7"/>
  <c r="P3880" i="7" s="1"/>
  <c r="N3881" i="7"/>
  <c r="P3881" i="7" s="1"/>
  <c r="N3882" i="7"/>
  <c r="P3882" i="7" s="1"/>
  <c r="N3883" i="7"/>
  <c r="P3883" i="7" s="1"/>
  <c r="N3884" i="7"/>
  <c r="P3884" i="7" s="1"/>
  <c r="N3885" i="7"/>
  <c r="P3885" i="7" s="1"/>
  <c r="N3886" i="7"/>
  <c r="P3886" i="7" s="1"/>
  <c r="N3887" i="7"/>
  <c r="P3887" i="7" s="1"/>
  <c r="N3888" i="7"/>
  <c r="P3888" i="7" s="1"/>
  <c r="N3889" i="7"/>
  <c r="P3889" i="7" s="1"/>
  <c r="N3890" i="7"/>
  <c r="P3890" i="7" s="1"/>
  <c r="N3891" i="7"/>
  <c r="P3891" i="7" s="1"/>
  <c r="N3892" i="7"/>
  <c r="P3892" i="7" s="1"/>
  <c r="N3893" i="7"/>
  <c r="P3893" i="7" s="1"/>
  <c r="N3894" i="7"/>
  <c r="P3894" i="7" s="1"/>
  <c r="N3895" i="7"/>
  <c r="P3895" i="7" s="1"/>
  <c r="N3896" i="7"/>
  <c r="P3896" i="7" s="1"/>
  <c r="N3897" i="7"/>
  <c r="P3897" i="7" s="1"/>
  <c r="N3898" i="7"/>
  <c r="P3898" i="7" s="1"/>
  <c r="N3899" i="7"/>
  <c r="P3899" i="7" s="1"/>
  <c r="N3900" i="7"/>
  <c r="P3900" i="7" s="1"/>
  <c r="N3901" i="7"/>
  <c r="P3901" i="7" s="1"/>
  <c r="N3902" i="7"/>
  <c r="P3902" i="7" s="1"/>
  <c r="N3903" i="7"/>
  <c r="P3903" i="7" s="1"/>
  <c r="N3904" i="7"/>
  <c r="P3904" i="7" s="1"/>
  <c r="N3905" i="7"/>
  <c r="P3905" i="7" s="1"/>
  <c r="N3906" i="7"/>
  <c r="P3906" i="7" s="1"/>
  <c r="N3907" i="7"/>
  <c r="P3907" i="7" s="1"/>
  <c r="N3908" i="7"/>
  <c r="P3908" i="7" s="1"/>
  <c r="N3909" i="7"/>
  <c r="P3909" i="7" s="1"/>
  <c r="N3910" i="7"/>
  <c r="P3910" i="7" s="1"/>
  <c r="N3911" i="7"/>
  <c r="P3911" i="7" s="1"/>
  <c r="N3912" i="7"/>
  <c r="P3912" i="7" s="1"/>
  <c r="N3913" i="7"/>
  <c r="P3913" i="7" s="1"/>
  <c r="N3914" i="7"/>
  <c r="P3914" i="7" s="1"/>
  <c r="N3915" i="7"/>
  <c r="P3915" i="7" s="1"/>
  <c r="N3916" i="7"/>
  <c r="P3916" i="7" s="1"/>
  <c r="N3917" i="7"/>
  <c r="P3917" i="7" s="1"/>
  <c r="N3918" i="7"/>
  <c r="P3918" i="7" s="1"/>
  <c r="N3919" i="7"/>
  <c r="P3919" i="7" s="1"/>
  <c r="N3920" i="7"/>
  <c r="P3920" i="7" s="1"/>
  <c r="N3921" i="7"/>
  <c r="P3921" i="7" s="1"/>
  <c r="N3922" i="7"/>
  <c r="P3922" i="7" s="1"/>
  <c r="N3923" i="7"/>
  <c r="P3923" i="7" s="1"/>
  <c r="N3924" i="7"/>
  <c r="P3924" i="7" s="1"/>
  <c r="N3925" i="7"/>
  <c r="P3925" i="7" s="1"/>
  <c r="N3926" i="7"/>
  <c r="P3926" i="7" s="1"/>
  <c r="N3927" i="7"/>
  <c r="P3927" i="7" s="1"/>
  <c r="N3928" i="7"/>
  <c r="P3928" i="7" s="1"/>
  <c r="N3929" i="7"/>
  <c r="P3929" i="7" s="1"/>
  <c r="N3930" i="7"/>
  <c r="P3930" i="7" s="1"/>
  <c r="N3931" i="7"/>
  <c r="P3931" i="7" s="1"/>
  <c r="N3932" i="7"/>
  <c r="P3932" i="7" s="1"/>
  <c r="N3933" i="7"/>
  <c r="P3933" i="7" s="1"/>
  <c r="N3934" i="7"/>
  <c r="P3934" i="7" s="1"/>
  <c r="N3935" i="7"/>
  <c r="P3935" i="7" s="1"/>
  <c r="N3936" i="7"/>
  <c r="P3936" i="7" s="1"/>
  <c r="N3937" i="7"/>
  <c r="P3937" i="7" s="1"/>
  <c r="N3938" i="7"/>
  <c r="P3938" i="7" s="1"/>
  <c r="N3939" i="7"/>
  <c r="P3939" i="7" s="1"/>
  <c r="N3940" i="7"/>
  <c r="P3940" i="7" s="1"/>
  <c r="N3941" i="7"/>
  <c r="P3941" i="7" s="1"/>
  <c r="N3942" i="7"/>
  <c r="P3942" i="7" s="1"/>
  <c r="N3943" i="7"/>
  <c r="P3943" i="7" s="1"/>
  <c r="N3944" i="7"/>
  <c r="P3944" i="7" s="1"/>
  <c r="N3945" i="7"/>
  <c r="P3945" i="7" s="1"/>
  <c r="N3946" i="7"/>
  <c r="P3946" i="7" s="1"/>
  <c r="N3947" i="7"/>
  <c r="P3947" i="7" s="1"/>
  <c r="N3948" i="7"/>
  <c r="P3948" i="7" s="1"/>
  <c r="N3949" i="7"/>
  <c r="P3949" i="7" s="1"/>
  <c r="N3950" i="7"/>
  <c r="P3950" i="7" s="1"/>
  <c r="N3951" i="7"/>
  <c r="P3951" i="7" s="1"/>
  <c r="N3952" i="7"/>
  <c r="P3952" i="7" s="1"/>
  <c r="N3953" i="7"/>
  <c r="P3953" i="7" s="1"/>
  <c r="N3954" i="7"/>
  <c r="P3954" i="7" s="1"/>
  <c r="N3955" i="7"/>
  <c r="P3955" i="7" s="1"/>
  <c r="N3956" i="7"/>
  <c r="P3956" i="7" s="1"/>
  <c r="N3957" i="7"/>
  <c r="P3957" i="7" s="1"/>
  <c r="N3958" i="7"/>
  <c r="P3958" i="7" s="1"/>
  <c r="N3959" i="7"/>
  <c r="P3959" i="7" s="1"/>
  <c r="N3960" i="7"/>
  <c r="P3960" i="7" s="1"/>
  <c r="N3961" i="7"/>
  <c r="P3961" i="7" s="1"/>
  <c r="N3962" i="7"/>
  <c r="P3962" i="7" s="1"/>
  <c r="N3963" i="7"/>
  <c r="P3963" i="7" s="1"/>
  <c r="N3964" i="7"/>
  <c r="P3964" i="7" s="1"/>
  <c r="N3965" i="7"/>
  <c r="P3965" i="7" s="1"/>
  <c r="N3966" i="7"/>
  <c r="P3966" i="7" s="1"/>
  <c r="N3967" i="7"/>
  <c r="P3967" i="7" s="1"/>
  <c r="N3968" i="7"/>
  <c r="P3968" i="7" s="1"/>
  <c r="N3969" i="7"/>
  <c r="P3969" i="7" s="1"/>
  <c r="N3970" i="7"/>
  <c r="P3970" i="7" s="1"/>
  <c r="N3971" i="7"/>
  <c r="P3971" i="7" s="1"/>
  <c r="N3972" i="7"/>
  <c r="P3972" i="7" s="1"/>
  <c r="N3973" i="7"/>
  <c r="P3973" i="7" s="1"/>
  <c r="N3974" i="7"/>
  <c r="P3974" i="7" s="1"/>
  <c r="N3975" i="7"/>
  <c r="P3975" i="7" s="1"/>
  <c r="N3976" i="7"/>
  <c r="P3976" i="7" s="1"/>
  <c r="N3977" i="7"/>
  <c r="P3977" i="7" s="1"/>
  <c r="N3978" i="7"/>
  <c r="P3978" i="7" s="1"/>
  <c r="N3979" i="7"/>
  <c r="P3979" i="7" s="1"/>
  <c r="N3980" i="7"/>
  <c r="P3980" i="7" s="1"/>
  <c r="N3981" i="7"/>
  <c r="P3981" i="7" s="1"/>
  <c r="N3982" i="7"/>
  <c r="P3982" i="7" s="1"/>
  <c r="N3983" i="7"/>
  <c r="P3983" i="7" s="1"/>
  <c r="N3984" i="7"/>
  <c r="P3984" i="7" s="1"/>
  <c r="N3985" i="7"/>
  <c r="P3985" i="7" s="1"/>
  <c r="N3986" i="7"/>
  <c r="P3986" i="7" s="1"/>
  <c r="N3987" i="7"/>
  <c r="P3987" i="7" s="1"/>
  <c r="N3988" i="7"/>
  <c r="P3988" i="7" s="1"/>
  <c r="N3989" i="7"/>
  <c r="P3989" i="7" s="1"/>
  <c r="N3990" i="7"/>
  <c r="P3990" i="7" s="1"/>
  <c r="N3991" i="7"/>
  <c r="P3991" i="7" s="1"/>
  <c r="N3992" i="7"/>
  <c r="P3992" i="7" s="1"/>
  <c r="N3993" i="7"/>
  <c r="P3993" i="7" s="1"/>
  <c r="N3994" i="7"/>
  <c r="P3994" i="7" s="1"/>
  <c r="N3995" i="7"/>
  <c r="P3995" i="7" s="1"/>
  <c r="N3996" i="7"/>
  <c r="P3996" i="7" s="1"/>
  <c r="N3997" i="7"/>
  <c r="P3997" i="7" s="1"/>
  <c r="N3998" i="7"/>
  <c r="P3998" i="7" s="1"/>
  <c r="N3999" i="7"/>
  <c r="P3999" i="7" s="1"/>
  <c r="N4000" i="7"/>
  <c r="P4000" i="7" s="1"/>
  <c r="N4001" i="7"/>
  <c r="P4001" i="7" s="1"/>
  <c r="N4002" i="7"/>
  <c r="P4002" i="7" s="1"/>
  <c r="N4003" i="7"/>
  <c r="P4003" i="7" s="1"/>
  <c r="N4004" i="7"/>
  <c r="P4004" i="7" s="1"/>
  <c r="N4005" i="7"/>
  <c r="P4005" i="7" s="1"/>
  <c r="N4006" i="7"/>
  <c r="P4006" i="7" s="1"/>
  <c r="N4007" i="7"/>
  <c r="P4007" i="7" s="1"/>
  <c r="N4008" i="7"/>
  <c r="P4008" i="7" s="1"/>
  <c r="N4009" i="7"/>
  <c r="P4009" i="7" s="1"/>
  <c r="N4010" i="7"/>
  <c r="P4010" i="7" s="1"/>
  <c r="N4011" i="7"/>
  <c r="P4011" i="7" s="1"/>
  <c r="N4012" i="7"/>
  <c r="P4012" i="7" s="1"/>
  <c r="N4013" i="7"/>
  <c r="P4013" i="7" s="1"/>
  <c r="N4014" i="7"/>
  <c r="P4014" i="7" s="1"/>
  <c r="N4015" i="7"/>
  <c r="P4015" i="7" s="1"/>
  <c r="N4016" i="7"/>
  <c r="P4016" i="7" s="1"/>
  <c r="N4017" i="7"/>
  <c r="P4017" i="7" s="1"/>
  <c r="N4018" i="7"/>
  <c r="P4018" i="7" s="1"/>
  <c r="N4019" i="7"/>
  <c r="P4019" i="7" s="1"/>
  <c r="N4020" i="7"/>
  <c r="P4020" i="7" s="1"/>
  <c r="N4021" i="7"/>
  <c r="P4021" i="7" s="1"/>
  <c r="N4022" i="7"/>
  <c r="P4022" i="7" s="1"/>
  <c r="N4023" i="7"/>
  <c r="P4023" i="7" s="1"/>
  <c r="N4024" i="7"/>
  <c r="P4024" i="7" s="1"/>
  <c r="N4025" i="7"/>
  <c r="P4025" i="7" s="1"/>
  <c r="N4026" i="7"/>
  <c r="P4026" i="7" s="1"/>
  <c r="N4027" i="7"/>
  <c r="P4027" i="7" s="1"/>
  <c r="N4028" i="7"/>
  <c r="P4028" i="7" s="1"/>
  <c r="N4029" i="7"/>
  <c r="P4029" i="7" s="1"/>
  <c r="N4030" i="7"/>
  <c r="P4030" i="7" s="1"/>
  <c r="N4031" i="7"/>
  <c r="P4031" i="7" s="1"/>
  <c r="N4032" i="7"/>
  <c r="P4032" i="7" s="1"/>
  <c r="N4033" i="7"/>
  <c r="P4033" i="7" s="1"/>
  <c r="N4034" i="7"/>
  <c r="P4034" i="7" s="1"/>
  <c r="N4035" i="7"/>
  <c r="P4035" i="7" s="1"/>
  <c r="N4036" i="7"/>
  <c r="P4036" i="7" s="1"/>
  <c r="N4037" i="7"/>
  <c r="P4037" i="7" s="1"/>
  <c r="N4038" i="7"/>
  <c r="P4038" i="7" s="1"/>
  <c r="N4039" i="7"/>
  <c r="P4039" i="7" s="1"/>
  <c r="N4040" i="7"/>
  <c r="P4040" i="7" s="1"/>
  <c r="N4041" i="7"/>
  <c r="P4041" i="7" s="1"/>
  <c r="N4042" i="7"/>
  <c r="P4042" i="7" s="1"/>
  <c r="N4043" i="7"/>
  <c r="P4043" i="7" s="1"/>
  <c r="N4044" i="7"/>
  <c r="P4044" i="7" s="1"/>
  <c r="N4045" i="7"/>
  <c r="P4045" i="7" s="1"/>
  <c r="N4046" i="7"/>
  <c r="P4046" i="7" s="1"/>
  <c r="N4047" i="7"/>
  <c r="P4047" i="7" s="1"/>
  <c r="N4048" i="7"/>
  <c r="P4048" i="7" s="1"/>
  <c r="N4049" i="7"/>
  <c r="P4049" i="7" s="1"/>
  <c r="N4050" i="7"/>
  <c r="P4050" i="7" s="1"/>
  <c r="N4051" i="7"/>
  <c r="P4051" i="7" s="1"/>
  <c r="N4052" i="7"/>
  <c r="P4052" i="7" s="1"/>
  <c r="N4053" i="7"/>
  <c r="P4053" i="7" s="1"/>
  <c r="N4054" i="7"/>
  <c r="P4054" i="7" s="1"/>
  <c r="N4055" i="7"/>
  <c r="P4055" i="7" s="1"/>
  <c r="N4056" i="7"/>
  <c r="P4056" i="7" s="1"/>
  <c r="N4057" i="7"/>
  <c r="P4057" i="7" s="1"/>
  <c r="N4058" i="7"/>
  <c r="P4058" i="7" s="1"/>
  <c r="N4059" i="7"/>
  <c r="P4059" i="7" s="1"/>
  <c r="N4060" i="7"/>
  <c r="P4060" i="7" s="1"/>
  <c r="N4061" i="7"/>
  <c r="P4061" i="7" s="1"/>
  <c r="N4062" i="7"/>
  <c r="P4062" i="7" s="1"/>
  <c r="N4063" i="7"/>
  <c r="P4063" i="7" s="1"/>
  <c r="N4064" i="7"/>
  <c r="P4064" i="7" s="1"/>
  <c r="N4065" i="7"/>
  <c r="P4065" i="7" s="1"/>
  <c r="N4066" i="7"/>
  <c r="P4066" i="7" s="1"/>
  <c r="N4067" i="7"/>
  <c r="P4067" i="7" s="1"/>
  <c r="N4068" i="7"/>
  <c r="P4068" i="7" s="1"/>
  <c r="N4069" i="7"/>
  <c r="P4069" i="7" s="1"/>
  <c r="N4070" i="7"/>
  <c r="P4070" i="7" s="1"/>
  <c r="N4071" i="7"/>
  <c r="P4071" i="7" s="1"/>
  <c r="N4072" i="7"/>
  <c r="P4072" i="7" s="1"/>
  <c r="N4073" i="7"/>
  <c r="P4073" i="7" s="1"/>
  <c r="N4074" i="7"/>
  <c r="P4074" i="7" s="1"/>
  <c r="N4075" i="7"/>
  <c r="P4075" i="7" s="1"/>
  <c r="N4076" i="7"/>
  <c r="P4076" i="7" s="1"/>
  <c r="N4077" i="7"/>
  <c r="P4077" i="7" s="1"/>
  <c r="N4078" i="7"/>
  <c r="P4078" i="7" s="1"/>
  <c r="N4079" i="7"/>
  <c r="P4079" i="7" s="1"/>
  <c r="N4080" i="7"/>
  <c r="P4080" i="7" s="1"/>
  <c r="N4081" i="7"/>
  <c r="P4081" i="7" s="1"/>
  <c r="N4082" i="7"/>
  <c r="P4082" i="7" s="1"/>
  <c r="N4083" i="7"/>
  <c r="P4083" i="7" s="1"/>
  <c r="N4084" i="7"/>
  <c r="P4084" i="7" s="1"/>
  <c r="N4085" i="7"/>
  <c r="P4085" i="7" s="1"/>
  <c r="N4086" i="7"/>
  <c r="P4086" i="7" s="1"/>
  <c r="N4087" i="7"/>
  <c r="P4087" i="7" s="1"/>
  <c r="N4088" i="7"/>
  <c r="P4088" i="7" s="1"/>
  <c r="N4089" i="7"/>
  <c r="P4089" i="7" s="1"/>
  <c r="N4090" i="7"/>
  <c r="P4090" i="7" s="1"/>
  <c r="N4091" i="7"/>
  <c r="P4091" i="7" s="1"/>
  <c r="N4092" i="7"/>
  <c r="P4092" i="7" s="1"/>
  <c r="N4093" i="7"/>
  <c r="P4093" i="7" s="1"/>
  <c r="N4094" i="7"/>
  <c r="P4094" i="7" s="1"/>
  <c r="N4095" i="7"/>
  <c r="P4095" i="7" s="1"/>
  <c r="N4096" i="7"/>
  <c r="P4096" i="7" s="1"/>
  <c r="N4097" i="7"/>
  <c r="P4097" i="7" s="1"/>
  <c r="N4098" i="7"/>
  <c r="P4098" i="7" s="1"/>
  <c r="N4099" i="7"/>
  <c r="P4099" i="7" s="1"/>
  <c r="N4100" i="7"/>
  <c r="P4100" i="7" s="1"/>
  <c r="N4101" i="7"/>
  <c r="P4101" i="7" s="1"/>
  <c r="N4102" i="7"/>
  <c r="P4102" i="7" s="1"/>
  <c r="N4103" i="7"/>
  <c r="P4103" i="7" s="1"/>
  <c r="N4104" i="7"/>
  <c r="P4104" i="7" s="1"/>
  <c r="N4105" i="7"/>
  <c r="P4105" i="7" s="1"/>
  <c r="N4106" i="7"/>
  <c r="P4106" i="7" s="1"/>
  <c r="N4107" i="7"/>
  <c r="P4107" i="7" s="1"/>
  <c r="N4108" i="7"/>
  <c r="P4108" i="7" s="1"/>
  <c r="N4109" i="7"/>
  <c r="P4109" i="7" s="1"/>
  <c r="N4110" i="7"/>
  <c r="P4110" i="7" s="1"/>
  <c r="N4111" i="7"/>
  <c r="P4111" i="7" s="1"/>
  <c r="N4112" i="7"/>
  <c r="P4112" i="7" s="1"/>
  <c r="N4113" i="7"/>
  <c r="P4113" i="7" s="1"/>
  <c r="N4114" i="7"/>
  <c r="P4114" i="7" s="1"/>
  <c r="N4115" i="7"/>
  <c r="P4115" i="7" s="1"/>
  <c r="N4116" i="7"/>
  <c r="P4116" i="7" s="1"/>
  <c r="N4117" i="7"/>
  <c r="P4117" i="7" s="1"/>
  <c r="N4118" i="7"/>
  <c r="P4118" i="7" s="1"/>
  <c r="N4119" i="7"/>
  <c r="P4119" i="7" s="1"/>
  <c r="N4120" i="7"/>
  <c r="P4120" i="7" s="1"/>
  <c r="N4121" i="7"/>
  <c r="P4121" i="7" s="1"/>
  <c r="N4122" i="7"/>
  <c r="P4122" i="7" s="1"/>
  <c r="N4123" i="7"/>
  <c r="P4123" i="7" s="1"/>
  <c r="N4124" i="7"/>
  <c r="P4124" i="7" s="1"/>
  <c r="N4125" i="7"/>
  <c r="P4125" i="7" s="1"/>
  <c r="N4126" i="7"/>
  <c r="P4126" i="7" s="1"/>
  <c r="N4127" i="7"/>
  <c r="P4127" i="7" s="1"/>
  <c r="N4128" i="7"/>
  <c r="P4128" i="7" s="1"/>
  <c r="N4129" i="7"/>
  <c r="P4129" i="7" s="1"/>
  <c r="N4130" i="7"/>
  <c r="P4130" i="7" s="1"/>
  <c r="N4131" i="7"/>
  <c r="P4131" i="7" s="1"/>
  <c r="N4132" i="7"/>
  <c r="P4132" i="7" s="1"/>
  <c r="N4133" i="7"/>
  <c r="P4133" i="7" s="1"/>
  <c r="N4134" i="7"/>
  <c r="P4134" i="7" s="1"/>
  <c r="N4135" i="7"/>
  <c r="P4135" i="7" s="1"/>
  <c r="N4136" i="7"/>
  <c r="P4136" i="7" s="1"/>
  <c r="N4137" i="7"/>
  <c r="P4137" i="7" s="1"/>
  <c r="N4138" i="7"/>
  <c r="P4138" i="7" s="1"/>
  <c r="N4139" i="7"/>
  <c r="P4139" i="7" s="1"/>
  <c r="N4140" i="7"/>
  <c r="P4140" i="7" s="1"/>
  <c r="N4141" i="7"/>
  <c r="P4141" i="7" s="1"/>
  <c r="N4142" i="7"/>
  <c r="P4142" i="7" s="1"/>
  <c r="N4143" i="7"/>
  <c r="P4143" i="7" s="1"/>
  <c r="N4144" i="7"/>
  <c r="P4144" i="7" s="1"/>
  <c r="N4145" i="7"/>
  <c r="P4145" i="7" s="1"/>
  <c r="N4146" i="7"/>
  <c r="P4146" i="7" s="1"/>
  <c r="N4147" i="7"/>
  <c r="P4147" i="7" s="1"/>
  <c r="N4148" i="7"/>
  <c r="P4148" i="7" s="1"/>
  <c r="N4149" i="7"/>
  <c r="P4149" i="7" s="1"/>
  <c r="N4150" i="7"/>
  <c r="P4150" i="7" s="1"/>
  <c r="N4151" i="7"/>
  <c r="P4151" i="7" s="1"/>
  <c r="N4152" i="7"/>
  <c r="P4152" i="7" s="1"/>
  <c r="N4153" i="7"/>
  <c r="P4153" i="7" s="1"/>
  <c r="N4154" i="7"/>
  <c r="P4154" i="7" s="1"/>
  <c r="N4155" i="7"/>
  <c r="P4155" i="7" s="1"/>
  <c r="N4156" i="7"/>
  <c r="P4156" i="7" s="1"/>
  <c r="N4157" i="7"/>
  <c r="P4157" i="7" s="1"/>
  <c r="N4158" i="7"/>
  <c r="P4158" i="7" s="1"/>
  <c r="N4159" i="7"/>
  <c r="P4159" i="7" s="1"/>
  <c r="N4160" i="7"/>
  <c r="P4160" i="7" s="1"/>
  <c r="N4161" i="7"/>
  <c r="P4161" i="7" s="1"/>
  <c r="N4162" i="7"/>
  <c r="P4162" i="7" s="1"/>
  <c r="N4163" i="7"/>
  <c r="P4163" i="7" s="1"/>
  <c r="N4164" i="7"/>
  <c r="P4164" i="7" s="1"/>
  <c r="N4165" i="7"/>
  <c r="P4165" i="7" s="1"/>
  <c r="N4166" i="7"/>
  <c r="P4166" i="7" s="1"/>
  <c r="N4167" i="7"/>
  <c r="P4167" i="7" s="1"/>
  <c r="N4168" i="7"/>
  <c r="P4168" i="7" s="1"/>
  <c r="N4169" i="7"/>
  <c r="P4169" i="7" s="1"/>
  <c r="N4170" i="7"/>
  <c r="P4170" i="7" s="1"/>
  <c r="N4171" i="7"/>
  <c r="P4171" i="7" s="1"/>
  <c r="N4172" i="7"/>
  <c r="P4172" i="7" s="1"/>
  <c r="N4173" i="7"/>
  <c r="P4173" i="7" s="1"/>
  <c r="N4174" i="7"/>
  <c r="P4174" i="7" s="1"/>
  <c r="N4175" i="7"/>
  <c r="P4175" i="7" s="1"/>
  <c r="N4176" i="7"/>
  <c r="P4176" i="7" s="1"/>
  <c r="N4177" i="7"/>
  <c r="P4177" i="7" s="1"/>
  <c r="N4178" i="7"/>
  <c r="P4178" i="7" s="1"/>
  <c r="N4179" i="7"/>
  <c r="P4179" i="7" s="1"/>
  <c r="N4180" i="7"/>
  <c r="P4180" i="7" s="1"/>
  <c r="N4181" i="7"/>
  <c r="P4181" i="7" s="1"/>
  <c r="N4182" i="7"/>
  <c r="P4182" i="7" s="1"/>
  <c r="N4183" i="7"/>
  <c r="P4183" i="7" s="1"/>
  <c r="N4184" i="7"/>
  <c r="P4184" i="7" s="1"/>
  <c r="N4185" i="7"/>
  <c r="P4185" i="7" s="1"/>
  <c r="N4186" i="7"/>
  <c r="P4186" i="7" s="1"/>
  <c r="N4187" i="7"/>
  <c r="P4187" i="7" s="1"/>
  <c r="N4188" i="7"/>
  <c r="P4188" i="7" s="1"/>
  <c r="N4189" i="7"/>
  <c r="P4189" i="7" s="1"/>
  <c r="N4190" i="7"/>
  <c r="P4190" i="7" s="1"/>
  <c r="N4191" i="7"/>
  <c r="P4191" i="7" s="1"/>
  <c r="N4192" i="7"/>
  <c r="P4192" i="7" s="1"/>
  <c r="N4193" i="7"/>
  <c r="P4193" i="7" s="1"/>
  <c r="N4194" i="7"/>
  <c r="P4194" i="7" s="1"/>
  <c r="N4195" i="7"/>
  <c r="P4195" i="7" s="1"/>
  <c r="N4196" i="7"/>
  <c r="P4196" i="7" s="1"/>
  <c r="N4197" i="7"/>
  <c r="P4197" i="7" s="1"/>
  <c r="N4198" i="7"/>
  <c r="P4198" i="7" s="1"/>
  <c r="N4199" i="7"/>
  <c r="P4199" i="7" s="1"/>
  <c r="N4200" i="7"/>
  <c r="P4200" i="7" s="1"/>
  <c r="N4201" i="7"/>
  <c r="P4201" i="7" s="1"/>
  <c r="N4202" i="7"/>
  <c r="P4202" i="7" s="1"/>
  <c r="N4203" i="7"/>
  <c r="P4203" i="7" s="1"/>
  <c r="N4204" i="7"/>
  <c r="P4204" i="7" s="1"/>
  <c r="N4205" i="7"/>
  <c r="P4205" i="7" s="1"/>
  <c r="N4206" i="7"/>
  <c r="P4206" i="7" s="1"/>
  <c r="N4207" i="7"/>
  <c r="P4207" i="7" s="1"/>
  <c r="N4208" i="7"/>
  <c r="P4208" i="7" s="1"/>
  <c r="N4209" i="7"/>
  <c r="P4209" i="7" s="1"/>
  <c r="N4210" i="7"/>
  <c r="P4210" i="7" s="1"/>
  <c r="N4211" i="7"/>
  <c r="P4211" i="7" s="1"/>
  <c r="N4212" i="7"/>
  <c r="P4212" i="7" s="1"/>
  <c r="N4213" i="7"/>
  <c r="P4213" i="7" s="1"/>
  <c r="N4214" i="7"/>
  <c r="P4214" i="7" s="1"/>
  <c r="N4215" i="7"/>
  <c r="P4215" i="7" s="1"/>
  <c r="N4216" i="7"/>
  <c r="P4216" i="7" s="1"/>
  <c r="N4217" i="7"/>
  <c r="P4217" i="7" s="1"/>
  <c r="N4218" i="7"/>
  <c r="P4218" i="7" s="1"/>
  <c r="N4219" i="7"/>
  <c r="P4219" i="7" s="1"/>
  <c r="N4220" i="7"/>
  <c r="P4220" i="7" s="1"/>
  <c r="N4221" i="7"/>
  <c r="P4221" i="7" s="1"/>
  <c r="N4222" i="7"/>
  <c r="P4222" i="7" s="1"/>
  <c r="N4223" i="7"/>
  <c r="P4223" i="7" s="1"/>
  <c r="N4224" i="7"/>
  <c r="P4224" i="7" s="1"/>
  <c r="N4225" i="7"/>
  <c r="P4225" i="7" s="1"/>
  <c r="N4226" i="7"/>
  <c r="P4226" i="7" s="1"/>
  <c r="N4227" i="7"/>
  <c r="P4227" i="7" s="1"/>
  <c r="N4228" i="7"/>
  <c r="P4228" i="7" s="1"/>
  <c r="N4229" i="7"/>
  <c r="P4229" i="7" s="1"/>
  <c r="N4230" i="7"/>
  <c r="P4230" i="7" s="1"/>
  <c r="N4231" i="7"/>
  <c r="P4231" i="7" s="1"/>
  <c r="N4232" i="7"/>
  <c r="P4232" i="7" s="1"/>
  <c r="N4233" i="7"/>
  <c r="P4233" i="7" s="1"/>
  <c r="N4234" i="7"/>
  <c r="P4234" i="7" s="1"/>
  <c r="N4235" i="7"/>
  <c r="P4235" i="7" s="1"/>
  <c r="N4236" i="7"/>
  <c r="P4236" i="7" s="1"/>
  <c r="N4237" i="7"/>
  <c r="P4237" i="7" s="1"/>
  <c r="N4238" i="7"/>
  <c r="P4238" i="7" s="1"/>
  <c r="N4239" i="7"/>
  <c r="P4239" i="7" s="1"/>
  <c r="N4240" i="7"/>
  <c r="P4240" i="7" s="1"/>
  <c r="N4241" i="7"/>
  <c r="P4241" i="7" s="1"/>
  <c r="N4242" i="7"/>
  <c r="P4242" i="7" s="1"/>
  <c r="N4243" i="7"/>
  <c r="P4243" i="7" s="1"/>
  <c r="N4244" i="7"/>
  <c r="P4244" i="7" s="1"/>
  <c r="N4245" i="7"/>
  <c r="P4245" i="7" s="1"/>
  <c r="N4246" i="7"/>
  <c r="P4246" i="7" s="1"/>
  <c r="N4247" i="7"/>
  <c r="P4247" i="7" s="1"/>
  <c r="N4248" i="7"/>
  <c r="P4248" i="7" s="1"/>
  <c r="N4249" i="7"/>
  <c r="P4249" i="7" s="1"/>
  <c r="N4250" i="7"/>
  <c r="P4250" i="7" s="1"/>
  <c r="N4251" i="7"/>
  <c r="P4251" i="7" s="1"/>
  <c r="N4252" i="7"/>
  <c r="P4252" i="7" s="1"/>
  <c r="N4253" i="7"/>
  <c r="P4253" i="7" s="1"/>
  <c r="N4254" i="7"/>
  <c r="P4254" i="7" s="1"/>
  <c r="N4255" i="7"/>
  <c r="P4255" i="7" s="1"/>
  <c r="N4256" i="7"/>
  <c r="P4256" i="7" s="1"/>
  <c r="N4257" i="7"/>
  <c r="P4257" i="7" s="1"/>
  <c r="N4258" i="7"/>
  <c r="P4258" i="7" s="1"/>
  <c r="N4259" i="7"/>
  <c r="P4259" i="7" s="1"/>
  <c r="N4260" i="7"/>
  <c r="P4260" i="7" s="1"/>
  <c r="N4261" i="7"/>
  <c r="P4261" i="7" s="1"/>
  <c r="N4262" i="7"/>
  <c r="P4262" i="7" s="1"/>
  <c r="N4263" i="7"/>
  <c r="P4263" i="7" s="1"/>
  <c r="N4264" i="7"/>
  <c r="P4264" i="7" s="1"/>
  <c r="N4265" i="7"/>
  <c r="P4265" i="7" s="1"/>
  <c r="N4266" i="7"/>
  <c r="P4266" i="7" s="1"/>
  <c r="N4267" i="7"/>
  <c r="P4267" i="7" s="1"/>
  <c r="N4268" i="7"/>
  <c r="P4268" i="7" s="1"/>
  <c r="N4269" i="7"/>
  <c r="P4269" i="7" s="1"/>
  <c r="N4270" i="7"/>
  <c r="P4270" i="7" s="1"/>
  <c r="N4271" i="7"/>
  <c r="P4271" i="7" s="1"/>
  <c r="N4272" i="7"/>
  <c r="P4272" i="7" s="1"/>
  <c r="N4273" i="7"/>
  <c r="P4273" i="7" s="1"/>
  <c r="N4274" i="7"/>
  <c r="P4274" i="7" s="1"/>
  <c r="N4275" i="7"/>
  <c r="P4275" i="7" s="1"/>
  <c r="N4276" i="7"/>
  <c r="P4276" i="7" s="1"/>
  <c r="N4277" i="7"/>
  <c r="P4277" i="7" s="1"/>
  <c r="N4278" i="7"/>
  <c r="P4278" i="7" s="1"/>
  <c r="N4279" i="7"/>
  <c r="P4279" i="7" s="1"/>
  <c r="N4280" i="7"/>
  <c r="P4280" i="7" s="1"/>
  <c r="N4281" i="7"/>
  <c r="P4281" i="7" s="1"/>
  <c r="N4282" i="7"/>
  <c r="P4282" i="7" s="1"/>
  <c r="N4283" i="7"/>
  <c r="P4283" i="7" s="1"/>
  <c r="N4284" i="7"/>
  <c r="P4284" i="7" s="1"/>
  <c r="N4285" i="7"/>
  <c r="P4285" i="7" s="1"/>
  <c r="N4286" i="7"/>
  <c r="P4286" i="7" s="1"/>
  <c r="N4287" i="7"/>
  <c r="P4287" i="7" s="1"/>
  <c r="N4288" i="7"/>
  <c r="P4288" i="7" s="1"/>
  <c r="N4289" i="7"/>
  <c r="P4289" i="7" s="1"/>
  <c r="N4290" i="7"/>
  <c r="P4290" i="7" s="1"/>
  <c r="N4291" i="7"/>
  <c r="P4291" i="7" s="1"/>
  <c r="N4292" i="7"/>
  <c r="P4292" i="7" s="1"/>
  <c r="N4293" i="7"/>
  <c r="P4293" i="7" s="1"/>
  <c r="N4294" i="7"/>
  <c r="P4294" i="7" s="1"/>
  <c r="N4295" i="7"/>
  <c r="P4295" i="7" s="1"/>
  <c r="N4296" i="7"/>
  <c r="P4296" i="7" s="1"/>
  <c r="N4297" i="7"/>
  <c r="P4297" i="7" s="1"/>
  <c r="N4298" i="7"/>
  <c r="P4298" i="7" s="1"/>
  <c r="N4299" i="7"/>
  <c r="P4299" i="7" s="1"/>
  <c r="N4300" i="7"/>
  <c r="P4300" i="7" s="1"/>
  <c r="N4301" i="7"/>
  <c r="P4301" i="7" s="1"/>
  <c r="N4302" i="7"/>
  <c r="P4302" i="7" s="1"/>
  <c r="N4303" i="7"/>
  <c r="P4303" i="7" s="1"/>
  <c r="N4304" i="7"/>
  <c r="P4304" i="7" s="1"/>
  <c r="N4305" i="7"/>
  <c r="P4305" i="7" s="1"/>
  <c r="N4306" i="7"/>
  <c r="P4306" i="7" s="1"/>
  <c r="N4307" i="7"/>
  <c r="P4307" i="7" s="1"/>
  <c r="N4308" i="7"/>
  <c r="P4308" i="7" s="1"/>
  <c r="N4309" i="7"/>
  <c r="P4309" i="7" s="1"/>
  <c r="N4310" i="7"/>
  <c r="P4310" i="7" s="1"/>
  <c r="N4311" i="7"/>
  <c r="P4311" i="7" s="1"/>
  <c r="N4312" i="7"/>
  <c r="P4312" i="7" s="1"/>
  <c r="N4313" i="7"/>
  <c r="P4313" i="7" s="1"/>
  <c r="N4314" i="7"/>
  <c r="P4314" i="7" s="1"/>
  <c r="N4315" i="7"/>
  <c r="P4315" i="7" s="1"/>
  <c r="N4316" i="7"/>
  <c r="P4316" i="7" s="1"/>
  <c r="N4317" i="7"/>
  <c r="P4317" i="7" s="1"/>
  <c r="N4318" i="7"/>
  <c r="P4318" i="7" s="1"/>
  <c r="N4319" i="7"/>
  <c r="P4319" i="7" s="1"/>
  <c r="N4320" i="7"/>
  <c r="P4320" i="7" s="1"/>
  <c r="N4321" i="7"/>
  <c r="P4321" i="7" s="1"/>
  <c r="N4322" i="7"/>
  <c r="P4322" i="7" s="1"/>
  <c r="N4323" i="7"/>
  <c r="P4323" i="7" s="1"/>
  <c r="N4324" i="7"/>
  <c r="P4324" i="7" s="1"/>
  <c r="N4325" i="7"/>
  <c r="P4325" i="7" s="1"/>
  <c r="N4326" i="7"/>
  <c r="P4326" i="7" s="1"/>
  <c r="N4327" i="7"/>
  <c r="P4327" i="7" s="1"/>
  <c r="N4328" i="7"/>
  <c r="P4328" i="7" s="1"/>
  <c r="N4329" i="7"/>
  <c r="P4329" i="7" s="1"/>
  <c r="N4330" i="7"/>
  <c r="P4330" i="7" s="1"/>
  <c r="N4331" i="7"/>
  <c r="P4331" i="7" s="1"/>
  <c r="N4332" i="7"/>
  <c r="P4332" i="7" s="1"/>
  <c r="N4333" i="7"/>
  <c r="P4333" i="7" s="1"/>
  <c r="N4334" i="7"/>
  <c r="P4334" i="7" s="1"/>
  <c r="N4335" i="7"/>
  <c r="P4335" i="7" s="1"/>
  <c r="N4336" i="7"/>
  <c r="P4336" i="7" s="1"/>
  <c r="N4337" i="7"/>
  <c r="P4337" i="7" s="1"/>
  <c r="N4338" i="7"/>
  <c r="P4338" i="7" s="1"/>
  <c r="N4339" i="7"/>
  <c r="P4339" i="7" s="1"/>
  <c r="N4340" i="7"/>
  <c r="P4340" i="7" s="1"/>
  <c r="N4341" i="7"/>
  <c r="P4341" i="7" s="1"/>
  <c r="N4342" i="7"/>
  <c r="P4342" i="7" s="1"/>
  <c r="N4343" i="7"/>
  <c r="P4343" i="7" s="1"/>
  <c r="N4344" i="7"/>
  <c r="P4344" i="7" s="1"/>
  <c r="N4345" i="7"/>
  <c r="P4345" i="7" s="1"/>
  <c r="N4346" i="7"/>
  <c r="P4346" i="7" s="1"/>
  <c r="N4347" i="7"/>
  <c r="P4347" i="7" s="1"/>
  <c r="N4348" i="7"/>
  <c r="P4348" i="7" s="1"/>
  <c r="N4349" i="7"/>
  <c r="P4349" i="7" s="1"/>
  <c r="N4350" i="7"/>
  <c r="P4350" i="7" s="1"/>
  <c r="N4351" i="7"/>
  <c r="P4351" i="7" s="1"/>
  <c r="N4352" i="7"/>
  <c r="P4352" i="7" s="1"/>
  <c r="N4353" i="7"/>
  <c r="P4353" i="7" s="1"/>
  <c r="N4354" i="7"/>
  <c r="P4354" i="7" s="1"/>
  <c r="N4355" i="7"/>
  <c r="P4355" i="7" s="1"/>
  <c r="N4356" i="7"/>
  <c r="P4356" i="7" s="1"/>
  <c r="N4357" i="7"/>
  <c r="P4357" i="7" s="1"/>
  <c r="N4358" i="7"/>
  <c r="P4358" i="7" s="1"/>
  <c r="N4359" i="7"/>
  <c r="P4359" i="7" s="1"/>
  <c r="N4360" i="7"/>
  <c r="P4360" i="7" s="1"/>
  <c r="N4361" i="7"/>
  <c r="P4361" i="7" s="1"/>
  <c r="N4362" i="7"/>
  <c r="P4362" i="7" s="1"/>
  <c r="N4363" i="7"/>
  <c r="P4363" i="7" s="1"/>
  <c r="N4364" i="7"/>
  <c r="P4364" i="7" s="1"/>
  <c r="N4365" i="7"/>
  <c r="P4365" i="7" s="1"/>
  <c r="N4366" i="7"/>
  <c r="P4366" i="7" s="1"/>
  <c r="N4367" i="7"/>
  <c r="P4367" i="7" s="1"/>
  <c r="N4368" i="7"/>
  <c r="P4368" i="7" s="1"/>
  <c r="N4369" i="7"/>
  <c r="P4369" i="7" s="1"/>
  <c r="N4370" i="7"/>
  <c r="P4370" i="7" s="1"/>
  <c r="N4371" i="7"/>
  <c r="P4371" i="7" s="1"/>
  <c r="N4372" i="7"/>
  <c r="P4372" i="7" s="1"/>
  <c r="N4373" i="7"/>
  <c r="P4373" i="7" s="1"/>
  <c r="N4374" i="7"/>
  <c r="P4374" i="7" s="1"/>
  <c r="N4375" i="7"/>
  <c r="P4375" i="7" s="1"/>
  <c r="N4376" i="7"/>
  <c r="P4376" i="7" s="1"/>
  <c r="N4377" i="7"/>
  <c r="P4377" i="7" s="1"/>
  <c r="N4378" i="7"/>
  <c r="P4378" i="7" s="1"/>
  <c r="N4379" i="7"/>
  <c r="P4379" i="7" s="1"/>
  <c r="N4380" i="7"/>
  <c r="P4380" i="7" s="1"/>
  <c r="N4381" i="7"/>
  <c r="P4381" i="7" s="1"/>
  <c r="N4382" i="7"/>
  <c r="P4382" i="7" s="1"/>
  <c r="N4383" i="7"/>
  <c r="P4383" i="7" s="1"/>
  <c r="N4384" i="7"/>
  <c r="P4384" i="7" s="1"/>
  <c r="N4385" i="7"/>
  <c r="P4385" i="7" s="1"/>
  <c r="N4386" i="7"/>
  <c r="P4386" i="7" s="1"/>
  <c r="N4387" i="7"/>
  <c r="P4387" i="7" s="1"/>
  <c r="N4388" i="7"/>
  <c r="P4388" i="7" s="1"/>
  <c r="N4389" i="7"/>
  <c r="P4389" i="7" s="1"/>
  <c r="N4390" i="7"/>
  <c r="P4390" i="7" s="1"/>
  <c r="N4391" i="7"/>
  <c r="P4391" i="7" s="1"/>
  <c r="N4392" i="7"/>
  <c r="P4392" i="7" s="1"/>
  <c r="N4393" i="7"/>
  <c r="P4393" i="7" s="1"/>
  <c r="N4394" i="7"/>
  <c r="P4394" i="7" s="1"/>
  <c r="N4395" i="7"/>
  <c r="P4395" i="7" s="1"/>
  <c r="N4396" i="7"/>
  <c r="P4396" i="7" s="1"/>
  <c r="N4397" i="7"/>
  <c r="P4397" i="7" s="1"/>
  <c r="N4398" i="7"/>
  <c r="P4398" i="7" s="1"/>
  <c r="N4399" i="7"/>
  <c r="P4399" i="7" s="1"/>
  <c r="N4400" i="7"/>
  <c r="P4400" i="7" s="1"/>
  <c r="N4401" i="7"/>
  <c r="P4401" i="7" s="1"/>
  <c r="N4402" i="7"/>
  <c r="P4402" i="7" s="1"/>
  <c r="N4403" i="7"/>
  <c r="P4403" i="7" s="1"/>
  <c r="N4404" i="7"/>
  <c r="P4404" i="7" s="1"/>
  <c r="N4405" i="7"/>
  <c r="P4405" i="7" s="1"/>
  <c r="N4406" i="7"/>
  <c r="P4406" i="7" s="1"/>
  <c r="N4407" i="7"/>
  <c r="P4407" i="7" s="1"/>
  <c r="N4408" i="7"/>
  <c r="P4408" i="7" s="1"/>
  <c r="N4409" i="7"/>
  <c r="P4409" i="7" s="1"/>
  <c r="N4410" i="7"/>
  <c r="P4410" i="7" s="1"/>
  <c r="N4411" i="7"/>
  <c r="P4411" i="7" s="1"/>
  <c r="N4412" i="7"/>
  <c r="P4412" i="7" s="1"/>
  <c r="N4413" i="7"/>
  <c r="P4413" i="7" s="1"/>
  <c r="N4414" i="7"/>
  <c r="P4414" i="7" s="1"/>
  <c r="N4415" i="7"/>
  <c r="P4415" i="7" s="1"/>
  <c r="N4416" i="7"/>
  <c r="P4416" i="7" s="1"/>
  <c r="N4417" i="7"/>
  <c r="P4417" i="7" s="1"/>
  <c r="N4418" i="7"/>
  <c r="P4418" i="7" s="1"/>
  <c r="N4419" i="7"/>
  <c r="P4419" i="7" s="1"/>
  <c r="N4420" i="7"/>
  <c r="P4420" i="7" s="1"/>
  <c r="N4421" i="7"/>
  <c r="P4421" i="7" s="1"/>
  <c r="N4422" i="7"/>
  <c r="P4422" i="7" s="1"/>
  <c r="N4423" i="7"/>
  <c r="P4423" i="7" s="1"/>
  <c r="N4424" i="7"/>
  <c r="P4424" i="7" s="1"/>
  <c r="N4425" i="7"/>
  <c r="P4425" i="7" s="1"/>
  <c r="N4426" i="7"/>
  <c r="P4426" i="7" s="1"/>
  <c r="N4427" i="7"/>
  <c r="P4427" i="7" s="1"/>
  <c r="N4428" i="7"/>
  <c r="P4428" i="7" s="1"/>
  <c r="N4429" i="7"/>
  <c r="P4429" i="7" s="1"/>
  <c r="N4430" i="7"/>
  <c r="P4430" i="7" s="1"/>
  <c r="N4431" i="7"/>
  <c r="P4431" i="7" s="1"/>
  <c r="N4432" i="7"/>
  <c r="P4432" i="7" s="1"/>
  <c r="N4433" i="7"/>
  <c r="P4433" i="7" s="1"/>
  <c r="N4434" i="7"/>
  <c r="P4434" i="7" s="1"/>
  <c r="N4435" i="7"/>
  <c r="P4435" i="7" s="1"/>
  <c r="N4436" i="7"/>
  <c r="P4436" i="7" s="1"/>
  <c r="N4437" i="7"/>
  <c r="P4437" i="7" s="1"/>
  <c r="N4438" i="7"/>
  <c r="P4438" i="7" s="1"/>
  <c r="N4439" i="7"/>
  <c r="P4439" i="7" s="1"/>
  <c r="N4440" i="7"/>
  <c r="P4440" i="7" s="1"/>
  <c r="N4441" i="7"/>
  <c r="P4441" i="7" s="1"/>
  <c r="N4442" i="7"/>
  <c r="P4442" i="7" s="1"/>
  <c r="N4443" i="7"/>
  <c r="P4443" i="7" s="1"/>
  <c r="N4444" i="7"/>
  <c r="P4444" i="7" s="1"/>
  <c r="N4445" i="7"/>
  <c r="P4445" i="7" s="1"/>
  <c r="N4446" i="7"/>
  <c r="P4446" i="7" s="1"/>
  <c r="N4447" i="7"/>
  <c r="P4447" i="7" s="1"/>
  <c r="N4448" i="7"/>
  <c r="P4448" i="7" s="1"/>
  <c r="N4449" i="7"/>
  <c r="P4449" i="7" s="1"/>
  <c r="N4450" i="7"/>
  <c r="P4450" i="7" s="1"/>
  <c r="N4451" i="7"/>
  <c r="P4451" i="7" s="1"/>
  <c r="N4452" i="7"/>
  <c r="P4452" i="7" s="1"/>
  <c r="N4453" i="7"/>
  <c r="P4453" i="7" s="1"/>
  <c r="N4454" i="7"/>
  <c r="P4454" i="7" s="1"/>
  <c r="N4455" i="7"/>
  <c r="P4455" i="7" s="1"/>
  <c r="N4456" i="7"/>
  <c r="P4456" i="7" s="1"/>
  <c r="N4457" i="7"/>
  <c r="P4457" i="7" s="1"/>
  <c r="N4458" i="7"/>
  <c r="P4458" i="7" s="1"/>
  <c r="N4459" i="7"/>
  <c r="P4459" i="7" s="1"/>
  <c r="N4460" i="7"/>
  <c r="P4460" i="7" s="1"/>
  <c r="N4461" i="7"/>
  <c r="P4461" i="7" s="1"/>
  <c r="N4462" i="7"/>
  <c r="P4462" i="7" s="1"/>
  <c r="N4463" i="7"/>
  <c r="P4463" i="7" s="1"/>
  <c r="N4464" i="7"/>
  <c r="P4464" i="7" s="1"/>
  <c r="N4465" i="7"/>
  <c r="P4465" i="7" s="1"/>
  <c r="N4466" i="7"/>
  <c r="P4466" i="7" s="1"/>
  <c r="N4467" i="7"/>
  <c r="P4467" i="7" s="1"/>
  <c r="N4468" i="7"/>
  <c r="P4468" i="7" s="1"/>
  <c r="N4469" i="7"/>
  <c r="P4469" i="7" s="1"/>
  <c r="N4470" i="7"/>
  <c r="P4470" i="7" s="1"/>
  <c r="N4471" i="7"/>
  <c r="P4471" i="7" s="1"/>
  <c r="N4472" i="7"/>
  <c r="P4472" i="7" s="1"/>
  <c r="N4473" i="7"/>
  <c r="P4473" i="7" s="1"/>
  <c r="N4474" i="7"/>
  <c r="P4474" i="7" s="1"/>
  <c r="N4475" i="7"/>
  <c r="P4475" i="7" s="1"/>
  <c r="N4476" i="7"/>
  <c r="P4476" i="7" s="1"/>
  <c r="N4477" i="7"/>
  <c r="P4477" i="7" s="1"/>
  <c r="N4478" i="7"/>
  <c r="P4478" i="7" s="1"/>
  <c r="N4479" i="7"/>
  <c r="P4479" i="7" s="1"/>
  <c r="N4480" i="7"/>
  <c r="P4480" i="7" s="1"/>
  <c r="N4481" i="7"/>
  <c r="P4481" i="7" s="1"/>
  <c r="N4482" i="7"/>
  <c r="P4482" i="7" s="1"/>
  <c r="N4483" i="7"/>
  <c r="P4483" i="7" s="1"/>
  <c r="N4484" i="7"/>
  <c r="P4484" i="7" s="1"/>
  <c r="N4485" i="7"/>
  <c r="P4485" i="7" s="1"/>
  <c r="N4486" i="7"/>
  <c r="P4486" i="7" s="1"/>
  <c r="N4487" i="7"/>
  <c r="P4487" i="7" s="1"/>
  <c r="N4488" i="7"/>
  <c r="P4488" i="7" s="1"/>
  <c r="N4489" i="7"/>
  <c r="P4489" i="7" s="1"/>
  <c r="N4490" i="7"/>
  <c r="P4490" i="7" s="1"/>
  <c r="N4491" i="7"/>
  <c r="P4491" i="7" s="1"/>
  <c r="N4492" i="7"/>
  <c r="P4492" i="7" s="1"/>
  <c r="N4493" i="7"/>
  <c r="P4493" i="7" s="1"/>
  <c r="N4494" i="7"/>
  <c r="P4494" i="7" s="1"/>
  <c r="N4495" i="7"/>
  <c r="P4495" i="7" s="1"/>
  <c r="N4496" i="7"/>
  <c r="P4496" i="7" s="1"/>
  <c r="N4497" i="7"/>
  <c r="P4497" i="7" s="1"/>
  <c r="N4498" i="7"/>
  <c r="P4498" i="7" s="1"/>
  <c r="N4499" i="7"/>
  <c r="P4499" i="7" s="1"/>
  <c r="N4500" i="7"/>
  <c r="P4500" i="7" s="1"/>
  <c r="N4501" i="7"/>
  <c r="P4501" i="7" s="1"/>
  <c r="N4502" i="7"/>
  <c r="P4502" i="7" s="1"/>
  <c r="N4503" i="7"/>
  <c r="P4503" i="7" s="1"/>
  <c r="N4504" i="7"/>
  <c r="P4504" i="7" s="1"/>
  <c r="N4505" i="7"/>
  <c r="P4505" i="7" s="1"/>
  <c r="N4506" i="7"/>
  <c r="P4506" i="7" s="1"/>
  <c r="N4507" i="7"/>
  <c r="P4507" i="7" s="1"/>
  <c r="N4508" i="7"/>
  <c r="P4508" i="7" s="1"/>
  <c r="N4509" i="7"/>
  <c r="P4509" i="7" s="1"/>
  <c r="N4510" i="7"/>
  <c r="P4510" i="7" s="1"/>
  <c r="N4511" i="7"/>
  <c r="P4511" i="7" s="1"/>
  <c r="N4512" i="7"/>
  <c r="P4512" i="7" s="1"/>
  <c r="N4513" i="7"/>
  <c r="P4513" i="7" s="1"/>
  <c r="N4514" i="7"/>
  <c r="P4514" i="7" s="1"/>
  <c r="N4515" i="7"/>
  <c r="P4515" i="7" s="1"/>
  <c r="N4516" i="7"/>
  <c r="P4516" i="7" s="1"/>
  <c r="N4517" i="7"/>
  <c r="P4517" i="7" s="1"/>
  <c r="N4518" i="7"/>
  <c r="P4518" i="7" s="1"/>
  <c r="N4519" i="7"/>
  <c r="P4519" i="7" s="1"/>
  <c r="N4520" i="7"/>
  <c r="P4520" i="7" s="1"/>
  <c r="N4521" i="7"/>
  <c r="P4521" i="7" s="1"/>
  <c r="N4522" i="7"/>
  <c r="P4522" i="7" s="1"/>
  <c r="N4523" i="7"/>
  <c r="P4523" i="7" s="1"/>
  <c r="N4524" i="7"/>
  <c r="P4524" i="7" s="1"/>
  <c r="N4525" i="7"/>
  <c r="P4525" i="7" s="1"/>
  <c r="N4526" i="7"/>
  <c r="P4526" i="7" s="1"/>
  <c r="N4527" i="7"/>
  <c r="P4527" i="7" s="1"/>
  <c r="N4528" i="7"/>
  <c r="P4528" i="7" s="1"/>
  <c r="N4529" i="7"/>
  <c r="P4529" i="7" s="1"/>
  <c r="N4530" i="7"/>
  <c r="P4530" i="7" s="1"/>
  <c r="N4531" i="7"/>
  <c r="P4531" i="7" s="1"/>
  <c r="N4532" i="7"/>
  <c r="P4532" i="7" s="1"/>
  <c r="N4533" i="7"/>
  <c r="P4533" i="7" s="1"/>
  <c r="N4534" i="7"/>
  <c r="P4534" i="7" s="1"/>
  <c r="N4535" i="7"/>
  <c r="P4535" i="7" s="1"/>
  <c r="N4536" i="7"/>
  <c r="P4536" i="7" s="1"/>
  <c r="N4537" i="7"/>
  <c r="P4537" i="7" s="1"/>
  <c r="N4538" i="7"/>
  <c r="P4538" i="7" s="1"/>
  <c r="N4539" i="7"/>
  <c r="P4539" i="7" s="1"/>
  <c r="N4540" i="7"/>
  <c r="P4540" i="7" s="1"/>
  <c r="N4541" i="7"/>
  <c r="P4541" i="7" s="1"/>
  <c r="N4542" i="7"/>
  <c r="P4542" i="7" s="1"/>
  <c r="N4543" i="7"/>
  <c r="P4543" i="7" s="1"/>
  <c r="N4544" i="7"/>
  <c r="P4544" i="7" s="1"/>
  <c r="N4545" i="7"/>
  <c r="P4545" i="7" s="1"/>
  <c r="N4546" i="7"/>
  <c r="P4546" i="7" s="1"/>
  <c r="N4547" i="7"/>
  <c r="P4547" i="7" s="1"/>
  <c r="N4548" i="7"/>
  <c r="P4548" i="7" s="1"/>
  <c r="N4549" i="7"/>
  <c r="P4549" i="7" s="1"/>
  <c r="N4550" i="7"/>
  <c r="P4550" i="7" s="1"/>
  <c r="N4551" i="7"/>
  <c r="P4551" i="7" s="1"/>
  <c r="N4552" i="7"/>
  <c r="P4552" i="7" s="1"/>
  <c r="N4553" i="7"/>
  <c r="P4553" i="7" s="1"/>
  <c r="N4554" i="7"/>
  <c r="P4554" i="7" s="1"/>
  <c r="N4555" i="7"/>
  <c r="P4555" i="7" s="1"/>
  <c r="N4556" i="7"/>
  <c r="P4556" i="7" s="1"/>
  <c r="N4557" i="7"/>
  <c r="P4557" i="7" s="1"/>
  <c r="N4558" i="7"/>
  <c r="P4558" i="7" s="1"/>
  <c r="N4559" i="7"/>
  <c r="P4559" i="7" s="1"/>
  <c r="N4560" i="7"/>
  <c r="P4560" i="7" s="1"/>
  <c r="N4561" i="7"/>
  <c r="P4561" i="7" s="1"/>
  <c r="N4562" i="7"/>
  <c r="P4562" i="7" s="1"/>
  <c r="N4563" i="7"/>
  <c r="P4563" i="7" s="1"/>
  <c r="N4564" i="7"/>
  <c r="P4564" i="7" s="1"/>
  <c r="N4565" i="7"/>
  <c r="P4565" i="7" s="1"/>
  <c r="N4566" i="7"/>
  <c r="P4566" i="7" s="1"/>
  <c r="N4567" i="7"/>
  <c r="P4567" i="7" s="1"/>
  <c r="N4568" i="7"/>
  <c r="P4568" i="7" s="1"/>
  <c r="N4569" i="7"/>
  <c r="P4569" i="7" s="1"/>
  <c r="N4570" i="7"/>
  <c r="P4570" i="7" s="1"/>
  <c r="N4571" i="7"/>
  <c r="P4571" i="7" s="1"/>
  <c r="N4572" i="7"/>
  <c r="P4572" i="7" s="1"/>
  <c r="N4573" i="7"/>
  <c r="P4573" i="7" s="1"/>
  <c r="N4574" i="7"/>
  <c r="P4574" i="7" s="1"/>
  <c r="N4575" i="7"/>
  <c r="P4575" i="7" s="1"/>
  <c r="N4576" i="7"/>
  <c r="P4576" i="7" s="1"/>
  <c r="N4577" i="7"/>
  <c r="P4577" i="7" s="1"/>
  <c r="N4578" i="7"/>
  <c r="P4578" i="7" s="1"/>
  <c r="N4579" i="7"/>
  <c r="P4579" i="7" s="1"/>
  <c r="N4580" i="7"/>
  <c r="P4580" i="7" s="1"/>
  <c r="N4581" i="7"/>
  <c r="P4581" i="7" s="1"/>
  <c r="N4582" i="7"/>
  <c r="P4582" i="7" s="1"/>
  <c r="N4583" i="7"/>
  <c r="P4583" i="7" s="1"/>
  <c r="N4584" i="7"/>
  <c r="P4584" i="7" s="1"/>
  <c r="N4585" i="7"/>
  <c r="P4585" i="7" s="1"/>
  <c r="N4586" i="7"/>
  <c r="P4586" i="7" s="1"/>
  <c r="N4587" i="7"/>
  <c r="P4587" i="7" s="1"/>
  <c r="N4588" i="7"/>
  <c r="P4588" i="7" s="1"/>
  <c r="N4589" i="7"/>
  <c r="P4589" i="7" s="1"/>
  <c r="N4590" i="7"/>
  <c r="P4590" i="7" s="1"/>
  <c r="N4591" i="7"/>
  <c r="P4591" i="7" s="1"/>
  <c r="N4592" i="7"/>
  <c r="P4592" i="7" s="1"/>
  <c r="N4593" i="7"/>
  <c r="P4593" i="7" s="1"/>
  <c r="N4594" i="7"/>
  <c r="P4594" i="7" s="1"/>
  <c r="N4595" i="7"/>
  <c r="P4595" i="7" s="1"/>
  <c r="N4596" i="7"/>
  <c r="P4596" i="7" s="1"/>
  <c r="N4597" i="7"/>
  <c r="P4597" i="7" s="1"/>
  <c r="N4598" i="7"/>
  <c r="P4598" i="7" s="1"/>
  <c r="N4599" i="7"/>
  <c r="P4599" i="7" s="1"/>
  <c r="N4600" i="7"/>
  <c r="P4600" i="7" s="1"/>
  <c r="N4601" i="7"/>
  <c r="P4601" i="7" s="1"/>
  <c r="N4602" i="7"/>
  <c r="P4602" i="7" s="1"/>
  <c r="N4603" i="7"/>
  <c r="P4603" i="7" s="1"/>
  <c r="N4604" i="7"/>
  <c r="P4604" i="7" s="1"/>
  <c r="N4605" i="7"/>
  <c r="P4605" i="7" s="1"/>
  <c r="N4606" i="7"/>
  <c r="P4606" i="7" s="1"/>
  <c r="N4607" i="7"/>
  <c r="P4607" i="7" s="1"/>
  <c r="N4608" i="7"/>
  <c r="P4608" i="7" s="1"/>
  <c r="N4609" i="7"/>
  <c r="P4609" i="7" s="1"/>
  <c r="N4610" i="7"/>
  <c r="P4610" i="7" s="1"/>
  <c r="N4611" i="7"/>
  <c r="P4611" i="7" s="1"/>
  <c r="N4612" i="7"/>
  <c r="P4612" i="7" s="1"/>
  <c r="N4613" i="7"/>
  <c r="P4613" i="7" s="1"/>
  <c r="N4614" i="7"/>
  <c r="P4614" i="7" s="1"/>
  <c r="N4615" i="7"/>
  <c r="P4615" i="7" s="1"/>
  <c r="N4616" i="7"/>
  <c r="P4616" i="7" s="1"/>
  <c r="N4617" i="7"/>
  <c r="P4617" i="7" s="1"/>
  <c r="N4618" i="7"/>
  <c r="P4618" i="7" s="1"/>
  <c r="N4619" i="7"/>
  <c r="P4619" i="7" s="1"/>
  <c r="N4620" i="7"/>
  <c r="P4620" i="7" s="1"/>
  <c r="N4621" i="7"/>
  <c r="P4621" i="7" s="1"/>
  <c r="N4622" i="7"/>
  <c r="P4622" i="7" s="1"/>
  <c r="N4623" i="7"/>
  <c r="P4623" i="7" s="1"/>
  <c r="N4624" i="7"/>
  <c r="P4624" i="7" s="1"/>
  <c r="N4625" i="7"/>
  <c r="P4625" i="7" s="1"/>
  <c r="N4626" i="7"/>
  <c r="P4626" i="7" s="1"/>
  <c r="N4627" i="7"/>
  <c r="P4627" i="7" s="1"/>
  <c r="N4628" i="7"/>
  <c r="P4628" i="7" s="1"/>
  <c r="N4629" i="7"/>
  <c r="P4629" i="7" s="1"/>
  <c r="N4630" i="7"/>
  <c r="P4630" i="7" s="1"/>
  <c r="N4631" i="7"/>
  <c r="P4631" i="7" s="1"/>
  <c r="N4632" i="7"/>
  <c r="P4632" i="7" s="1"/>
  <c r="N4633" i="7"/>
  <c r="P4633" i="7" s="1"/>
  <c r="N4634" i="7"/>
  <c r="P4634" i="7" s="1"/>
  <c r="N4635" i="7"/>
  <c r="P4635" i="7" s="1"/>
  <c r="N4636" i="7"/>
  <c r="P4636" i="7" s="1"/>
  <c r="N4637" i="7"/>
  <c r="P4637" i="7" s="1"/>
  <c r="N4638" i="7"/>
  <c r="P4638" i="7" s="1"/>
  <c r="N4639" i="7"/>
  <c r="P4639" i="7" s="1"/>
  <c r="N4640" i="7"/>
  <c r="P4640" i="7" s="1"/>
  <c r="N4641" i="7"/>
  <c r="P4641" i="7" s="1"/>
  <c r="N4642" i="7"/>
  <c r="P4642" i="7" s="1"/>
  <c r="N4643" i="7"/>
  <c r="P4643" i="7" s="1"/>
  <c r="N4644" i="7"/>
  <c r="P4644" i="7" s="1"/>
  <c r="N4645" i="7"/>
  <c r="P4645" i="7" s="1"/>
  <c r="N4646" i="7"/>
  <c r="P4646" i="7" s="1"/>
  <c r="N4647" i="7"/>
  <c r="P4647" i="7" s="1"/>
  <c r="N4648" i="7"/>
  <c r="P4648" i="7" s="1"/>
  <c r="N4649" i="7"/>
  <c r="P4649" i="7" s="1"/>
  <c r="N4650" i="7"/>
  <c r="P4650" i="7" s="1"/>
  <c r="N4651" i="7"/>
  <c r="P4651" i="7" s="1"/>
  <c r="N4652" i="7"/>
  <c r="P4652" i="7" s="1"/>
  <c r="N4653" i="7"/>
  <c r="P4653" i="7" s="1"/>
  <c r="N4654" i="7"/>
  <c r="P4654" i="7" s="1"/>
  <c r="N4655" i="7"/>
  <c r="P4655" i="7" s="1"/>
  <c r="N4656" i="7"/>
  <c r="P4656" i="7" s="1"/>
  <c r="N4657" i="7"/>
  <c r="P4657" i="7" s="1"/>
  <c r="N4658" i="7"/>
  <c r="P4658" i="7" s="1"/>
  <c r="N4659" i="7"/>
  <c r="P4659" i="7" s="1"/>
  <c r="N4660" i="7"/>
  <c r="P4660" i="7" s="1"/>
  <c r="N4661" i="7"/>
  <c r="P4661" i="7" s="1"/>
  <c r="N4662" i="7"/>
  <c r="P4662" i="7" s="1"/>
  <c r="N4663" i="7"/>
  <c r="P4663" i="7" s="1"/>
  <c r="N4664" i="7"/>
  <c r="P4664" i="7" s="1"/>
  <c r="N4665" i="7"/>
  <c r="P4665" i="7" s="1"/>
  <c r="N4666" i="7"/>
  <c r="P4666" i="7" s="1"/>
  <c r="N4667" i="7"/>
  <c r="P4667" i="7" s="1"/>
  <c r="N4668" i="7"/>
  <c r="P4668" i="7" s="1"/>
  <c r="N4669" i="7"/>
  <c r="P4669" i="7" s="1"/>
  <c r="N4670" i="7"/>
  <c r="P4670" i="7" s="1"/>
  <c r="N4671" i="7"/>
  <c r="P4671" i="7" s="1"/>
  <c r="N4672" i="7"/>
  <c r="P4672" i="7" s="1"/>
  <c r="N4673" i="7"/>
  <c r="P4673" i="7" s="1"/>
  <c r="N4674" i="7"/>
  <c r="P4674" i="7" s="1"/>
  <c r="N4675" i="7"/>
  <c r="P4675" i="7" s="1"/>
  <c r="N4676" i="7"/>
  <c r="P4676" i="7" s="1"/>
  <c r="N4677" i="7"/>
  <c r="P4677" i="7" s="1"/>
  <c r="N4678" i="7"/>
  <c r="P4678" i="7" s="1"/>
  <c r="N4679" i="7"/>
  <c r="P4679" i="7" s="1"/>
  <c r="N4680" i="7"/>
  <c r="P4680" i="7" s="1"/>
  <c r="N4681" i="7"/>
  <c r="P4681" i="7" s="1"/>
  <c r="N4682" i="7"/>
  <c r="P4682" i="7" s="1"/>
  <c r="N4683" i="7"/>
  <c r="P4683" i="7" s="1"/>
  <c r="N4684" i="7"/>
  <c r="P4684" i="7" s="1"/>
  <c r="N4685" i="7"/>
  <c r="P4685" i="7" s="1"/>
  <c r="N4686" i="7"/>
  <c r="P4686" i="7" s="1"/>
  <c r="N4687" i="7"/>
  <c r="P4687" i="7" s="1"/>
  <c r="N4688" i="7"/>
  <c r="P4688" i="7" s="1"/>
  <c r="N4689" i="7"/>
  <c r="P4689" i="7" s="1"/>
  <c r="N4690" i="7"/>
  <c r="P4690" i="7" s="1"/>
  <c r="N4691" i="7"/>
  <c r="P4691" i="7" s="1"/>
  <c r="N4692" i="7"/>
  <c r="P4692" i="7" s="1"/>
  <c r="N4693" i="7"/>
  <c r="P4693" i="7" s="1"/>
  <c r="N4694" i="7"/>
  <c r="P4694" i="7" s="1"/>
  <c r="N4695" i="7"/>
  <c r="P4695" i="7" s="1"/>
  <c r="N4696" i="7"/>
  <c r="P4696" i="7" s="1"/>
  <c r="N4697" i="7"/>
  <c r="P4697" i="7" s="1"/>
  <c r="N4698" i="7"/>
  <c r="P4698" i="7" s="1"/>
  <c r="N4699" i="7"/>
  <c r="P4699" i="7" s="1"/>
  <c r="N4700" i="7"/>
  <c r="P4700" i="7" s="1"/>
  <c r="N4701" i="7"/>
  <c r="P4701" i="7" s="1"/>
  <c r="N4702" i="7"/>
  <c r="P4702" i="7" s="1"/>
  <c r="N4703" i="7"/>
  <c r="P4703" i="7" s="1"/>
  <c r="N4704" i="7"/>
  <c r="P4704" i="7" s="1"/>
  <c r="N4705" i="7"/>
  <c r="P4705" i="7" s="1"/>
  <c r="N4706" i="7"/>
  <c r="P4706" i="7" s="1"/>
  <c r="N4707" i="7"/>
  <c r="P4707" i="7" s="1"/>
  <c r="N4708" i="7"/>
  <c r="P4708" i="7" s="1"/>
  <c r="N4709" i="7"/>
  <c r="P4709" i="7" s="1"/>
  <c r="N4710" i="7"/>
  <c r="P4710" i="7" s="1"/>
  <c r="N4711" i="7"/>
  <c r="P4711" i="7" s="1"/>
  <c r="N4712" i="7"/>
  <c r="P4712" i="7" s="1"/>
  <c r="N4713" i="7"/>
  <c r="P4713" i="7" s="1"/>
  <c r="N4714" i="7"/>
  <c r="P4714" i="7" s="1"/>
  <c r="N4715" i="7"/>
  <c r="P4715" i="7" s="1"/>
  <c r="N4716" i="7"/>
  <c r="P4716" i="7" s="1"/>
  <c r="N4717" i="7"/>
  <c r="P4717" i="7" s="1"/>
  <c r="N4718" i="7"/>
  <c r="P4718" i="7" s="1"/>
  <c r="N4719" i="7"/>
  <c r="P4719" i="7" s="1"/>
  <c r="N4720" i="7"/>
  <c r="P4720" i="7" s="1"/>
  <c r="N4721" i="7"/>
  <c r="P4721" i="7" s="1"/>
  <c r="N4722" i="7"/>
  <c r="P4722" i="7" s="1"/>
  <c r="N4723" i="7"/>
  <c r="P4723" i="7" s="1"/>
  <c r="N4724" i="7"/>
  <c r="P4724" i="7" s="1"/>
  <c r="N4725" i="7"/>
  <c r="P4725" i="7" s="1"/>
  <c r="N4726" i="7"/>
  <c r="P4726" i="7" s="1"/>
  <c r="N4727" i="7"/>
  <c r="P4727" i="7" s="1"/>
  <c r="N4728" i="7"/>
  <c r="P4728" i="7" s="1"/>
  <c r="N4729" i="7"/>
  <c r="P4729" i="7" s="1"/>
  <c r="N4730" i="7"/>
  <c r="P4730" i="7" s="1"/>
  <c r="N4731" i="7"/>
  <c r="P4731" i="7" s="1"/>
  <c r="N4732" i="7"/>
  <c r="P4732" i="7" s="1"/>
  <c r="N4733" i="7"/>
  <c r="P4733" i="7" s="1"/>
  <c r="N4734" i="7"/>
  <c r="P4734" i="7" s="1"/>
  <c r="N4735" i="7"/>
  <c r="P4735" i="7" s="1"/>
  <c r="N4736" i="7"/>
  <c r="P4736" i="7" s="1"/>
  <c r="N4737" i="7"/>
  <c r="P4737" i="7" s="1"/>
  <c r="N4738" i="7"/>
  <c r="P4738" i="7" s="1"/>
  <c r="N4739" i="7"/>
  <c r="P4739" i="7" s="1"/>
  <c r="N4740" i="7"/>
  <c r="P4740" i="7" s="1"/>
  <c r="N4741" i="7"/>
  <c r="P4741" i="7" s="1"/>
  <c r="N4742" i="7"/>
  <c r="P4742" i="7" s="1"/>
  <c r="N4743" i="7"/>
  <c r="P4743" i="7" s="1"/>
  <c r="N4744" i="7"/>
  <c r="P4744" i="7" s="1"/>
  <c r="N4745" i="7"/>
  <c r="P4745" i="7" s="1"/>
  <c r="N4746" i="7"/>
  <c r="P4746" i="7" s="1"/>
  <c r="N4747" i="7"/>
  <c r="P4747" i="7" s="1"/>
  <c r="N4748" i="7"/>
  <c r="P4748" i="7" s="1"/>
  <c r="N4749" i="7"/>
  <c r="P4749" i="7" s="1"/>
  <c r="N4750" i="7"/>
  <c r="P4750" i="7" s="1"/>
  <c r="N4751" i="7"/>
  <c r="P4751" i="7" s="1"/>
  <c r="N4752" i="7"/>
  <c r="P4752" i="7" s="1"/>
  <c r="N4753" i="7"/>
  <c r="P4753" i="7" s="1"/>
  <c r="N4754" i="7"/>
  <c r="P4754" i="7" s="1"/>
  <c r="N4755" i="7"/>
  <c r="P4755" i="7" s="1"/>
  <c r="N4756" i="7"/>
  <c r="P4756" i="7" s="1"/>
  <c r="N4757" i="7"/>
  <c r="P4757" i="7" s="1"/>
  <c r="N4758" i="7"/>
  <c r="P4758" i="7" s="1"/>
  <c r="N4759" i="7"/>
  <c r="P4759" i="7" s="1"/>
  <c r="N4760" i="7"/>
  <c r="P4760" i="7" s="1"/>
  <c r="N4761" i="7"/>
  <c r="P4761" i="7" s="1"/>
  <c r="N4762" i="7"/>
  <c r="P4762" i="7" s="1"/>
  <c r="N4763" i="7"/>
  <c r="P4763" i="7" s="1"/>
  <c r="N4764" i="7"/>
  <c r="P4764" i="7" s="1"/>
  <c r="N4765" i="7"/>
  <c r="P4765" i="7" s="1"/>
  <c r="N4766" i="7"/>
  <c r="P4766" i="7" s="1"/>
  <c r="N4767" i="7"/>
  <c r="P4767" i="7" s="1"/>
  <c r="N4768" i="7"/>
  <c r="P4768" i="7" s="1"/>
  <c r="N4769" i="7"/>
  <c r="P4769" i="7" s="1"/>
  <c r="N4770" i="7"/>
  <c r="P4770" i="7" s="1"/>
  <c r="N4771" i="7"/>
  <c r="P4771" i="7" s="1"/>
  <c r="N4772" i="7"/>
  <c r="P4772" i="7" s="1"/>
  <c r="N4773" i="7"/>
  <c r="P4773" i="7" s="1"/>
  <c r="N4774" i="7"/>
  <c r="P4774" i="7" s="1"/>
  <c r="N4775" i="7"/>
  <c r="P4775" i="7" s="1"/>
  <c r="N4776" i="7"/>
  <c r="P4776" i="7" s="1"/>
  <c r="N4777" i="7"/>
  <c r="P4777" i="7" s="1"/>
  <c r="N4778" i="7"/>
  <c r="P4778" i="7" s="1"/>
  <c r="N4779" i="7"/>
  <c r="P4779" i="7" s="1"/>
  <c r="N4780" i="7"/>
  <c r="P4780" i="7" s="1"/>
  <c r="N4781" i="7"/>
  <c r="P4781" i="7" s="1"/>
  <c r="N4782" i="7"/>
  <c r="P4782" i="7" s="1"/>
  <c r="N4783" i="7"/>
  <c r="P4783" i="7" s="1"/>
  <c r="N4784" i="7"/>
  <c r="P4784" i="7" s="1"/>
  <c r="N4785" i="7"/>
  <c r="P4785" i="7" s="1"/>
  <c r="N4786" i="7"/>
  <c r="P4786" i="7" s="1"/>
  <c r="N4787" i="7"/>
  <c r="P4787" i="7" s="1"/>
  <c r="N4788" i="7"/>
  <c r="P4788" i="7" s="1"/>
  <c r="N4789" i="7"/>
  <c r="P4789" i="7" s="1"/>
  <c r="N4790" i="7"/>
  <c r="P4790" i="7" s="1"/>
  <c r="N4791" i="7"/>
  <c r="P4791" i="7" s="1"/>
  <c r="N4792" i="7"/>
  <c r="P4792" i="7" s="1"/>
  <c r="N4793" i="7"/>
  <c r="P4793" i="7" s="1"/>
  <c r="N4794" i="7"/>
  <c r="P4794" i="7" s="1"/>
  <c r="N4795" i="7"/>
  <c r="P4795" i="7" s="1"/>
  <c r="N4796" i="7"/>
  <c r="P4796" i="7" s="1"/>
  <c r="N4797" i="7"/>
  <c r="P4797" i="7" s="1"/>
  <c r="N4798" i="7"/>
  <c r="P4798" i="7" s="1"/>
  <c r="N4799" i="7"/>
  <c r="P4799" i="7" s="1"/>
  <c r="N4800" i="7"/>
  <c r="P4800" i="7" s="1"/>
  <c r="N4801" i="7"/>
  <c r="P4801" i="7" s="1"/>
  <c r="N4802" i="7"/>
  <c r="P4802" i="7" s="1"/>
  <c r="N4803" i="7"/>
  <c r="P4803" i="7" s="1"/>
  <c r="N4804" i="7"/>
  <c r="P4804" i="7" s="1"/>
  <c r="N4805" i="7"/>
  <c r="P4805" i="7" s="1"/>
  <c r="N4806" i="7"/>
  <c r="P4806" i="7" s="1"/>
  <c r="N4807" i="7"/>
  <c r="P4807" i="7" s="1"/>
  <c r="N4808" i="7"/>
  <c r="P4808" i="7" s="1"/>
  <c r="N4809" i="7"/>
  <c r="P4809" i="7" s="1"/>
  <c r="N4810" i="7"/>
  <c r="P4810" i="7" s="1"/>
  <c r="N4811" i="7"/>
  <c r="P4811" i="7" s="1"/>
  <c r="N4812" i="7"/>
  <c r="P4812" i="7" s="1"/>
  <c r="N4813" i="7"/>
  <c r="P4813" i="7" s="1"/>
  <c r="N4814" i="7"/>
  <c r="P4814" i="7" s="1"/>
  <c r="N4815" i="7"/>
  <c r="P4815" i="7" s="1"/>
  <c r="N4816" i="7"/>
  <c r="P4816" i="7" s="1"/>
  <c r="N4817" i="7"/>
  <c r="P4817" i="7" s="1"/>
  <c r="N4818" i="7"/>
  <c r="P4818" i="7" s="1"/>
  <c r="N4819" i="7"/>
  <c r="P4819" i="7" s="1"/>
  <c r="N4820" i="7"/>
  <c r="P4820" i="7" s="1"/>
  <c r="N4821" i="7"/>
  <c r="P4821" i="7" s="1"/>
  <c r="N4822" i="7"/>
  <c r="P4822" i="7" s="1"/>
  <c r="N4823" i="7"/>
  <c r="P4823" i="7" s="1"/>
  <c r="N4824" i="7"/>
  <c r="P4824" i="7" s="1"/>
  <c r="N4825" i="7"/>
  <c r="P4825" i="7" s="1"/>
  <c r="N4826" i="7"/>
  <c r="P4826" i="7" s="1"/>
  <c r="N4827" i="7"/>
  <c r="P4827" i="7" s="1"/>
  <c r="N4828" i="7"/>
  <c r="P4828" i="7" s="1"/>
  <c r="N4829" i="7"/>
  <c r="P4829" i="7" s="1"/>
  <c r="N4830" i="7"/>
  <c r="P4830" i="7" s="1"/>
  <c r="N4831" i="7"/>
  <c r="P4831" i="7" s="1"/>
  <c r="N4832" i="7"/>
  <c r="P4832" i="7" s="1"/>
  <c r="N4833" i="7"/>
  <c r="P4833" i="7" s="1"/>
  <c r="N4834" i="7"/>
  <c r="P4834" i="7" s="1"/>
  <c r="N4835" i="7"/>
  <c r="P4835" i="7" s="1"/>
  <c r="N4836" i="7"/>
  <c r="P4836" i="7" s="1"/>
  <c r="N4837" i="7"/>
  <c r="P4837" i="7" s="1"/>
  <c r="N4838" i="7"/>
  <c r="P4838" i="7" s="1"/>
  <c r="N4839" i="7"/>
  <c r="P4839" i="7" s="1"/>
  <c r="N4840" i="7"/>
  <c r="P4840" i="7" s="1"/>
  <c r="N4841" i="7"/>
  <c r="P4841" i="7" s="1"/>
  <c r="N4842" i="7"/>
  <c r="P4842" i="7" s="1"/>
  <c r="N4843" i="7"/>
  <c r="P4843" i="7" s="1"/>
  <c r="N4844" i="7"/>
  <c r="P4844" i="7" s="1"/>
  <c r="N4845" i="7"/>
  <c r="P4845" i="7" s="1"/>
  <c r="N4846" i="7"/>
  <c r="P4846" i="7" s="1"/>
  <c r="N4847" i="7"/>
  <c r="P4847" i="7" s="1"/>
  <c r="N4848" i="7"/>
  <c r="P4848" i="7" s="1"/>
  <c r="N4849" i="7"/>
  <c r="P4849" i="7" s="1"/>
  <c r="N4850" i="7"/>
  <c r="P4850" i="7" s="1"/>
  <c r="N4851" i="7"/>
  <c r="P4851" i="7" s="1"/>
  <c r="N4852" i="7"/>
  <c r="P4852" i="7" s="1"/>
  <c r="N4853" i="7"/>
  <c r="P4853" i="7" s="1"/>
  <c r="N4854" i="7"/>
  <c r="P4854" i="7" s="1"/>
  <c r="N4855" i="7"/>
  <c r="P4855" i="7" s="1"/>
  <c r="N4856" i="7"/>
  <c r="P4856" i="7" s="1"/>
  <c r="N4857" i="7"/>
  <c r="P4857" i="7" s="1"/>
  <c r="N4858" i="7"/>
  <c r="P4858" i="7" s="1"/>
  <c r="N4859" i="7"/>
  <c r="P4859" i="7" s="1"/>
  <c r="N4860" i="7"/>
  <c r="P4860" i="7" s="1"/>
  <c r="N4861" i="7"/>
  <c r="P4861" i="7" s="1"/>
  <c r="N4862" i="7"/>
  <c r="P4862" i="7" s="1"/>
  <c r="N4863" i="7"/>
  <c r="P4863" i="7" s="1"/>
  <c r="N4864" i="7"/>
  <c r="P4864" i="7" s="1"/>
  <c r="N4865" i="7"/>
  <c r="P4865" i="7" s="1"/>
  <c r="N4866" i="7"/>
  <c r="P4866" i="7" s="1"/>
  <c r="N4867" i="7"/>
  <c r="P4867" i="7" s="1"/>
  <c r="N4868" i="7"/>
  <c r="P4868" i="7" s="1"/>
  <c r="N4869" i="7"/>
  <c r="P4869" i="7" s="1"/>
  <c r="N4870" i="7"/>
  <c r="P4870" i="7" s="1"/>
  <c r="N4871" i="7"/>
  <c r="P4871" i="7" s="1"/>
  <c r="N4872" i="7"/>
  <c r="P4872" i="7" s="1"/>
  <c r="N4873" i="7"/>
  <c r="P4873" i="7" s="1"/>
  <c r="N4874" i="7"/>
  <c r="P4874" i="7" s="1"/>
  <c r="N4875" i="7"/>
  <c r="P4875" i="7" s="1"/>
  <c r="N4876" i="7"/>
  <c r="P4876" i="7" s="1"/>
  <c r="N4877" i="7"/>
  <c r="P4877" i="7" s="1"/>
  <c r="N4878" i="7"/>
  <c r="P4878" i="7" s="1"/>
  <c r="N4879" i="7"/>
  <c r="P4879" i="7" s="1"/>
  <c r="N4880" i="7"/>
  <c r="P4880" i="7" s="1"/>
  <c r="N4881" i="7"/>
  <c r="P4881" i="7" s="1"/>
  <c r="N4882" i="7"/>
  <c r="P4882" i="7" s="1"/>
  <c r="N4883" i="7"/>
  <c r="P4883" i="7" s="1"/>
  <c r="N4884" i="7"/>
  <c r="P4884" i="7" s="1"/>
  <c r="N4885" i="7"/>
  <c r="P4885" i="7" s="1"/>
  <c r="N4886" i="7"/>
  <c r="P4886" i="7" s="1"/>
  <c r="N4887" i="7"/>
  <c r="P4887" i="7" s="1"/>
  <c r="N4888" i="7"/>
  <c r="P4888" i="7" s="1"/>
  <c r="N4889" i="7"/>
  <c r="P4889" i="7" s="1"/>
  <c r="N4890" i="7"/>
  <c r="P4890" i="7" s="1"/>
  <c r="N4891" i="7"/>
  <c r="P4891" i="7" s="1"/>
  <c r="N4892" i="7"/>
  <c r="P4892" i="7" s="1"/>
  <c r="N4893" i="7"/>
  <c r="P4893" i="7" s="1"/>
  <c r="N4894" i="7"/>
  <c r="P4894" i="7" s="1"/>
  <c r="N4895" i="7"/>
  <c r="P4895" i="7" s="1"/>
  <c r="N4896" i="7"/>
  <c r="P4896" i="7" s="1"/>
  <c r="N4897" i="7"/>
  <c r="P4897" i="7" s="1"/>
  <c r="N4898" i="7"/>
  <c r="P4898" i="7" s="1"/>
  <c r="N4899" i="7"/>
  <c r="P4899" i="7" s="1"/>
  <c r="N4900" i="7"/>
  <c r="P4900" i="7" s="1"/>
  <c r="N4901" i="7"/>
  <c r="P4901" i="7" s="1"/>
  <c r="N4902" i="7"/>
  <c r="P4902" i="7" s="1"/>
  <c r="N4903" i="7"/>
  <c r="P4903" i="7" s="1"/>
  <c r="N4904" i="7"/>
  <c r="P4904" i="7" s="1"/>
  <c r="N4905" i="7"/>
  <c r="P4905" i="7" s="1"/>
  <c r="N4906" i="7"/>
  <c r="P4906" i="7" s="1"/>
  <c r="N4907" i="7"/>
  <c r="P4907" i="7" s="1"/>
  <c r="N4908" i="7"/>
  <c r="P4908" i="7" s="1"/>
  <c r="N4909" i="7"/>
  <c r="P4909" i="7" s="1"/>
  <c r="N4910" i="7"/>
  <c r="P4910" i="7" s="1"/>
  <c r="N4911" i="7"/>
  <c r="P4911" i="7" s="1"/>
  <c r="N4912" i="7"/>
  <c r="P4912" i="7" s="1"/>
  <c r="N4913" i="7"/>
  <c r="P4913" i="7" s="1"/>
  <c r="N4914" i="7"/>
  <c r="P4914" i="7" s="1"/>
  <c r="N4915" i="7"/>
  <c r="P4915" i="7" s="1"/>
  <c r="N4916" i="7"/>
  <c r="P4916" i="7" s="1"/>
  <c r="N4917" i="7"/>
  <c r="P4917" i="7" s="1"/>
  <c r="N4918" i="7"/>
  <c r="P4918" i="7" s="1"/>
  <c r="N4919" i="7"/>
  <c r="P4919" i="7" s="1"/>
  <c r="N4920" i="7"/>
  <c r="P4920" i="7" s="1"/>
  <c r="N4921" i="7"/>
  <c r="P4921" i="7" s="1"/>
  <c r="N4922" i="7"/>
  <c r="P4922" i="7" s="1"/>
  <c r="N4923" i="7"/>
  <c r="P4923" i="7" s="1"/>
  <c r="N4924" i="7"/>
  <c r="P4924" i="7" s="1"/>
  <c r="N4925" i="7"/>
  <c r="P4925" i="7" s="1"/>
  <c r="N4926" i="7"/>
  <c r="P4926" i="7" s="1"/>
  <c r="N4927" i="7"/>
  <c r="P4927" i="7" s="1"/>
  <c r="N4928" i="7"/>
  <c r="P4928" i="7" s="1"/>
  <c r="N4929" i="7"/>
  <c r="P4929" i="7" s="1"/>
  <c r="N4930" i="7"/>
  <c r="P4930" i="7" s="1"/>
  <c r="N4931" i="7"/>
  <c r="P4931" i="7" s="1"/>
  <c r="N4932" i="7"/>
  <c r="P4932" i="7" s="1"/>
  <c r="N4933" i="7"/>
  <c r="P4933" i="7" s="1"/>
  <c r="N4934" i="7"/>
  <c r="P4934" i="7" s="1"/>
  <c r="N4935" i="7"/>
  <c r="P4935" i="7" s="1"/>
  <c r="N4936" i="7"/>
  <c r="P4936" i="7" s="1"/>
  <c r="N4937" i="7"/>
  <c r="P4937" i="7" s="1"/>
  <c r="N4938" i="7"/>
  <c r="P4938" i="7" s="1"/>
  <c r="N4939" i="7"/>
  <c r="P4939" i="7" s="1"/>
  <c r="N4940" i="7"/>
  <c r="P4940" i="7" s="1"/>
  <c r="N4941" i="7"/>
  <c r="P4941" i="7" s="1"/>
  <c r="N4942" i="7"/>
  <c r="P4942" i="7" s="1"/>
  <c r="N4943" i="7"/>
  <c r="P4943" i="7" s="1"/>
  <c r="N4944" i="7"/>
  <c r="P4944" i="7" s="1"/>
  <c r="N4945" i="7"/>
  <c r="P4945" i="7" s="1"/>
  <c r="N4946" i="7"/>
  <c r="P4946" i="7" s="1"/>
  <c r="N4947" i="7"/>
  <c r="P4947" i="7" s="1"/>
  <c r="N4948" i="7"/>
  <c r="P4948" i="7" s="1"/>
  <c r="N4949" i="7"/>
  <c r="P4949" i="7" s="1"/>
  <c r="N4950" i="7"/>
  <c r="P4950" i="7" s="1"/>
  <c r="N4951" i="7"/>
  <c r="P4951" i="7" s="1"/>
  <c r="N4952" i="7"/>
  <c r="P4952" i="7" s="1"/>
  <c r="N4953" i="7"/>
  <c r="P4953" i="7" s="1"/>
  <c r="N4954" i="7"/>
  <c r="P4954" i="7" s="1"/>
  <c r="N4955" i="7"/>
  <c r="P4955" i="7" s="1"/>
  <c r="N4956" i="7"/>
  <c r="P4956" i="7" s="1"/>
  <c r="N4957" i="7"/>
  <c r="P4957" i="7" s="1"/>
  <c r="N4958" i="7"/>
  <c r="P4958" i="7" s="1"/>
  <c r="N4959" i="7"/>
  <c r="P4959" i="7" s="1"/>
  <c r="N4960" i="7"/>
  <c r="P4960" i="7" s="1"/>
  <c r="N4961" i="7"/>
  <c r="P4961" i="7" s="1"/>
  <c r="N4962" i="7"/>
  <c r="P4962" i="7" s="1"/>
  <c r="N4963" i="7"/>
  <c r="P4963" i="7" s="1"/>
  <c r="N4964" i="7"/>
  <c r="P4964" i="7" s="1"/>
  <c r="N4965" i="7"/>
  <c r="P4965" i="7" s="1"/>
  <c r="N4966" i="7"/>
  <c r="P4966" i="7" s="1"/>
  <c r="N4967" i="7"/>
  <c r="P4967" i="7" s="1"/>
  <c r="N4968" i="7"/>
  <c r="P4968" i="7" s="1"/>
  <c r="N4969" i="7"/>
  <c r="P4969" i="7" s="1"/>
  <c r="N4970" i="7"/>
  <c r="P4970" i="7" s="1"/>
  <c r="N4971" i="7"/>
  <c r="P4971" i="7" s="1"/>
  <c r="N4972" i="7"/>
  <c r="P4972" i="7" s="1"/>
  <c r="N4973" i="7"/>
  <c r="P4973" i="7" s="1"/>
  <c r="N4974" i="7"/>
  <c r="P4974" i="7" s="1"/>
  <c r="N4975" i="7"/>
  <c r="P4975" i="7" s="1"/>
  <c r="N4976" i="7"/>
  <c r="P4976" i="7" s="1"/>
  <c r="N4977" i="7"/>
  <c r="P4977" i="7" s="1"/>
  <c r="N4978" i="7"/>
  <c r="P4978" i="7" s="1"/>
  <c r="N4979" i="7"/>
  <c r="P4979" i="7" s="1"/>
  <c r="N4980" i="7"/>
  <c r="P4980" i="7" s="1"/>
  <c r="N4981" i="7"/>
  <c r="P4981" i="7" s="1"/>
  <c r="N4982" i="7"/>
  <c r="P4982" i="7" s="1"/>
  <c r="N4983" i="7"/>
  <c r="P4983" i="7" s="1"/>
  <c r="N4984" i="7"/>
  <c r="P4984" i="7" s="1"/>
  <c r="N4985" i="7"/>
  <c r="P4985" i="7" s="1"/>
  <c r="N4986" i="7"/>
  <c r="P4986" i="7" s="1"/>
  <c r="N4987" i="7"/>
  <c r="P4987" i="7" s="1"/>
  <c r="N4988" i="7"/>
  <c r="P4988" i="7" s="1"/>
  <c r="N4989" i="7"/>
  <c r="P4989" i="7" s="1"/>
  <c r="N4990" i="7"/>
  <c r="P4990" i="7" s="1"/>
  <c r="N4991" i="7"/>
  <c r="P4991" i="7" s="1"/>
  <c r="N4992" i="7"/>
  <c r="P4992" i="7" s="1"/>
  <c r="N4993" i="7"/>
  <c r="P4993" i="7" s="1"/>
  <c r="N4994" i="7"/>
  <c r="P4994" i="7" s="1"/>
  <c r="N4995" i="7"/>
  <c r="P4995" i="7" s="1"/>
  <c r="N4996" i="7"/>
  <c r="P4996" i="7" s="1"/>
  <c r="N4997" i="7"/>
  <c r="P4997" i="7" s="1"/>
  <c r="N4998" i="7"/>
  <c r="P4998" i="7" s="1"/>
  <c r="N4999" i="7"/>
  <c r="P4999" i="7" s="1"/>
  <c r="N5000" i="7"/>
  <c r="P5000" i="7" s="1"/>
  <c r="N5001" i="7"/>
  <c r="P5001" i="7" s="1"/>
  <c r="N5002" i="7"/>
  <c r="P5002" i="7" s="1"/>
  <c r="N5003" i="7"/>
  <c r="P5003" i="7" s="1"/>
  <c r="N5004" i="7"/>
  <c r="P5004" i="7" s="1"/>
  <c r="N5005" i="7"/>
  <c r="P5005" i="7" s="1"/>
  <c r="N5006" i="7"/>
  <c r="P5006" i="7" s="1"/>
  <c r="N5007" i="7"/>
  <c r="P5007" i="7" s="1"/>
  <c r="N5008" i="7"/>
  <c r="P5008" i="7" s="1"/>
  <c r="N5009" i="7"/>
  <c r="P5009" i="7" s="1"/>
  <c r="N5010" i="7"/>
  <c r="P5010" i="7" s="1"/>
  <c r="N5011" i="7"/>
  <c r="P5011" i="7" s="1"/>
  <c r="N5012" i="7"/>
  <c r="P5012" i="7" s="1"/>
  <c r="N5013" i="7"/>
  <c r="P5013" i="7" s="1"/>
  <c r="N5014" i="7"/>
  <c r="P5014" i="7" s="1"/>
  <c r="N5015" i="7"/>
  <c r="P5015" i="7" s="1"/>
  <c r="N5016" i="7"/>
  <c r="P5016" i="7" s="1"/>
  <c r="N5017" i="7"/>
  <c r="P5017" i="7" s="1"/>
  <c r="N5018" i="7"/>
  <c r="P5018" i="7" s="1"/>
  <c r="N5019" i="7"/>
  <c r="P5019" i="7" s="1"/>
  <c r="N5020" i="7"/>
  <c r="P5020" i="7" s="1"/>
  <c r="N5021" i="7"/>
  <c r="P5021" i="7" s="1"/>
  <c r="N5022" i="7"/>
  <c r="P5022" i="7" s="1"/>
  <c r="N5023" i="7"/>
  <c r="P5023" i="7" s="1"/>
  <c r="N5024" i="7"/>
  <c r="P5024" i="7" s="1"/>
  <c r="N5025" i="7"/>
  <c r="P5025" i="7" s="1"/>
  <c r="N5026" i="7"/>
  <c r="P5026" i="7" s="1"/>
  <c r="N5027" i="7"/>
  <c r="P5027" i="7" s="1"/>
  <c r="N5028" i="7"/>
  <c r="P5028" i="7" s="1"/>
  <c r="N5029" i="7"/>
  <c r="P5029" i="7" s="1"/>
  <c r="N5030" i="7"/>
  <c r="P5030" i="7" s="1"/>
  <c r="N5031" i="7"/>
  <c r="P5031" i="7" s="1"/>
  <c r="N5032" i="7"/>
  <c r="P5032" i="7" s="1"/>
  <c r="N5033" i="7"/>
  <c r="P5033" i="7" s="1"/>
  <c r="N5034" i="7"/>
  <c r="P5034" i="7" s="1"/>
  <c r="N5035" i="7"/>
  <c r="P5035" i="7" s="1"/>
  <c r="N5036" i="7"/>
  <c r="P5036" i="7" s="1"/>
  <c r="N5037" i="7"/>
  <c r="P5037" i="7" s="1"/>
  <c r="N5038" i="7"/>
  <c r="P5038" i="7" s="1"/>
  <c r="N5039" i="7"/>
  <c r="P5039" i="7" s="1"/>
  <c r="N5040" i="7"/>
  <c r="P5040" i="7" s="1"/>
  <c r="N5041" i="7"/>
  <c r="P5041" i="7" s="1"/>
  <c r="N5042" i="7"/>
  <c r="P5042" i="7" s="1"/>
  <c r="N5043" i="7"/>
  <c r="P5043" i="7" s="1"/>
  <c r="N5044" i="7"/>
  <c r="P5044" i="7" s="1"/>
  <c r="N5045" i="7"/>
  <c r="P5045" i="7" s="1"/>
  <c r="N5046" i="7"/>
  <c r="P5046" i="7" s="1"/>
  <c r="N5047" i="7"/>
  <c r="P5047" i="7" s="1"/>
  <c r="N5048" i="7"/>
  <c r="P5048" i="7" s="1"/>
  <c r="N5049" i="7"/>
  <c r="P5049" i="7" s="1"/>
  <c r="N5050" i="7"/>
  <c r="P5050" i="7" s="1"/>
  <c r="N5051" i="7"/>
  <c r="P5051" i="7" s="1"/>
  <c r="N5052" i="7"/>
  <c r="P5052" i="7" s="1"/>
  <c r="N5053" i="7"/>
  <c r="P5053" i="7" s="1"/>
  <c r="N5054" i="7"/>
  <c r="P5054" i="7" s="1"/>
  <c r="N5055" i="7"/>
  <c r="P5055" i="7" s="1"/>
  <c r="N5056" i="7"/>
  <c r="P5056" i="7" s="1"/>
  <c r="N5057" i="7"/>
  <c r="P5057" i="7" s="1"/>
  <c r="N5058" i="7"/>
  <c r="P5058" i="7" s="1"/>
  <c r="N5059" i="7"/>
  <c r="P5059" i="7" s="1"/>
  <c r="N5060" i="7"/>
  <c r="P5060" i="7" s="1"/>
  <c r="N5061" i="7"/>
  <c r="P5061" i="7" s="1"/>
  <c r="N5062" i="7"/>
  <c r="P5062" i="7" s="1"/>
  <c r="N5063" i="7"/>
  <c r="P5063" i="7" s="1"/>
  <c r="N5064" i="7"/>
  <c r="P5064" i="7" s="1"/>
  <c r="N5065" i="7"/>
  <c r="P5065" i="7" s="1"/>
  <c r="N5066" i="7"/>
  <c r="P5066" i="7" s="1"/>
  <c r="N5067" i="7"/>
  <c r="P5067" i="7" s="1"/>
  <c r="N5068" i="7"/>
  <c r="P5068" i="7" s="1"/>
  <c r="N5069" i="7"/>
  <c r="P5069" i="7" s="1"/>
  <c r="N5070" i="7"/>
  <c r="P5070" i="7" s="1"/>
  <c r="N5071" i="7"/>
  <c r="P5071" i="7" s="1"/>
  <c r="N5072" i="7"/>
  <c r="P5072" i="7" s="1"/>
  <c r="N5073" i="7"/>
  <c r="P5073" i="7" s="1"/>
  <c r="N5074" i="7"/>
  <c r="P5074" i="7" s="1"/>
  <c r="N5075" i="7"/>
  <c r="P5075" i="7" s="1"/>
  <c r="N5076" i="7"/>
  <c r="P5076" i="7" s="1"/>
  <c r="N5077" i="7"/>
  <c r="P5077" i="7" s="1"/>
  <c r="N5078" i="7"/>
  <c r="P5078" i="7" s="1"/>
  <c r="N5079" i="7"/>
  <c r="P5079" i="7" s="1"/>
  <c r="N5080" i="7"/>
  <c r="P5080" i="7" s="1"/>
  <c r="N5081" i="7"/>
  <c r="P5081" i="7" s="1"/>
  <c r="N5082" i="7"/>
  <c r="P5082" i="7" s="1"/>
  <c r="N5083" i="7"/>
  <c r="P5083" i="7" s="1"/>
  <c r="N5084" i="7"/>
  <c r="P5084" i="7" s="1"/>
  <c r="N5085" i="7"/>
  <c r="P5085" i="7" s="1"/>
  <c r="N5086" i="7"/>
  <c r="P5086" i="7" s="1"/>
  <c r="N5087" i="7"/>
  <c r="P5087" i="7" s="1"/>
  <c r="N5088" i="7"/>
  <c r="P5088" i="7" s="1"/>
  <c r="N5089" i="7"/>
  <c r="P5089" i="7" s="1"/>
  <c r="N5090" i="7"/>
  <c r="P5090" i="7" s="1"/>
  <c r="N5091" i="7"/>
  <c r="P5091" i="7" s="1"/>
  <c r="N5092" i="7"/>
  <c r="P5092" i="7" s="1"/>
  <c r="N5093" i="7"/>
  <c r="P5093" i="7" s="1"/>
  <c r="N5094" i="7"/>
  <c r="P5094" i="7" s="1"/>
  <c r="N5095" i="7"/>
  <c r="P5095" i="7" s="1"/>
  <c r="N5096" i="7"/>
  <c r="P5096" i="7" s="1"/>
  <c r="N5097" i="7"/>
  <c r="P5097" i="7" s="1"/>
  <c r="N5098" i="7"/>
  <c r="P5098" i="7" s="1"/>
  <c r="N5099" i="7"/>
  <c r="P5099" i="7" s="1"/>
  <c r="N5100" i="7"/>
  <c r="P5100" i="7" s="1"/>
  <c r="N5101" i="7"/>
  <c r="P5101" i="7" s="1"/>
  <c r="N5102" i="7"/>
  <c r="P5102" i="7" s="1"/>
  <c r="N5103" i="7"/>
  <c r="P5103" i="7" s="1"/>
  <c r="N5104" i="7"/>
  <c r="P5104" i="7" s="1"/>
  <c r="N5105" i="7"/>
  <c r="P5105" i="7" s="1"/>
  <c r="N5106" i="7"/>
  <c r="P5106" i="7" s="1"/>
  <c r="N5107" i="7"/>
  <c r="P5107" i="7" s="1"/>
  <c r="N5108" i="7"/>
  <c r="P5108" i="7" s="1"/>
  <c r="N5109" i="7"/>
  <c r="P5109" i="7" s="1"/>
  <c r="N5110" i="7"/>
  <c r="P5110" i="7" s="1"/>
  <c r="N5111" i="7"/>
  <c r="P5111" i="7" s="1"/>
  <c r="N5112" i="7"/>
  <c r="P5112" i="7" s="1"/>
  <c r="N5113" i="7"/>
  <c r="P5113" i="7" s="1"/>
  <c r="N5114" i="7"/>
  <c r="P5114" i="7" s="1"/>
  <c r="N5115" i="7"/>
  <c r="P5115" i="7" s="1"/>
  <c r="N5116" i="7"/>
  <c r="P5116" i="7" s="1"/>
  <c r="N5117" i="7"/>
  <c r="P5117" i="7" s="1"/>
  <c r="N5118" i="7"/>
  <c r="P5118" i="7" s="1"/>
  <c r="N5119" i="7"/>
  <c r="P5119" i="7" s="1"/>
  <c r="N5120" i="7"/>
  <c r="P5120" i="7" s="1"/>
  <c r="N5121" i="7"/>
  <c r="P5121" i="7" s="1"/>
  <c r="N5122" i="7"/>
  <c r="P5122" i="7" s="1"/>
  <c r="N5123" i="7"/>
  <c r="P5123" i="7" s="1"/>
  <c r="N5124" i="7"/>
  <c r="P5124" i="7" s="1"/>
  <c r="N5125" i="7"/>
  <c r="P5125" i="7" s="1"/>
  <c r="N5126" i="7"/>
  <c r="P5126" i="7" s="1"/>
  <c r="N5127" i="7"/>
  <c r="P5127" i="7" s="1"/>
  <c r="N5128" i="7"/>
  <c r="P5128" i="7" s="1"/>
  <c r="N5129" i="7"/>
  <c r="P5129" i="7" s="1"/>
  <c r="N5130" i="7"/>
  <c r="P5130" i="7" s="1"/>
  <c r="N5131" i="7"/>
  <c r="P5131" i="7" s="1"/>
  <c r="N5132" i="7"/>
  <c r="P5132" i="7" s="1"/>
  <c r="N5133" i="7"/>
  <c r="P5133" i="7" s="1"/>
  <c r="N5134" i="7"/>
  <c r="P5134" i="7" s="1"/>
  <c r="N5135" i="7"/>
  <c r="P5135" i="7" s="1"/>
  <c r="N5136" i="7"/>
  <c r="P5136" i="7" s="1"/>
  <c r="N5137" i="7"/>
  <c r="P5137" i="7" s="1"/>
  <c r="N5138" i="7"/>
  <c r="P5138" i="7" s="1"/>
  <c r="N5139" i="7"/>
  <c r="P5139" i="7" s="1"/>
  <c r="N5140" i="7"/>
  <c r="P5140" i="7" s="1"/>
  <c r="N5141" i="7"/>
  <c r="P5141" i="7" s="1"/>
  <c r="N5142" i="7"/>
  <c r="P5142" i="7" s="1"/>
  <c r="N5143" i="7"/>
  <c r="P5143" i="7" s="1"/>
  <c r="N5144" i="7"/>
  <c r="P5144" i="7" s="1"/>
  <c r="N5145" i="7"/>
  <c r="P5145" i="7" s="1"/>
  <c r="N5146" i="7"/>
  <c r="P5146" i="7" s="1"/>
  <c r="N5147" i="7"/>
  <c r="P5147" i="7" s="1"/>
  <c r="N5148" i="7"/>
  <c r="P5148" i="7" s="1"/>
  <c r="N5149" i="7"/>
  <c r="P5149" i="7" s="1"/>
  <c r="N5150" i="7"/>
  <c r="P5150" i="7" s="1"/>
  <c r="N5151" i="7"/>
  <c r="P5151" i="7" s="1"/>
  <c r="N5152" i="7"/>
  <c r="P5152" i="7" s="1"/>
  <c r="N5153" i="7"/>
  <c r="P5153" i="7" s="1"/>
  <c r="N5154" i="7"/>
  <c r="P5154" i="7" s="1"/>
  <c r="N5155" i="7"/>
  <c r="P5155" i="7" s="1"/>
  <c r="N5156" i="7"/>
  <c r="P5156" i="7" s="1"/>
  <c r="N5157" i="7"/>
  <c r="P5157" i="7" s="1"/>
  <c r="N5158" i="7"/>
  <c r="P5158" i="7" s="1"/>
  <c r="N5159" i="7"/>
  <c r="P5159" i="7" s="1"/>
  <c r="N5160" i="7"/>
  <c r="P5160" i="7" s="1"/>
  <c r="N5161" i="7"/>
  <c r="P5161" i="7" s="1"/>
  <c r="N5162" i="7"/>
  <c r="P5162" i="7" s="1"/>
  <c r="N5163" i="7"/>
  <c r="P5163" i="7" s="1"/>
  <c r="N5164" i="7"/>
  <c r="P5164" i="7" s="1"/>
  <c r="N5165" i="7"/>
  <c r="P5165" i="7" s="1"/>
  <c r="N5166" i="7"/>
  <c r="P5166" i="7" s="1"/>
  <c r="N5167" i="7"/>
  <c r="P5167" i="7" s="1"/>
  <c r="N5168" i="7"/>
  <c r="P5168" i="7" s="1"/>
  <c r="N5169" i="7"/>
  <c r="P5169" i="7" s="1"/>
  <c r="N5170" i="7"/>
  <c r="P5170" i="7" s="1"/>
  <c r="N5171" i="7"/>
  <c r="P5171" i="7" s="1"/>
  <c r="N5172" i="7"/>
  <c r="P5172" i="7" s="1"/>
  <c r="N5173" i="7"/>
  <c r="P5173" i="7" s="1"/>
  <c r="N5174" i="7"/>
  <c r="P5174" i="7" s="1"/>
  <c r="N5175" i="7"/>
  <c r="P5175" i="7" s="1"/>
  <c r="N5176" i="7"/>
  <c r="P5176" i="7" s="1"/>
  <c r="N5177" i="7"/>
  <c r="P5177" i="7" s="1"/>
  <c r="N5178" i="7"/>
  <c r="P5178" i="7" s="1"/>
  <c r="N5179" i="7"/>
  <c r="P5179" i="7" s="1"/>
  <c r="N5180" i="7"/>
  <c r="P5180" i="7" s="1"/>
  <c r="N5181" i="7"/>
  <c r="P5181" i="7" s="1"/>
  <c r="N5182" i="7"/>
  <c r="P5182" i="7" s="1"/>
  <c r="N5183" i="7"/>
  <c r="P5183" i="7" s="1"/>
  <c r="N5184" i="7"/>
  <c r="P5184" i="7" s="1"/>
  <c r="N5185" i="7"/>
  <c r="P5185" i="7" s="1"/>
  <c r="N5186" i="7"/>
  <c r="P5186" i="7" s="1"/>
  <c r="N5187" i="7"/>
  <c r="P5187" i="7" s="1"/>
  <c r="N5188" i="7"/>
  <c r="P5188" i="7" s="1"/>
  <c r="N5189" i="7"/>
  <c r="P5189" i="7" s="1"/>
  <c r="N5190" i="7"/>
  <c r="P5190" i="7" s="1"/>
  <c r="N5191" i="7"/>
  <c r="P5191" i="7" s="1"/>
  <c r="N5192" i="7"/>
  <c r="P5192" i="7" s="1"/>
  <c r="N5193" i="7"/>
  <c r="P5193" i="7" s="1"/>
  <c r="N5194" i="7"/>
  <c r="P5194" i="7" s="1"/>
  <c r="N5195" i="7"/>
  <c r="P5195" i="7" s="1"/>
  <c r="N5196" i="7"/>
  <c r="P5196" i="7" s="1"/>
  <c r="N5197" i="7"/>
  <c r="P5197" i="7" s="1"/>
  <c r="N5198" i="7"/>
  <c r="P5198" i="7" s="1"/>
  <c r="N5199" i="7"/>
  <c r="P5199" i="7" s="1"/>
  <c r="N5200" i="7"/>
  <c r="P5200" i="7" s="1"/>
  <c r="N5201" i="7"/>
  <c r="P5201" i="7" s="1"/>
  <c r="N5202" i="7"/>
  <c r="P5202" i="7" s="1"/>
  <c r="N5203" i="7"/>
  <c r="P5203" i="7" s="1"/>
  <c r="N5204" i="7"/>
  <c r="P5204" i="7" s="1"/>
  <c r="N5205" i="7"/>
  <c r="P5205" i="7" s="1"/>
  <c r="N5206" i="7"/>
  <c r="P5206" i="7" s="1"/>
  <c r="N5207" i="7"/>
  <c r="P5207" i="7" s="1"/>
  <c r="N5208" i="7"/>
  <c r="P5208" i="7" s="1"/>
  <c r="N5209" i="7"/>
  <c r="P5209" i="7" s="1"/>
  <c r="N5210" i="7"/>
  <c r="P5210" i="7" s="1"/>
  <c r="N5211" i="7"/>
  <c r="P5211" i="7" s="1"/>
  <c r="N5212" i="7"/>
  <c r="P5212" i="7" s="1"/>
  <c r="N5213" i="7"/>
  <c r="P5213" i="7" s="1"/>
  <c r="N5214" i="7"/>
  <c r="P5214" i="7" s="1"/>
  <c r="N5215" i="7"/>
  <c r="P5215" i="7" s="1"/>
  <c r="N5216" i="7"/>
  <c r="P5216" i="7" s="1"/>
  <c r="N5217" i="7"/>
  <c r="P5217" i="7" s="1"/>
  <c r="N5218" i="7"/>
  <c r="P5218" i="7" s="1"/>
  <c r="N5219" i="7"/>
  <c r="P5219" i="7" s="1"/>
  <c r="N5220" i="7"/>
  <c r="P5220" i="7" s="1"/>
  <c r="N5221" i="7"/>
  <c r="P5221" i="7" s="1"/>
  <c r="N5222" i="7"/>
  <c r="P5222" i="7" s="1"/>
  <c r="N5223" i="7"/>
  <c r="P5223" i="7" s="1"/>
  <c r="N5224" i="7"/>
  <c r="P5224" i="7" s="1"/>
  <c r="N5225" i="7"/>
  <c r="P5225" i="7" s="1"/>
  <c r="N5226" i="7"/>
  <c r="P5226" i="7" s="1"/>
  <c r="N5227" i="7"/>
  <c r="P5227" i="7" s="1"/>
  <c r="N5228" i="7"/>
  <c r="P5228" i="7" s="1"/>
  <c r="N5229" i="7"/>
  <c r="P5229" i="7" s="1"/>
  <c r="N5230" i="7"/>
  <c r="P5230" i="7" s="1"/>
  <c r="N5231" i="7"/>
  <c r="P5231" i="7" s="1"/>
  <c r="N5232" i="7"/>
  <c r="P5232" i="7" s="1"/>
  <c r="N5233" i="7"/>
  <c r="P5233" i="7" s="1"/>
  <c r="N5234" i="7"/>
  <c r="P5234" i="7" s="1"/>
  <c r="N5235" i="7"/>
  <c r="P5235" i="7" s="1"/>
  <c r="N5236" i="7"/>
  <c r="P5236" i="7" s="1"/>
  <c r="N5237" i="7"/>
  <c r="P5237" i="7" s="1"/>
  <c r="N5238" i="7"/>
  <c r="P5238" i="7" s="1"/>
  <c r="N5239" i="7"/>
  <c r="P5239" i="7" s="1"/>
  <c r="N5240" i="7"/>
  <c r="P5240" i="7" s="1"/>
  <c r="N5241" i="7"/>
  <c r="P5241" i="7" s="1"/>
  <c r="N5242" i="7"/>
  <c r="P5242" i="7" s="1"/>
  <c r="N5243" i="7"/>
  <c r="P5243" i="7" s="1"/>
  <c r="N5244" i="7"/>
  <c r="P5244" i="7" s="1"/>
  <c r="N5245" i="7"/>
  <c r="P5245" i="7" s="1"/>
  <c r="N5246" i="7"/>
  <c r="P5246" i="7" s="1"/>
  <c r="N5247" i="7"/>
  <c r="P5247" i="7" s="1"/>
  <c r="N5248" i="7"/>
  <c r="P5248" i="7" s="1"/>
  <c r="N5249" i="7"/>
  <c r="P5249" i="7" s="1"/>
  <c r="N5250" i="7"/>
  <c r="P5250" i="7" s="1"/>
  <c r="N5251" i="7"/>
  <c r="P5251" i="7" s="1"/>
  <c r="N5252" i="7"/>
  <c r="P5252" i="7" s="1"/>
  <c r="N5253" i="7"/>
  <c r="P5253" i="7" s="1"/>
  <c r="N5254" i="7"/>
  <c r="P5254" i="7" s="1"/>
  <c r="N5255" i="7"/>
  <c r="P5255" i="7" s="1"/>
  <c r="N5256" i="7"/>
  <c r="P5256" i="7" s="1"/>
  <c r="N5257" i="7"/>
  <c r="P5257" i="7" s="1"/>
  <c r="N5258" i="7"/>
  <c r="P5258" i="7" s="1"/>
  <c r="N5259" i="7"/>
  <c r="P5259" i="7" s="1"/>
  <c r="N5260" i="7"/>
  <c r="P5260" i="7" s="1"/>
  <c r="N5261" i="7"/>
  <c r="P5261" i="7" s="1"/>
  <c r="N5262" i="7"/>
  <c r="P5262" i="7" s="1"/>
  <c r="N5263" i="7"/>
  <c r="P5263" i="7" s="1"/>
  <c r="N5264" i="7"/>
  <c r="P5264" i="7" s="1"/>
  <c r="N5265" i="7"/>
  <c r="P5265" i="7" s="1"/>
  <c r="N5266" i="7"/>
  <c r="P5266" i="7" s="1"/>
  <c r="N5267" i="7"/>
  <c r="P5267" i="7" s="1"/>
  <c r="N5268" i="7"/>
  <c r="P5268" i="7" s="1"/>
  <c r="N5269" i="7"/>
  <c r="P5269" i="7" s="1"/>
  <c r="N5270" i="7"/>
  <c r="P5270" i="7" s="1"/>
  <c r="N5271" i="7"/>
  <c r="P5271" i="7" s="1"/>
  <c r="N5272" i="7"/>
  <c r="P5272" i="7" s="1"/>
  <c r="N5273" i="7"/>
  <c r="P5273" i="7" s="1"/>
  <c r="N5274" i="7"/>
  <c r="P5274" i="7" s="1"/>
  <c r="N5275" i="7"/>
  <c r="P5275" i="7" s="1"/>
  <c r="N5276" i="7"/>
  <c r="P5276" i="7" s="1"/>
  <c r="N5277" i="7"/>
  <c r="P5277" i="7" s="1"/>
  <c r="N5278" i="7"/>
  <c r="P5278" i="7" s="1"/>
  <c r="N5279" i="7"/>
  <c r="P5279" i="7" s="1"/>
  <c r="N5280" i="7"/>
  <c r="P5280" i="7" s="1"/>
  <c r="N5281" i="7"/>
  <c r="P5281" i="7" s="1"/>
  <c r="N5282" i="7"/>
  <c r="P5282" i="7" s="1"/>
  <c r="N5283" i="7"/>
  <c r="P5283" i="7" s="1"/>
  <c r="N5284" i="7"/>
  <c r="P5284" i="7" s="1"/>
  <c r="N5285" i="7"/>
  <c r="P5285" i="7" s="1"/>
  <c r="N5286" i="7"/>
  <c r="P5286" i="7" s="1"/>
  <c r="N5287" i="7"/>
  <c r="P5287" i="7" s="1"/>
  <c r="N5288" i="7"/>
  <c r="P5288" i="7" s="1"/>
  <c r="N5289" i="7"/>
  <c r="P5289" i="7" s="1"/>
  <c r="N5290" i="7"/>
  <c r="P5290" i="7" s="1"/>
  <c r="N5291" i="7"/>
  <c r="P5291" i="7" s="1"/>
  <c r="N5292" i="7"/>
  <c r="P5292" i="7" s="1"/>
  <c r="N5293" i="7"/>
  <c r="P5293" i="7" s="1"/>
  <c r="N5294" i="7"/>
  <c r="P5294" i="7" s="1"/>
  <c r="N5295" i="7"/>
  <c r="P5295" i="7" s="1"/>
  <c r="N5296" i="7"/>
  <c r="P5296" i="7" s="1"/>
  <c r="N5297" i="7"/>
  <c r="P5297" i="7" s="1"/>
  <c r="N5298" i="7"/>
  <c r="P5298" i="7" s="1"/>
  <c r="N5299" i="7"/>
  <c r="P5299" i="7" s="1"/>
  <c r="N5300" i="7"/>
  <c r="P5300" i="7" s="1"/>
  <c r="N5301" i="7"/>
  <c r="P5301" i="7" s="1"/>
  <c r="N5302" i="7"/>
  <c r="P5302" i="7" s="1"/>
  <c r="N5303" i="7"/>
  <c r="P5303" i="7" s="1"/>
  <c r="N5304" i="7"/>
  <c r="P5304" i="7" s="1"/>
  <c r="N5305" i="7"/>
  <c r="P5305" i="7" s="1"/>
  <c r="N5306" i="7"/>
  <c r="P5306" i="7" s="1"/>
  <c r="N5307" i="7"/>
  <c r="P5307" i="7" s="1"/>
  <c r="N5308" i="7"/>
  <c r="P5308" i="7" s="1"/>
  <c r="N5309" i="7"/>
  <c r="P5309" i="7" s="1"/>
  <c r="N5310" i="7"/>
  <c r="P5310" i="7" s="1"/>
  <c r="N5311" i="7"/>
  <c r="P5311" i="7" s="1"/>
  <c r="N5312" i="7"/>
  <c r="P5312" i="7" s="1"/>
  <c r="N5313" i="7"/>
  <c r="P5313" i="7" s="1"/>
  <c r="N5314" i="7"/>
  <c r="P5314" i="7" s="1"/>
  <c r="N5315" i="7"/>
  <c r="P5315" i="7" s="1"/>
  <c r="N5316" i="7"/>
  <c r="P5316" i="7" s="1"/>
  <c r="N5317" i="7"/>
  <c r="P5317" i="7" s="1"/>
  <c r="N5318" i="7"/>
  <c r="P5318" i="7" s="1"/>
  <c r="N5319" i="7"/>
  <c r="P5319" i="7" s="1"/>
  <c r="N5320" i="7"/>
  <c r="P5320" i="7" s="1"/>
  <c r="N5321" i="7"/>
  <c r="P5321" i="7" s="1"/>
  <c r="N5322" i="7"/>
  <c r="P5322" i="7" s="1"/>
  <c r="N5323" i="7"/>
  <c r="P5323" i="7" s="1"/>
  <c r="N5324" i="7"/>
  <c r="P5324" i="7" s="1"/>
  <c r="N5325" i="7"/>
  <c r="P5325" i="7" s="1"/>
  <c r="N5326" i="7"/>
  <c r="P5326" i="7" s="1"/>
  <c r="N5327" i="7"/>
  <c r="P5327" i="7" s="1"/>
  <c r="N5328" i="7"/>
  <c r="P5328" i="7" s="1"/>
  <c r="N5329" i="7"/>
  <c r="P5329" i="7" s="1"/>
  <c r="N5330" i="7"/>
  <c r="P5330" i="7" s="1"/>
  <c r="N5331" i="7"/>
  <c r="P5331" i="7" s="1"/>
  <c r="N5332" i="7"/>
  <c r="P5332" i="7" s="1"/>
  <c r="N5333" i="7"/>
  <c r="P5333" i="7" s="1"/>
  <c r="N5334" i="7"/>
  <c r="P5334" i="7" s="1"/>
  <c r="N5335" i="7"/>
  <c r="P5335" i="7" s="1"/>
  <c r="N5336" i="7"/>
  <c r="P5336" i="7" s="1"/>
  <c r="N5337" i="7"/>
  <c r="P5337" i="7" s="1"/>
  <c r="N5338" i="7"/>
  <c r="P5338" i="7" s="1"/>
  <c r="N5339" i="7"/>
  <c r="P5339" i="7" s="1"/>
  <c r="N5340" i="7"/>
  <c r="P5340" i="7" s="1"/>
  <c r="N5341" i="7"/>
  <c r="P5341" i="7" s="1"/>
  <c r="N5342" i="7"/>
  <c r="P5342" i="7" s="1"/>
  <c r="N5343" i="7"/>
  <c r="P5343" i="7" s="1"/>
  <c r="N5344" i="7"/>
  <c r="P5344" i="7" s="1"/>
  <c r="N5345" i="7"/>
  <c r="P5345" i="7" s="1"/>
  <c r="N5346" i="7"/>
  <c r="P5346" i="7" s="1"/>
  <c r="N5347" i="7"/>
  <c r="P5347" i="7" s="1"/>
  <c r="N5348" i="7"/>
  <c r="P5348" i="7" s="1"/>
  <c r="N5349" i="7"/>
  <c r="P5349" i="7" s="1"/>
  <c r="N5350" i="7"/>
  <c r="P5350" i="7" s="1"/>
  <c r="N5351" i="7"/>
  <c r="P5351" i="7" s="1"/>
  <c r="N5352" i="7"/>
  <c r="P5352" i="7" s="1"/>
  <c r="N5353" i="7"/>
  <c r="P5353" i="7" s="1"/>
  <c r="N5354" i="7"/>
  <c r="P5354" i="7" s="1"/>
  <c r="N5355" i="7"/>
  <c r="P5355" i="7" s="1"/>
  <c r="N5356" i="7"/>
  <c r="P5356" i="7" s="1"/>
  <c r="N5357" i="7"/>
  <c r="P5357" i="7" s="1"/>
  <c r="N5358" i="7"/>
  <c r="P5358" i="7" s="1"/>
  <c r="N5359" i="7"/>
  <c r="P5359" i="7" s="1"/>
  <c r="N5360" i="7"/>
  <c r="P5360" i="7" s="1"/>
  <c r="N5361" i="7"/>
  <c r="P5361" i="7" s="1"/>
  <c r="N5362" i="7"/>
  <c r="P5362" i="7" s="1"/>
  <c r="N5363" i="7"/>
  <c r="P5363" i="7" s="1"/>
  <c r="N5364" i="7"/>
  <c r="P5364" i="7" s="1"/>
  <c r="N5365" i="7"/>
  <c r="P5365" i="7" s="1"/>
  <c r="N5366" i="7"/>
  <c r="P5366" i="7" s="1"/>
  <c r="N5367" i="7"/>
  <c r="P5367" i="7" s="1"/>
  <c r="N5368" i="7"/>
  <c r="P5368" i="7" s="1"/>
  <c r="N5369" i="7"/>
  <c r="P5369" i="7" s="1"/>
  <c r="N5370" i="7"/>
  <c r="P5370" i="7" s="1"/>
  <c r="N5371" i="7"/>
  <c r="P5371" i="7" s="1"/>
  <c r="N5372" i="7"/>
  <c r="P5372" i="7" s="1"/>
  <c r="N5373" i="7"/>
  <c r="P5373" i="7" s="1"/>
  <c r="N5374" i="7"/>
  <c r="P5374" i="7" s="1"/>
  <c r="N5375" i="7"/>
  <c r="P5375" i="7" s="1"/>
  <c r="N5376" i="7"/>
  <c r="P5376" i="7" s="1"/>
  <c r="N5377" i="7"/>
  <c r="P5377" i="7" s="1"/>
  <c r="N5378" i="7"/>
  <c r="P5378" i="7" s="1"/>
  <c r="N5379" i="7"/>
  <c r="P5379" i="7" s="1"/>
  <c r="N5380" i="7"/>
  <c r="P5380" i="7" s="1"/>
  <c r="N5381" i="7"/>
  <c r="P5381" i="7" s="1"/>
  <c r="N5382" i="7"/>
  <c r="P5382" i="7" s="1"/>
  <c r="N5383" i="7"/>
  <c r="P5383" i="7" s="1"/>
  <c r="N5384" i="7"/>
  <c r="P5384" i="7" s="1"/>
  <c r="N5385" i="7"/>
  <c r="P5385" i="7" s="1"/>
  <c r="N5386" i="7"/>
  <c r="P5386" i="7" s="1"/>
  <c r="N5387" i="7"/>
  <c r="P5387" i="7" s="1"/>
  <c r="N5388" i="7"/>
  <c r="P5388" i="7" s="1"/>
  <c r="N5389" i="7"/>
  <c r="P5389" i="7" s="1"/>
  <c r="N5390" i="7"/>
  <c r="P5390" i="7" s="1"/>
  <c r="N5391" i="7"/>
  <c r="P5391" i="7" s="1"/>
  <c r="N5392" i="7"/>
  <c r="P5392" i="7" s="1"/>
  <c r="N5393" i="7"/>
  <c r="P5393" i="7" s="1"/>
  <c r="N5394" i="7"/>
  <c r="P5394" i="7" s="1"/>
  <c r="N5395" i="7"/>
  <c r="P5395" i="7" s="1"/>
  <c r="N5396" i="7"/>
  <c r="P5396" i="7" s="1"/>
  <c r="N5397" i="7"/>
  <c r="P5397" i="7" s="1"/>
  <c r="N5398" i="7"/>
  <c r="P5398" i="7" s="1"/>
  <c r="N5399" i="7"/>
  <c r="P5399" i="7" s="1"/>
  <c r="N5400" i="7"/>
  <c r="P5400" i="7" s="1"/>
  <c r="N5401" i="7"/>
  <c r="P5401" i="7" s="1"/>
  <c r="N5402" i="7"/>
  <c r="P5402" i="7" s="1"/>
  <c r="N5403" i="7"/>
  <c r="P5403" i="7" s="1"/>
  <c r="N5404" i="7"/>
  <c r="P5404" i="7" s="1"/>
  <c r="N5405" i="7"/>
  <c r="P5405" i="7" s="1"/>
  <c r="N5406" i="7"/>
  <c r="P5406" i="7" s="1"/>
  <c r="N5407" i="7"/>
  <c r="P5407" i="7" s="1"/>
  <c r="N5408" i="7"/>
  <c r="P5408" i="7" s="1"/>
  <c r="N5409" i="7"/>
  <c r="P5409" i="7" s="1"/>
  <c r="N5410" i="7"/>
  <c r="P5410" i="7" s="1"/>
  <c r="N5411" i="7"/>
  <c r="P5411" i="7" s="1"/>
  <c r="N5412" i="7"/>
  <c r="P5412" i="7" s="1"/>
  <c r="N5413" i="7"/>
  <c r="P5413" i="7" s="1"/>
  <c r="N5414" i="7"/>
  <c r="P5414" i="7" s="1"/>
  <c r="N5415" i="7"/>
  <c r="P5415" i="7" s="1"/>
  <c r="N5416" i="7"/>
  <c r="P5416" i="7" s="1"/>
  <c r="N5417" i="7"/>
  <c r="P5417" i="7" s="1"/>
  <c r="N5418" i="7"/>
  <c r="P5418" i="7" s="1"/>
  <c r="N5419" i="7"/>
  <c r="P5419" i="7" s="1"/>
  <c r="N5420" i="7"/>
  <c r="P5420" i="7" s="1"/>
  <c r="N5421" i="7"/>
  <c r="P5421" i="7" s="1"/>
  <c r="N5422" i="7"/>
  <c r="P5422" i="7" s="1"/>
  <c r="N5423" i="7"/>
  <c r="P5423" i="7" s="1"/>
  <c r="N5424" i="7"/>
  <c r="P5424" i="7" s="1"/>
  <c r="N5425" i="7"/>
  <c r="P5425" i="7" s="1"/>
  <c r="N5426" i="7"/>
  <c r="P5426" i="7" s="1"/>
  <c r="N5427" i="7"/>
  <c r="P5427" i="7" s="1"/>
  <c r="N5428" i="7"/>
  <c r="P5428" i="7" s="1"/>
  <c r="N5429" i="7"/>
  <c r="P5429" i="7" s="1"/>
  <c r="N5430" i="7"/>
  <c r="P5430" i="7" s="1"/>
  <c r="N5431" i="7"/>
  <c r="P5431" i="7" s="1"/>
  <c r="N5432" i="7"/>
  <c r="P5432" i="7" s="1"/>
  <c r="N5433" i="7"/>
  <c r="P5433" i="7" s="1"/>
  <c r="N5434" i="7"/>
  <c r="P5434" i="7" s="1"/>
  <c r="N5435" i="7"/>
  <c r="P5435" i="7" s="1"/>
  <c r="N5436" i="7"/>
  <c r="P5436" i="7" s="1"/>
  <c r="N5437" i="7"/>
  <c r="P5437" i="7" s="1"/>
  <c r="N5438" i="7"/>
  <c r="P5438" i="7" s="1"/>
  <c r="N5439" i="7"/>
  <c r="P5439" i="7" s="1"/>
  <c r="N5440" i="7"/>
  <c r="P5440" i="7" s="1"/>
  <c r="N5441" i="7"/>
  <c r="P5441" i="7" s="1"/>
  <c r="N5442" i="7"/>
  <c r="P5442" i="7" s="1"/>
  <c r="N5443" i="7"/>
  <c r="P5443" i="7" s="1"/>
  <c r="N5444" i="7"/>
  <c r="P5444" i="7" s="1"/>
  <c r="N5445" i="7"/>
  <c r="P5445" i="7" s="1"/>
  <c r="N5446" i="7"/>
  <c r="P5446" i="7" s="1"/>
  <c r="N5447" i="7"/>
  <c r="P5447" i="7" s="1"/>
  <c r="N5448" i="7"/>
  <c r="P5448" i="7" s="1"/>
  <c r="N5449" i="7"/>
  <c r="P5449" i="7" s="1"/>
  <c r="N5450" i="7"/>
  <c r="P5450" i="7" s="1"/>
  <c r="N5451" i="7"/>
  <c r="P5451" i="7" s="1"/>
  <c r="N5452" i="7"/>
  <c r="P5452" i="7" s="1"/>
  <c r="N5453" i="7"/>
  <c r="P5453" i="7" s="1"/>
  <c r="N5454" i="7"/>
  <c r="P5454" i="7" s="1"/>
  <c r="N5455" i="7"/>
  <c r="P5455" i="7" s="1"/>
  <c r="N5456" i="7"/>
  <c r="P5456" i="7" s="1"/>
  <c r="N5457" i="7"/>
  <c r="P5457" i="7" s="1"/>
  <c r="N5458" i="7"/>
  <c r="P5458" i="7" s="1"/>
  <c r="N5459" i="7"/>
  <c r="P5459" i="7" s="1"/>
  <c r="N5460" i="7"/>
  <c r="P5460" i="7" s="1"/>
  <c r="N5461" i="7"/>
  <c r="P5461" i="7" s="1"/>
  <c r="N5462" i="7"/>
  <c r="P5462" i="7" s="1"/>
  <c r="N5463" i="7"/>
  <c r="P5463" i="7" s="1"/>
  <c r="N5464" i="7"/>
  <c r="P5464" i="7" s="1"/>
  <c r="N5465" i="7"/>
  <c r="P5465" i="7" s="1"/>
  <c r="N5466" i="7"/>
  <c r="P5466" i="7" s="1"/>
  <c r="N5467" i="7"/>
  <c r="P5467" i="7" s="1"/>
  <c r="N5468" i="7"/>
  <c r="P5468" i="7" s="1"/>
  <c r="N5469" i="7"/>
  <c r="P5469" i="7" s="1"/>
  <c r="N5470" i="7"/>
  <c r="P5470" i="7" s="1"/>
  <c r="N5471" i="7"/>
  <c r="P5471" i="7" s="1"/>
  <c r="N5472" i="7"/>
  <c r="P5472" i="7" s="1"/>
  <c r="N5473" i="7"/>
  <c r="P5473" i="7" s="1"/>
  <c r="N5474" i="7"/>
  <c r="P5474" i="7" s="1"/>
  <c r="N5475" i="7"/>
  <c r="P5475" i="7" s="1"/>
  <c r="N5476" i="7"/>
  <c r="P5476" i="7" s="1"/>
  <c r="N5477" i="7"/>
  <c r="P5477" i="7" s="1"/>
  <c r="N5478" i="7"/>
  <c r="P5478" i="7" s="1"/>
  <c r="N5479" i="7"/>
  <c r="P5479" i="7" s="1"/>
  <c r="N5480" i="7"/>
  <c r="P5480" i="7" s="1"/>
  <c r="N5481" i="7"/>
  <c r="P5481" i="7" s="1"/>
  <c r="N5482" i="7"/>
  <c r="P5482" i="7" s="1"/>
  <c r="N5483" i="7"/>
  <c r="P5483" i="7" s="1"/>
  <c r="N5484" i="7"/>
  <c r="P5484" i="7" s="1"/>
  <c r="N5485" i="7"/>
  <c r="P5485" i="7" s="1"/>
  <c r="N5486" i="7"/>
  <c r="P5486" i="7" s="1"/>
  <c r="N5487" i="7"/>
  <c r="P5487" i="7" s="1"/>
  <c r="N5488" i="7"/>
  <c r="P5488" i="7" s="1"/>
  <c r="N5489" i="7"/>
  <c r="P5489" i="7" s="1"/>
  <c r="N5490" i="7"/>
  <c r="P5490" i="7" s="1"/>
  <c r="N5491" i="7"/>
  <c r="P5491" i="7" s="1"/>
  <c r="N5492" i="7"/>
  <c r="P5492" i="7" s="1"/>
  <c r="N5493" i="7"/>
  <c r="P5493" i="7" s="1"/>
  <c r="N5494" i="7"/>
  <c r="P5494" i="7" s="1"/>
  <c r="N5495" i="7"/>
  <c r="P5495" i="7" s="1"/>
  <c r="N5496" i="7"/>
  <c r="P5496" i="7" s="1"/>
  <c r="N5497" i="7"/>
  <c r="P5497" i="7" s="1"/>
  <c r="N5498" i="7"/>
  <c r="P5498" i="7" s="1"/>
  <c r="N5499" i="7"/>
  <c r="P5499" i="7" s="1"/>
  <c r="N5500" i="7"/>
  <c r="P5500" i="7" s="1"/>
  <c r="N5501" i="7"/>
  <c r="P5501" i="7" s="1"/>
  <c r="N5502" i="7"/>
  <c r="P5502" i="7" s="1"/>
  <c r="N5503" i="7"/>
  <c r="P5503" i="7" s="1"/>
  <c r="N5504" i="7"/>
  <c r="P5504" i="7" s="1"/>
  <c r="N5505" i="7"/>
  <c r="P5505" i="7" s="1"/>
  <c r="N5506" i="7"/>
  <c r="P5506" i="7" s="1"/>
  <c r="N5507" i="7"/>
  <c r="P5507" i="7" s="1"/>
  <c r="N5508" i="7"/>
  <c r="P5508" i="7" s="1"/>
  <c r="N5509" i="7"/>
  <c r="P5509" i="7" s="1"/>
  <c r="N5510" i="7"/>
  <c r="P5510" i="7" s="1"/>
  <c r="N5511" i="7"/>
  <c r="P5511" i="7" s="1"/>
  <c r="N5512" i="7"/>
  <c r="P5512" i="7" s="1"/>
  <c r="N5513" i="7"/>
  <c r="P5513" i="7" s="1"/>
  <c r="N5514" i="7"/>
  <c r="P5514" i="7" s="1"/>
  <c r="N5515" i="7"/>
  <c r="P5515" i="7" s="1"/>
  <c r="N5516" i="7"/>
  <c r="P5516" i="7" s="1"/>
  <c r="N5517" i="7"/>
  <c r="P5517" i="7" s="1"/>
  <c r="N5518" i="7"/>
  <c r="P5518" i="7" s="1"/>
  <c r="N5519" i="7"/>
  <c r="P5519" i="7" s="1"/>
  <c r="N5520" i="7"/>
  <c r="P5520" i="7" s="1"/>
  <c r="N5521" i="7"/>
  <c r="P5521" i="7" s="1"/>
  <c r="N5522" i="7"/>
  <c r="P5522" i="7" s="1"/>
  <c r="N5523" i="7"/>
  <c r="P5523" i="7" s="1"/>
  <c r="N5524" i="7"/>
  <c r="P5524" i="7" s="1"/>
  <c r="N5525" i="7"/>
  <c r="P5525" i="7" s="1"/>
  <c r="N5526" i="7"/>
  <c r="P5526" i="7" s="1"/>
  <c r="N5527" i="7"/>
  <c r="P5527" i="7" s="1"/>
  <c r="N5528" i="7"/>
  <c r="P5528" i="7" s="1"/>
  <c r="N5529" i="7"/>
  <c r="P5529" i="7" s="1"/>
  <c r="N5530" i="7"/>
  <c r="P5530" i="7" s="1"/>
  <c r="N5531" i="7"/>
  <c r="P5531" i="7" s="1"/>
  <c r="N5532" i="7"/>
  <c r="P5532" i="7" s="1"/>
  <c r="N5533" i="7"/>
  <c r="P5533" i="7" s="1"/>
  <c r="N5534" i="7"/>
  <c r="P5534" i="7" s="1"/>
  <c r="N5535" i="7"/>
  <c r="P5535" i="7" s="1"/>
  <c r="N5536" i="7"/>
  <c r="P5536" i="7" s="1"/>
  <c r="N5537" i="7"/>
  <c r="P5537" i="7" s="1"/>
  <c r="N5538" i="7"/>
  <c r="P5538" i="7" s="1"/>
  <c r="N5539" i="7"/>
  <c r="P5539" i="7" s="1"/>
  <c r="N5540" i="7"/>
  <c r="P5540" i="7" s="1"/>
  <c r="N5541" i="7"/>
  <c r="P5541" i="7" s="1"/>
  <c r="N5542" i="7"/>
  <c r="P5542" i="7" s="1"/>
  <c r="N5543" i="7"/>
  <c r="P5543" i="7" s="1"/>
  <c r="N5544" i="7"/>
  <c r="P5544" i="7" s="1"/>
  <c r="N5545" i="7"/>
  <c r="P5545" i="7" s="1"/>
  <c r="N5546" i="7"/>
  <c r="P5546" i="7" s="1"/>
  <c r="N5547" i="7"/>
  <c r="P5547" i="7" s="1"/>
  <c r="N5548" i="7"/>
  <c r="P5548" i="7" s="1"/>
  <c r="N5549" i="7"/>
  <c r="P5549" i="7" s="1"/>
  <c r="N5550" i="7"/>
  <c r="P5550" i="7" s="1"/>
  <c r="N5551" i="7"/>
  <c r="P5551" i="7" s="1"/>
  <c r="N5552" i="7"/>
  <c r="P5552" i="7" s="1"/>
  <c r="N5553" i="7"/>
  <c r="P5553" i="7" s="1"/>
  <c r="N5554" i="7"/>
  <c r="P5554" i="7" s="1"/>
  <c r="N5555" i="7"/>
  <c r="P5555" i="7" s="1"/>
  <c r="N5556" i="7"/>
  <c r="P5556" i="7" s="1"/>
  <c r="N5557" i="7"/>
  <c r="P5557" i="7" s="1"/>
  <c r="N5558" i="7"/>
  <c r="P5558" i="7" s="1"/>
  <c r="N5559" i="7"/>
  <c r="P5559" i="7" s="1"/>
  <c r="N5560" i="7"/>
  <c r="P5560" i="7" s="1"/>
  <c r="N5561" i="7"/>
  <c r="P5561" i="7" s="1"/>
  <c r="N5562" i="7"/>
  <c r="P5562" i="7" s="1"/>
  <c r="N5563" i="7"/>
  <c r="P5563" i="7" s="1"/>
  <c r="N5564" i="7"/>
  <c r="P5564" i="7" s="1"/>
  <c r="N5565" i="7"/>
  <c r="P5565" i="7" s="1"/>
  <c r="N5566" i="7"/>
  <c r="P5566" i="7" s="1"/>
  <c r="N5567" i="7"/>
  <c r="P5567" i="7" s="1"/>
  <c r="N5568" i="7"/>
  <c r="P5568" i="7" s="1"/>
  <c r="N5569" i="7"/>
  <c r="P5569" i="7" s="1"/>
  <c r="N5570" i="7"/>
  <c r="P5570" i="7" s="1"/>
  <c r="N5571" i="7"/>
  <c r="P5571" i="7" s="1"/>
  <c r="N5572" i="7"/>
  <c r="P5572" i="7" s="1"/>
  <c r="N5573" i="7"/>
  <c r="P5573" i="7" s="1"/>
  <c r="N5574" i="7"/>
  <c r="P5574" i="7" s="1"/>
  <c r="N5575" i="7"/>
  <c r="P5575" i="7" s="1"/>
  <c r="N5576" i="7"/>
  <c r="P5576" i="7" s="1"/>
  <c r="N5577" i="7"/>
  <c r="P5577" i="7" s="1"/>
  <c r="N5578" i="7"/>
  <c r="P5578" i="7" s="1"/>
  <c r="N5579" i="7"/>
  <c r="P5579" i="7" s="1"/>
  <c r="N5580" i="7"/>
  <c r="P5580" i="7" s="1"/>
  <c r="N5581" i="7"/>
  <c r="P5581" i="7" s="1"/>
  <c r="N5582" i="7"/>
  <c r="P5582" i="7" s="1"/>
  <c r="N5583" i="7"/>
  <c r="P5583" i="7" s="1"/>
  <c r="N5584" i="7"/>
  <c r="P5584" i="7" s="1"/>
  <c r="N5585" i="7"/>
  <c r="P5585" i="7" s="1"/>
  <c r="N5586" i="7"/>
  <c r="P5586" i="7" s="1"/>
  <c r="N5587" i="7"/>
  <c r="P5587" i="7" s="1"/>
  <c r="N5588" i="7"/>
  <c r="P5588" i="7" s="1"/>
  <c r="N5589" i="7"/>
  <c r="P5589" i="7" s="1"/>
  <c r="N5590" i="7"/>
  <c r="P5590" i="7" s="1"/>
  <c r="N5591" i="7"/>
  <c r="P5591" i="7" s="1"/>
  <c r="N5592" i="7"/>
  <c r="P5592" i="7" s="1"/>
  <c r="N5593" i="7"/>
  <c r="P5593" i="7" s="1"/>
  <c r="N5594" i="7"/>
  <c r="P5594" i="7" s="1"/>
  <c r="N5595" i="7"/>
  <c r="P5595" i="7" s="1"/>
  <c r="N5596" i="7"/>
  <c r="P5596" i="7" s="1"/>
  <c r="N5597" i="7"/>
  <c r="P5597" i="7" s="1"/>
  <c r="N5598" i="7"/>
  <c r="P5598" i="7" s="1"/>
  <c r="N5599" i="7"/>
  <c r="P5599" i="7" s="1"/>
  <c r="N5600" i="7"/>
  <c r="P5600" i="7" s="1"/>
  <c r="N5601" i="7"/>
  <c r="P5601" i="7" s="1"/>
  <c r="N5602" i="7"/>
  <c r="P5602" i="7" s="1"/>
  <c r="N5603" i="7"/>
  <c r="P5603" i="7" s="1"/>
  <c r="N5604" i="7"/>
  <c r="P5604" i="7" s="1"/>
  <c r="N5605" i="7"/>
  <c r="P5605" i="7" s="1"/>
  <c r="N5606" i="7"/>
  <c r="P5606" i="7" s="1"/>
  <c r="N5607" i="7"/>
  <c r="P5607" i="7" s="1"/>
  <c r="N5608" i="7"/>
  <c r="P5608" i="7" s="1"/>
  <c r="N5609" i="7"/>
  <c r="P5609" i="7" s="1"/>
  <c r="N5610" i="7"/>
  <c r="P5610" i="7" s="1"/>
  <c r="N5611" i="7"/>
  <c r="P5611" i="7" s="1"/>
  <c r="N5612" i="7"/>
  <c r="P5612" i="7" s="1"/>
  <c r="N5613" i="7"/>
  <c r="P5613" i="7" s="1"/>
  <c r="N5614" i="7"/>
  <c r="P5614" i="7" s="1"/>
  <c r="N5615" i="7"/>
  <c r="P5615" i="7" s="1"/>
  <c r="N5616" i="7"/>
  <c r="P5616" i="7" s="1"/>
  <c r="N5617" i="7"/>
  <c r="P5617" i="7" s="1"/>
  <c r="N5618" i="7"/>
  <c r="P5618" i="7" s="1"/>
  <c r="N5619" i="7"/>
  <c r="P5619" i="7" s="1"/>
  <c r="N5620" i="7"/>
  <c r="P5620" i="7" s="1"/>
  <c r="N5621" i="7"/>
  <c r="P5621" i="7" s="1"/>
  <c r="N5622" i="7"/>
  <c r="P5622" i="7" s="1"/>
  <c r="N5623" i="7"/>
  <c r="P5623" i="7" s="1"/>
  <c r="N5624" i="7"/>
  <c r="P5624" i="7" s="1"/>
  <c r="N5625" i="7"/>
  <c r="P5625" i="7" s="1"/>
  <c r="N5626" i="7"/>
  <c r="P5626" i="7" s="1"/>
  <c r="N5627" i="7"/>
  <c r="P5627" i="7" s="1"/>
  <c r="N5628" i="7"/>
  <c r="P5628" i="7" s="1"/>
  <c r="N5629" i="7"/>
  <c r="P5629" i="7" s="1"/>
  <c r="N5630" i="7"/>
  <c r="P5630" i="7" s="1"/>
  <c r="N5631" i="7"/>
  <c r="P5631" i="7" s="1"/>
  <c r="N5632" i="7"/>
  <c r="P5632" i="7" s="1"/>
  <c r="N5633" i="7"/>
  <c r="P5633" i="7" s="1"/>
  <c r="N5634" i="7"/>
  <c r="P5634" i="7" s="1"/>
  <c r="N5635" i="7"/>
  <c r="P5635" i="7" s="1"/>
  <c r="N5636" i="7"/>
  <c r="P5636" i="7" s="1"/>
  <c r="N5637" i="7"/>
  <c r="P5637" i="7" s="1"/>
  <c r="N5638" i="7"/>
  <c r="P5638" i="7" s="1"/>
  <c r="N5639" i="7"/>
  <c r="P5639" i="7" s="1"/>
  <c r="N5640" i="7"/>
  <c r="P5640" i="7" s="1"/>
  <c r="N5641" i="7"/>
  <c r="P5641" i="7" s="1"/>
  <c r="N5642" i="7"/>
  <c r="P5642" i="7" s="1"/>
  <c r="N5643" i="7"/>
  <c r="P5643" i="7" s="1"/>
  <c r="N5644" i="7"/>
  <c r="P5644" i="7" s="1"/>
  <c r="N5645" i="7"/>
  <c r="P5645" i="7" s="1"/>
  <c r="N5646" i="7"/>
  <c r="P5646" i="7" s="1"/>
  <c r="N5647" i="7"/>
  <c r="P5647" i="7" s="1"/>
  <c r="N5648" i="7"/>
  <c r="P5648" i="7" s="1"/>
  <c r="N5649" i="7"/>
  <c r="P5649" i="7" s="1"/>
  <c r="N5650" i="7"/>
  <c r="P5650" i="7" s="1"/>
  <c r="N5651" i="7"/>
  <c r="P5651" i="7" s="1"/>
  <c r="N5652" i="7"/>
  <c r="P5652" i="7" s="1"/>
  <c r="N5653" i="7"/>
  <c r="P5653" i="7" s="1"/>
  <c r="N5654" i="7"/>
  <c r="P5654" i="7" s="1"/>
  <c r="N5655" i="7"/>
  <c r="P5655" i="7" s="1"/>
  <c r="N5656" i="7"/>
  <c r="P5656" i="7" s="1"/>
  <c r="N5657" i="7"/>
  <c r="P5657" i="7" s="1"/>
  <c r="N5658" i="7"/>
  <c r="P5658" i="7" s="1"/>
  <c r="N5659" i="7"/>
  <c r="P5659" i="7" s="1"/>
  <c r="N5660" i="7"/>
  <c r="P5660" i="7" s="1"/>
  <c r="N5661" i="7"/>
  <c r="P5661" i="7" s="1"/>
  <c r="N5662" i="7"/>
  <c r="P5662" i="7" s="1"/>
  <c r="N5663" i="7"/>
  <c r="P5663" i="7" s="1"/>
  <c r="N5664" i="7"/>
  <c r="P5664" i="7" s="1"/>
  <c r="N5665" i="7"/>
  <c r="P5665" i="7" s="1"/>
  <c r="N5666" i="7"/>
  <c r="P5666" i="7" s="1"/>
  <c r="N5667" i="7"/>
  <c r="P5667" i="7" s="1"/>
  <c r="N5668" i="7"/>
  <c r="P5668" i="7" s="1"/>
  <c r="N5669" i="7"/>
  <c r="P5669" i="7" s="1"/>
  <c r="N5670" i="7"/>
  <c r="P5670" i="7" s="1"/>
  <c r="N5671" i="7"/>
  <c r="P5671" i="7" s="1"/>
  <c r="N5672" i="7"/>
  <c r="P5672" i="7" s="1"/>
  <c r="N5673" i="7"/>
  <c r="P5673" i="7" s="1"/>
  <c r="N5674" i="7"/>
  <c r="P5674" i="7" s="1"/>
  <c r="N5675" i="7"/>
  <c r="P5675" i="7" s="1"/>
  <c r="N5676" i="7"/>
  <c r="P5676" i="7" s="1"/>
  <c r="N5677" i="7"/>
  <c r="P5677" i="7" s="1"/>
  <c r="N5678" i="7"/>
  <c r="P5678" i="7" s="1"/>
  <c r="N5679" i="7"/>
  <c r="P5679" i="7" s="1"/>
  <c r="N5680" i="7"/>
  <c r="P5680" i="7" s="1"/>
  <c r="N5681" i="7"/>
  <c r="P5681" i="7" s="1"/>
  <c r="N5682" i="7"/>
  <c r="P5682" i="7" s="1"/>
  <c r="N5683" i="7"/>
  <c r="P5683" i="7" s="1"/>
  <c r="N5684" i="7"/>
  <c r="P5684" i="7" s="1"/>
  <c r="N5685" i="7"/>
  <c r="P5685" i="7" s="1"/>
  <c r="N5686" i="7"/>
  <c r="P5686" i="7" s="1"/>
  <c r="N5687" i="7"/>
  <c r="P5687" i="7" s="1"/>
  <c r="N5688" i="7"/>
  <c r="P5688" i="7" s="1"/>
  <c r="N5689" i="7"/>
  <c r="P5689" i="7" s="1"/>
  <c r="N5690" i="7"/>
  <c r="P5690" i="7" s="1"/>
  <c r="N5691" i="7"/>
  <c r="P5691" i="7" s="1"/>
  <c r="N5692" i="7"/>
  <c r="P5692" i="7" s="1"/>
  <c r="N5693" i="7"/>
  <c r="P5693" i="7" s="1"/>
  <c r="N5694" i="7"/>
  <c r="P5694" i="7" s="1"/>
  <c r="N5695" i="7"/>
  <c r="P5695" i="7" s="1"/>
  <c r="N5696" i="7"/>
  <c r="P5696" i="7" s="1"/>
  <c r="N5697" i="7"/>
  <c r="P5697" i="7" s="1"/>
  <c r="N5698" i="7"/>
  <c r="P5698" i="7" s="1"/>
  <c r="N5699" i="7"/>
  <c r="P5699" i="7" s="1"/>
  <c r="N5700" i="7"/>
  <c r="P5700" i="7" s="1"/>
  <c r="N5701" i="7"/>
  <c r="P5701" i="7" s="1"/>
  <c r="N5702" i="7"/>
  <c r="P5702" i="7" s="1"/>
  <c r="N5703" i="7"/>
  <c r="P5703" i="7" s="1"/>
  <c r="N5704" i="7"/>
  <c r="P5704" i="7" s="1"/>
  <c r="N5705" i="7"/>
  <c r="P5705" i="7" s="1"/>
  <c r="N5706" i="7"/>
  <c r="P5706" i="7" s="1"/>
  <c r="N5707" i="7"/>
  <c r="P5707" i="7" s="1"/>
  <c r="N5708" i="7"/>
  <c r="P5708" i="7" s="1"/>
  <c r="N5709" i="7"/>
  <c r="P5709" i="7" s="1"/>
  <c r="N5710" i="7"/>
  <c r="P5710" i="7" s="1"/>
  <c r="N5711" i="7"/>
  <c r="P5711" i="7" s="1"/>
  <c r="N5712" i="7"/>
  <c r="P5712" i="7" s="1"/>
  <c r="N5713" i="7"/>
  <c r="P5713" i="7" s="1"/>
  <c r="N5714" i="7"/>
  <c r="P5714" i="7" s="1"/>
  <c r="N5715" i="7"/>
  <c r="P5715" i="7" s="1"/>
  <c r="N5716" i="7"/>
  <c r="P5716" i="7" s="1"/>
  <c r="N5717" i="7"/>
  <c r="P5717" i="7" s="1"/>
  <c r="N5718" i="7"/>
  <c r="P5718" i="7" s="1"/>
  <c r="N5719" i="7"/>
  <c r="P5719" i="7" s="1"/>
  <c r="N5720" i="7"/>
  <c r="P5720" i="7" s="1"/>
  <c r="N5721" i="7"/>
  <c r="P5721" i="7" s="1"/>
  <c r="N5722" i="7"/>
  <c r="P5722" i="7" s="1"/>
  <c r="N5723" i="7"/>
  <c r="P5723" i="7" s="1"/>
  <c r="N5724" i="7"/>
  <c r="P5724" i="7" s="1"/>
  <c r="N5725" i="7"/>
  <c r="P5725" i="7" s="1"/>
  <c r="N5726" i="7"/>
  <c r="P5726" i="7" s="1"/>
  <c r="N5727" i="7"/>
  <c r="P5727" i="7" s="1"/>
  <c r="N5728" i="7"/>
  <c r="P5728" i="7" s="1"/>
  <c r="N5729" i="7"/>
  <c r="P5729" i="7" s="1"/>
  <c r="N5730" i="7"/>
  <c r="P5730" i="7" s="1"/>
  <c r="N5731" i="7"/>
  <c r="P5731" i="7" s="1"/>
  <c r="N5732" i="7"/>
  <c r="P5732" i="7" s="1"/>
  <c r="N5733" i="7"/>
  <c r="P5733" i="7" s="1"/>
  <c r="N5734" i="7"/>
  <c r="P5734" i="7" s="1"/>
  <c r="N5735" i="7"/>
  <c r="P5735" i="7" s="1"/>
  <c r="N5736" i="7"/>
  <c r="P5736" i="7" s="1"/>
  <c r="N5737" i="7"/>
  <c r="P5737" i="7" s="1"/>
  <c r="N5738" i="7"/>
  <c r="P5738" i="7" s="1"/>
  <c r="N5739" i="7"/>
  <c r="P5739" i="7" s="1"/>
  <c r="N5740" i="7"/>
  <c r="P5740" i="7" s="1"/>
  <c r="N5741" i="7"/>
  <c r="P5741" i="7" s="1"/>
  <c r="N5742" i="7"/>
  <c r="P5742" i="7" s="1"/>
  <c r="N5743" i="7"/>
  <c r="P5743" i="7" s="1"/>
  <c r="N5744" i="7"/>
  <c r="P5744" i="7" s="1"/>
  <c r="N5745" i="7"/>
  <c r="P5745" i="7" s="1"/>
  <c r="N5746" i="7"/>
  <c r="P5746" i="7" s="1"/>
  <c r="N5747" i="7"/>
  <c r="P5747" i="7" s="1"/>
  <c r="N5748" i="7"/>
  <c r="P5748" i="7" s="1"/>
  <c r="N5749" i="7"/>
  <c r="P5749" i="7" s="1"/>
  <c r="N5750" i="7"/>
  <c r="P5750" i="7" s="1"/>
  <c r="N5751" i="7"/>
  <c r="P5751" i="7" s="1"/>
  <c r="N5752" i="7"/>
  <c r="P5752" i="7" s="1"/>
  <c r="N5753" i="7"/>
  <c r="P5753" i="7" s="1"/>
  <c r="N5754" i="7"/>
  <c r="P5754" i="7" s="1"/>
  <c r="N5755" i="7"/>
  <c r="P5755" i="7" s="1"/>
  <c r="N5756" i="7"/>
  <c r="P5756" i="7" s="1"/>
  <c r="N5757" i="7"/>
  <c r="P5757" i="7" s="1"/>
  <c r="N5758" i="7"/>
  <c r="P5758" i="7" s="1"/>
  <c r="N5759" i="7"/>
  <c r="P5759" i="7" s="1"/>
  <c r="N5760" i="7"/>
  <c r="P5760" i="7" s="1"/>
  <c r="N5761" i="7"/>
  <c r="P5761" i="7" s="1"/>
  <c r="N5762" i="7"/>
  <c r="P5762" i="7" s="1"/>
  <c r="N5763" i="7"/>
  <c r="P5763" i="7" s="1"/>
  <c r="N5764" i="7"/>
  <c r="P5764" i="7" s="1"/>
  <c r="N5765" i="7"/>
  <c r="P5765" i="7" s="1"/>
  <c r="N5766" i="7"/>
  <c r="P5766" i="7" s="1"/>
  <c r="N5767" i="7"/>
  <c r="P5767" i="7" s="1"/>
  <c r="N5768" i="7"/>
  <c r="P5768" i="7" s="1"/>
  <c r="N5769" i="7"/>
  <c r="P5769" i="7" s="1"/>
  <c r="N5770" i="7"/>
  <c r="P5770" i="7" s="1"/>
  <c r="N5771" i="7"/>
  <c r="P5771" i="7" s="1"/>
  <c r="N5772" i="7"/>
  <c r="P5772" i="7" s="1"/>
  <c r="N5773" i="7"/>
  <c r="P5773" i="7" s="1"/>
  <c r="N5774" i="7"/>
  <c r="P5774" i="7" s="1"/>
  <c r="N5775" i="7"/>
  <c r="P5775" i="7" s="1"/>
  <c r="N5776" i="7"/>
  <c r="P5776" i="7" s="1"/>
  <c r="N5777" i="7"/>
  <c r="P5777" i="7" s="1"/>
  <c r="N5778" i="7"/>
  <c r="P5778" i="7" s="1"/>
  <c r="N5779" i="7"/>
  <c r="P5779" i="7" s="1"/>
  <c r="N5780" i="7"/>
  <c r="P5780" i="7" s="1"/>
  <c r="N5781" i="7"/>
  <c r="P5781" i="7" s="1"/>
  <c r="N5782" i="7"/>
  <c r="P5782" i="7" s="1"/>
  <c r="N5783" i="7"/>
  <c r="P5783" i="7" s="1"/>
  <c r="N5784" i="7"/>
  <c r="P5784" i="7" s="1"/>
  <c r="N5785" i="7"/>
  <c r="P5785" i="7" s="1"/>
  <c r="N5786" i="7"/>
  <c r="P5786" i="7" s="1"/>
  <c r="N5787" i="7"/>
  <c r="P5787" i="7" s="1"/>
  <c r="N5788" i="7"/>
  <c r="P5788" i="7" s="1"/>
  <c r="N5789" i="7"/>
  <c r="P5789" i="7" s="1"/>
  <c r="N5790" i="7"/>
  <c r="P5790" i="7" s="1"/>
  <c r="N5791" i="7"/>
  <c r="P5791" i="7" s="1"/>
  <c r="N5792" i="7"/>
  <c r="P5792" i="7" s="1"/>
  <c r="N5793" i="7"/>
  <c r="P5793" i="7" s="1"/>
  <c r="N5794" i="7"/>
  <c r="P5794" i="7" s="1"/>
  <c r="N5795" i="7"/>
  <c r="P5795" i="7" s="1"/>
  <c r="N5796" i="7"/>
  <c r="P5796" i="7" s="1"/>
  <c r="N5797" i="7"/>
  <c r="P5797" i="7" s="1"/>
  <c r="N5798" i="7"/>
  <c r="P5798" i="7" s="1"/>
  <c r="N5799" i="7"/>
  <c r="P5799" i="7" s="1"/>
  <c r="N5800" i="7"/>
  <c r="P5800" i="7" s="1"/>
  <c r="N5801" i="7"/>
  <c r="P5801" i="7" s="1"/>
  <c r="N5802" i="7"/>
  <c r="P5802" i="7" s="1"/>
  <c r="N5803" i="7"/>
  <c r="P5803" i="7" s="1"/>
  <c r="N5804" i="7"/>
  <c r="P5804" i="7" s="1"/>
  <c r="N5805" i="7"/>
  <c r="P5805" i="7" s="1"/>
  <c r="N5806" i="7"/>
  <c r="P5806" i="7" s="1"/>
  <c r="N5807" i="7"/>
  <c r="P5807" i="7" s="1"/>
  <c r="N5808" i="7"/>
  <c r="P5808" i="7" s="1"/>
  <c r="N5809" i="7"/>
  <c r="P5809" i="7" s="1"/>
  <c r="N5810" i="7"/>
  <c r="P5810" i="7" s="1"/>
  <c r="N5811" i="7"/>
  <c r="P5811" i="7" s="1"/>
  <c r="N5812" i="7"/>
  <c r="P5812" i="7" s="1"/>
  <c r="N5813" i="7"/>
  <c r="P5813" i="7" s="1"/>
  <c r="N5814" i="7"/>
  <c r="P5814" i="7" s="1"/>
  <c r="N5815" i="7"/>
  <c r="P5815" i="7" s="1"/>
  <c r="N5816" i="7"/>
  <c r="P5816" i="7" s="1"/>
  <c r="N5817" i="7"/>
  <c r="P5817" i="7" s="1"/>
  <c r="N5818" i="7"/>
  <c r="P5818" i="7" s="1"/>
  <c r="N5819" i="7"/>
  <c r="P5819" i="7" s="1"/>
  <c r="N5820" i="7"/>
  <c r="P5820" i="7" s="1"/>
  <c r="N5821" i="7"/>
  <c r="P5821" i="7" s="1"/>
  <c r="N5822" i="7"/>
  <c r="P5822" i="7" s="1"/>
  <c r="N5823" i="7"/>
  <c r="P5823" i="7" s="1"/>
  <c r="N5824" i="7"/>
  <c r="P5824" i="7" s="1"/>
  <c r="N5825" i="7"/>
  <c r="P5825" i="7" s="1"/>
  <c r="N5826" i="7"/>
  <c r="P5826" i="7" s="1"/>
  <c r="N5827" i="7"/>
  <c r="P5827" i="7" s="1"/>
  <c r="N5828" i="7"/>
  <c r="P5828" i="7" s="1"/>
  <c r="N5829" i="7"/>
  <c r="P5829" i="7" s="1"/>
  <c r="N5830" i="7"/>
  <c r="P5830" i="7" s="1"/>
  <c r="N5831" i="7"/>
  <c r="P5831" i="7" s="1"/>
  <c r="N5832" i="7"/>
  <c r="P5832" i="7" s="1"/>
  <c r="N5833" i="7"/>
  <c r="P5833" i="7" s="1"/>
  <c r="N5834" i="7"/>
  <c r="P5834" i="7" s="1"/>
  <c r="N5835" i="7"/>
  <c r="P5835" i="7" s="1"/>
  <c r="N5836" i="7"/>
  <c r="P5836" i="7" s="1"/>
  <c r="N5837" i="7"/>
  <c r="P5837" i="7" s="1"/>
  <c r="N5838" i="7"/>
  <c r="P5838" i="7" s="1"/>
  <c r="N5839" i="7"/>
  <c r="P5839" i="7" s="1"/>
  <c r="N5840" i="7"/>
  <c r="P5840" i="7" s="1"/>
  <c r="N5841" i="7"/>
  <c r="P5841" i="7" s="1"/>
  <c r="N5842" i="7"/>
  <c r="P5842" i="7" s="1"/>
  <c r="N5843" i="7"/>
  <c r="P5843" i="7" s="1"/>
  <c r="N5844" i="7"/>
  <c r="P5844" i="7" s="1"/>
  <c r="N5845" i="7"/>
  <c r="P5845" i="7" s="1"/>
  <c r="N5846" i="7"/>
  <c r="P5846" i="7" s="1"/>
  <c r="N5847" i="7"/>
  <c r="P5847" i="7" s="1"/>
  <c r="N5848" i="7"/>
  <c r="P5848" i="7" s="1"/>
  <c r="N5849" i="7"/>
  <c r="P5849" i="7" s="1"/>
  <c r="N5850" i="7"/>
  <c r="P5850" i="7" s="1"/>
  <c r="N5851" i="7"/>
  <c r="P5851" i="7" s="1"/>
  <c r="N5852" i="7"/>
  <c r="P5852" i="7" s="1"/>
  <c r="N5853" i="7"/>
  <c r="P5853" i="7" s="1"/>
  <c r="N5854" i="7"/>
  <c r="P5854" i="7" s="1"/>
  <c r="N5855" i="7"/>
  <c r="P5855" i="7" s="1"/>
  <c r="N5856" i="7"/>
  <c r="P5856" i="7" s="1"/>
  <c r="N5857" i="7"/>
  <c r="P5857" i="7" s="1"/>
  <c r="N5858" i="7"/>
  <c r="P5858" i="7" s="1"/>
  <c r="N5859" i="7"/>
  <c r="P5859" i="7" s="1"/>
  <c r="N5860" i="7"/>
  <c r="P5860" i="7" s="1"/>
  <c r="N5861" i="7"/>
  <c r="P5861" i="7" s="1"/>
  <c r="N5862" i="7"/>
  <c r="P5862" i="7" s="1"/>
  <c r="N5863" i="7"/>
  <c r="P5863" i="7" s="1"/>
  <c r="N5864" i="7"/>
  <c r="P5864" i="7" s="1"/>
  <c r="N5865" i="7"/>
  <c r="P5865" i="7" s="1"/>
  <c r="N5866" i="7"/>
  <c r="P5866" i="7" s="1"/>
  <c r="N5867" i="7"/>
  <c r="P5867" i="7" s="1"/>
  <c r="N5868" i="7"/>
  <c r="P5868" i="7" s="1"/>
  <c r="N5869" i="7"/>
  <c r="P5869" i="7" s="1"/>
  <c r="N5870" i="7"/>
  <c r="P5870" i="7" s="1"/>
  <c r="N5871" i="7"/>
  <c r="P5871" i="7" s="1"/>
  <c r="N5872" i="7"/>
  <c r="P5872" i="7" s="1"/>
  <c r="N5873" i="7"/>
  <c r="P5873" i="7" s="1"/>
  <c r="N5874" i="7"/>
  <c r="P5874" i="7" s="1"/>
  <c r="N5875" i="7"/>
  <c r="P5875" i="7" s="1"/>
  <c r="N5876" i="7"/>
  <c r="P5876" i="7" s="1"/>
  <c r="N5877" i="7"/>
  <c r="P5877" i="7" s="1"/>
  <c r="N5878" i="7"/>
  <c r="P5878" i="7" s="1"/>
  <c r="N5879" i="7"/>
  <c r="P5879" i="7" s="1"/>
  <c r="N5880" i="7"/>
  <c r="P5880" i="7" s="1"/>
  <c r="N5881" i="7"/>
  <c r="P5881" i="7" s="1"/>
  <c r="N5882" i="7"/>
  <c r="P5882" i="7" s="1"/>
  <c r="N5883" i="7"/>
  <c r="P5883" i="7" s="1"/>
  <c r="N5884" i="7"/>
  <c r="P5884" i="7" s="1"/>
  <c r="N5885" i="7"/>
  <c r="P5885" i="7" s="1"/>
  <c r="N5886" i="7"/>
  <c r="P5886" i="7" s="1"/>
  <c r="N5887" i="7"/>
  <c r="P5887" i="7" s="1"/>
  <c r="N5888" i="7"/>
  <c r="P5888" i="7" s="1"/>
  <c r="N5889" i="7"/>
  <c r="P5889" i="7" s="1"/>
  <c r="N5890" i="7"/>
  <c r="P5890" i="7" s="1"/>
  <c r="N5891" i="7"/>
  <c r="P5891" i="7" s="1"/>
  <c r="N5892" i="7"/>
  <c r="P5892" i="7" s="1"/>
  <c r="N5893" i="7"/>
  <c r="P5893" i="7" s="1"/>
  <c r="N5894" i="7"/>
  <c r="P5894" i="7" s="1"/>
  <c r="N5895" i="7"/>
  <c r="P5895" i="7" s="1"/>
  <c r="N5896" i="7"/>
  <c r="P5896" i="7" s="1"/>
  <c r="N5897" i="7"/>
  <c r="P5897" i="7" s="1"/>
  <c r="N5898" i="7"/>
  <c r="P5898" i="7" s="1"/>
  <c r="N5899" i="7"/>
  <c r="P5899" i="7" s="1"/>
  <c r="N5900" i="7"/>
  <c r="P5900" i="7" s="1"/>
  <c r="N5901" i="7"/>
  <c r="P5901" i="7" s="1"/>
  <c r="N5902" i="7"/>
  <c r="P5902" i="7" s="1"/>
  <c r="N5903" i="7"/>
  <c r="P5903" i="7" s="1"/>
  <c r="N5904" i="7"/>
  <c r="P5904" i="7" s="1"/>
  <c r="N5905" i="7"/>
  <c r="P5905" i="7" s="1"/>
  <c r="N5906" i="7"/>
  <c r="P5906" i="7" s="1"/>
  <c r="N5907" i="7"/>
  <c r="P5907" i="7" s="1"/>
  <c r="N5908" i="7"/>
  <c r="P5908" i="7" s="1"/>
  <c r="N5909" i="7"/>
  <c r="P5909" i="7" s="1"/>
  <c r="N5910" i="7"/>
  <c r="P5910" i="7" s="1"/>
  <c r="N5911" i="7"/>
  <c r="P5911" i="7" s="1"/>
  <c r="N5912" i="7"/>
  <c r="P5912" i="7" s="1"/>
  <c r="N5913" i="7"/>
  <c r="P5913" i="7" s="1"/>
  <c r="N5914" i="7"/>
  <c r="P5914" i="7" s="1"/>
  <c r="N5915" i="7"/>
  <c r="P5915" i="7" s="1"/>
  <c r="N5916" i="7"/>
  <c r="P5916" i="7" s="1"/>
  <c r="N5917" i="7"/>
  <c r="P5917" i="7" s="1"/>
  <c r="N5918" i="7"/>
  <c r="P5918" i="7" s="1"/>
  <c r="N5919" i="7"/>
  <c r="P5919" i="7" s="1"/>
  <c r="N5920" i="7"/>
  <c r="P5920" i="7" s="1"/>
  <c r="N5921" i="7"/>
  <c r="P5921" i="7" s="1"/>
  <c r="N5922" i="7"/>
  <c r="P5922" i="7" s="1"/>
  <c r="N5923" i="7"/>
  <c r="P5923" i="7" s="1"/>
  <c r="N5924" i="7"/>
  <c r="P5924" i="7" s="1"/>
  <c r="N5925" i="7"/>
  <c r="P5925" i="7" s="1"/>
  <c r="N5926" i="7"/>
  <c r="P5926" i="7" s="1"/>
  <c r="N5927" i="7"/>
  <c r="P5927" i="7" s="1"/>
  <c r="N5928" i="7"/>
  <c r="P5928" i="7" s="1"/>
  <c r="N5929" i="7"/>
  <c r="P5929" i="7" s="1"/>
  <c r="N5930" i="7"/>
  <c r="P5930" i="7" s="1"/>
  <c r="N5931" i="7"/>
  <c r="P5931" i="7" s="1"/>
  <c r="N5932" i="7"/>
  <c r="P5932" i="7" s="1"/>
  <c r="N5933" i="7"/>
  <c r="P5933" i="7" s="1"/>
  <c r="N5934" i="7"/>
  <c r="P5934" i="7" s="1"/>
  <c r="N5935" i="7"/>
  <c r="P5935" i="7" s="1"/>
  <c r="N5936" i="7"/>
  <c r="P5936" i="7" s="1"/>
  <c r="N5937" i="7"/>
  <c r="P5937" i="7" s="1"/>
  <c r="N5938" i="7"/>
  <c r="P5938" i="7" s="1"/>
  <c r="N5939" i="7"/>
  <c r="P5939" i="7" s="1"/>
  <c r="N5940" i="7"/>
  <c r="P5940" i="7" s="1"/>
  <c r="N5941" i="7"/>
  <c r="P5941" i="7" s="1"/>
  <c r="N5942" i="7"/>
  <c r="P5942" i="7" s="1"/>
  <c r="N5943" i="7"/>
  <c r="P5943" i="7" s="1"/>
  <c r="N5944" i="7"/>
  <c r="P5944" i="7" s="1"/>
  <c r="N5945" i="7"/>
  <c r="P5945" i="7" s="1"/>
  <c r="N5946" i="7"/>
  <c r="P5946" i="7" s="1"/>
  <c r="N5947" i="7"/>
  <c r="P5947" i="7" s="1"/>
  <c r="N5948" i="7"/>
  <c r="P5948" i="7" s="1"/>
  <c r="N5949" i="7"/>
  <c r="P5949" i="7" s="1"/>
  <c r="N5950" i="7"/>
  <c r="P5950" i="7" s="1"/>
  <c r="N5951" i="7"/>
  <c r="P5951" i="7" s="1"/>
  <c r="N5952" i="7"/>
  <c r="P5952" i="7" s="1"/>
  <c r="N5953" i="7"/>
  <c r="P5953" i="7" s="1"/>
  <c r="N5954" i="7"/>
  <c r="P5954" i="7" s="1"/>
  <c r="N5955" i="7"/>
  <c r="P5955" i="7" s="1"/>
  <c r="N5956" i="7"/>
  <c r="P5956" i="7" s="1"/>
  <c r="N5957" i="7"/>
  <c r="P5957" i="7" s="1"/>
  <c r="N5958" i="7"/>
  <c r="P5958" i="7" s="1"/>
  <c r="N5959" i="7"/>
  <c r="P5959" i="7" s="1"/>
  <c r="N5960" i="7"/>
  <c r="P5960" i="7" s="1"/>
  <c r="N5961" i="7"/>
  <c r="P5961" i="7" s="1"/>
  <c r="N5962" i="7"/>
  <c r="P5962" i="7" s="1"/>
  <c r="N5963" i="7"/>
  <c r="P5963" i="7" s="1"/>
  <c r="N5964" i="7"/>
  <c r="P5964" i="7" s="1"/>
  <c r="N5965" i="7"/>
  <c r="P5965" i="7" s="1"/>
  <c r="N5966" i="7"/>
  <c r="P5966" i="7" s="1"/>
  <c r="N5967" i="7"/>
  <c r="P5967" i="7" s="1"/>
  <c r="N5968" i="7"/>
  <c r="P5968" i="7" s="1"/>
  <c r="N5969" i="7"/>
  <c r="P5969" i="7" s="1"/>
  <c r="N5970" i="7"/>
  <c r="P5970" i="7" s="1"/>
  <c r="N5971" i="7"/>
  <c r="P5971" i="7" s="1"/>
  <c r="N5972" i="7"/>
  <c r="P5972" i="7" s="1"/>
  <c r="N5973" i="7"/>
  <c r="P5973" i="7" s="1"/>
  <c r="N5974" i="7"/>
  <c r="P5974" i="7" s="1"/>
  <c r="N5975" i="7"/>
  <c r="P5975" i="7" s="1"/>
  <c r="N5976" i="7"/>
  <c r="P5976" i="7" s="1"/>
  <c r="N5977" i="7"/>
  <c r="P5977" i="7" s="1"/>
  <c r="N5978" i="7"/>
  <c r="P5978" i="7" s="1"/>
  <c r="N5979" i="7"/>
  <c r="P5979" i="7" s="1"/>
  <c r="N5980" i="7"/>
  <c r="P5980" i="7" s="1"/>
  <c r="N5981" i="7"/>
  <c r="P5981" i="7" s="1"/>
  <c r="N5982" i="7"/>
  <c r="P5982" i="7" s="1"/>
  <c r="N5983" i="7"/>
  <c r="P5983" i="7" s="1"/>
  <c r="N5984" i="7"/>
  <c r="P5984" i="7" s="1"/>
  <c r="N5985" i="7"/>
  <c r="P5985" i="7" s="1"/>
  <c r="N5986" i="7"/>
  <c r="P5986" i="7" s="1"/>
  <c r="N5987" i="7"/>
  <c r="P5987" i="7" s="1"/>
  <c r="N5988" i="7"/>
  <c r="P5988" i="7" s="1"/>
  <c r="N5989" i="7"/>
  <c r="P5989" i="7" s="1"/>
  <c r="N5990" i="7"/>
  <c r="P5990" i="7" s="1"/>
  <c r="N5991" i="7"/>
  <c r="P5991" i="7" s="1"/>
  <c r="N5992" i="7"/>
  <c r="P5992" i="7" s="1"/>
  <c r="N5993" i="7"/>
  <c r="P5993" i="7" s="1"/>
  <c r="N5994" i="7"/>
  <c r="P5994" i="7" s="1"/>
  <c r="N5995" i="7"/>
  <c r="P5995" i="7" s="1"/>
  <c r="N5996" i="7"/>
  <c r="P5996" i="7" s="1"/>
  <c r="N5997" i="7"/>
  <c r="P5997" i="7" s="1"/>
  <c r="N5998" i="7"/>
  <c r="P5998" i="7" s="1"/>
  <c r="N5999" i="7"/>
  <c r="P5999" i="7" s="1"/>
  <c r="N6000" i="7"/>
  <c r="P6000" i="7" s="1"/>
  <c r="E5" i="11" l="1" a="1"/>
  <c r="E5" i="11" s="1"/>
  <c r="B4" i="16" a="1"/>
  <c r="B4" i="16" s="1"/>
  <c r="R2700" i="7"/>
  <c r="R2701" i="7"/>
  <c r="R2702" i="7"/>
  <c r="R2703" i="7"/>
  <c r="R2704" i="7"/>
  <c r="R2705" i="7"/>
  <c r="R2706" i="7"/>
  <c r="R2707" i="7"/>
  <c r="R2708" i="7"/>
  <c r="R2709" i="7"/>
  <c r="R2710" i="7"/>
  <c r="R2711" i="7"/>
  <c r="R2712" i="7"/>
  <c r="R2713" i="7"/>
  <c r="R2714" i="7"/>
  <c r="R2715" i="7"/>
  <c r="R2716" i="7"/>
  <c r="R2717" i="7"/>
  <c r="R2718" i="7"/>
  <c r="R2719" i="7"/>
  <c r="R2720" i="7"/>
  <c r="R2721" i="7"/>
  <c r="R2722" i="7"/>
  <c r="R2723" i="7"/>
  <c r="R2724" i="7"/>
  <c r="R2725" i="7"/>
  <c r="R2726" i="7"/>
  <c r="R2727" i="7"/>
  <c r="R2728" i="7"/>
  <c r="R2729" i="7"/>
  <c r="R2730" i="7"/>
  <c r="R2731" i="7"/>
  <c r="R2732" i="7"/>
  <c r="R2733" i="7"/>
  <c r="R2734" i="7"/>
  <c r="R2735" i="7"/>
  <c r="R2736" i="7"/>
  <c r="R2737" i="7"/>
  <c r="R2738" i="7"/>
  <c r="R2739" i="7"/>
  <c r="R2740" i="7"/>
  <c r="R2741" i="7"/>
  <c r="R2742" i="7"/>
  <c r="R2743" i="7"/>
  <c r="R2744" i="7"/>
  <c r="R2745" i="7"/>
  <c r="R2746" i="7"/>
  <c r="R2747" i="7"/>
  <c r="R2748" i="7"/>
  <c r="R2749" i="7"/>
  <c r="R2750" i="7"/>
  <c r="R2751" i="7"/>
  <c r="R2752" i="7"/>
  <c r="R2753" i="7"/>
  <c r="R2754" i="7"/>
  <c r="R2755" i="7"/>
  <c r="R2756" i="7"/>
  <c r="R2757" i="7"/>
  <c r="R2758" i="7"/>
  <c r="R2759" i="7"/>
  <c r="R2760" i="7"/>
  <c r="R2761" i="7"/>
  <c r="R2762" i="7"/>
  <c r="R2763" i="7"/>
  <c r="R2764" i="7"/>
  <c r="R2765" i="7"/>
  <c r="R2766" i="7"/>
  <c r="R2767" i="7"/>
  <c r="R2768" i="7"/>
  <c r="R2769" i="7"/>
  <c r="R2770" i="7"/>
  <c r="R2771" i="7"/>
  <c r="R2772" i="7"/>
  <c r="R2773" i="7"/>
  <c r="R2774" i="7"/>
  <c r="R2775" i="7"/>
  <c r="R2776" i="7"/>
  <c r="R2777" i="7"/>
  <c r="R2778" i="7"/>
  <c r="R2779" i="7"/>
  <c r="R2780" i="7"/>
  <c r="R2781" i="7"/>
  <c r="R2782" i="7"/>
  <c r="R2783" i="7"/>
  <c r="R2784" i="7"/>
  <c r="R2785" i="7"/>
  <c r="R2786" i="7"/>
  <c r="R2787" i="7"/>
  <c r="R2788" i="7"/>
  <c r="R2789" i="7"/>
  <c r="R2790" i="7"/>
  <c r="R2791" i="7"/>
  <c r="R2792" i="7"/>
  <c r="R2793" i="7"/>
  <c r="R2794" i="7"/>
  <c r="R2795" i="7"/>
  <c r="R2796" i="7"/>
  <c r="R2797" i="7"/>
  <c r="R2798" i="7"/>
  <c r="R2799" i="7"/>
  <c r="R2800" i="7"/>
  <c r="R2801" i="7"/>
  <c r="R2802" i="7"/>
  <c r="R2803" i="7"/>
  <c r="R2804" i="7"/>
  <c r="R2805" i="7"/>
  <c r="R2806" i="7"/>
  <c r="R2807" i="7"/>
  <c r="R2808" i="7"/>
  <c r="R2809" i="7"/>
  <c r="R2810" i="7"/>
  <c r="R2811" i="7"/>
  <c r="R2812" i="7"/>
  <c r="R2813" i="7"/>
  <c r="R2814" i="7"/>
  <c r="R2815" i="7"/>
  <c r="R2816" i="7"/>
  <c r="R2817" i="7"/>
  <c r="R2818" i="7"/>
  <c r="R2819" i="7"/>
  <c r="R2820" i="7"/>
  <c r="R2821" i="7"/>
  <c r="R2822" i="7"/>
  <c r="R2823" i="7"/>
  <c r="R2824" i="7"/>
  <c r="R2825" i="7"/>
  <c r="R2826" i="7"/>
  <c r="R2827" i="7"/>
  <c r="R2828" i="7"/>
  <c r="R2829" i="7"/>
  <c r="R2830" i="7"/>
  <c r="R2831" i="7"/>
  <c r="R2832" i="7"/>
  <c r="R2833" i="7"/>
  <c r="R2834" i="7"/>
  <c r="R2835" i="7"/>
  <c r="R2836" i="7"/>
  <c r="R2837" i="7"/>
  <c r="R2838" i="7"/>
  <c r="R2839" i="7"/>
  <c r="R2840" i="7"/>
  <c r="R2841" i="7"/>
  <c r="R2842" i="7"/>
  <c r="R2843" i="7"/>
  <c r="R2844" i="7"/>
  <c r="R2845" i="7"/>
  <c r="R2846" i="7"/>
  <c r="R2847" i="7"/>
  <c r="R2848" i="7"/>
  <c r="R2849" i="7"/>
  <c r="R2850" i="7"/>
  <c r="R2851" i="7"/>
  <c r="R2852" i="7"/>
  <c r="R2853" i="7"/>
  <c r="R2854" i="7"/>
  <c r="R2855" i="7"/>
  <c r="R2856" i="7"/>
  <c r="R2857" i="7"/>
  <c r="R2858" i="7"/>
  <c r="R2859" i="7"/>
  <c r="R2860" i="7"/>
  <c r="R2861" i="7"/>
  <c r="R2862" i="7"/>
  <c r="R2863" i="7"/>
  <c r="R2864" i="7"/>
  <c r="R2865" i="7"/>
  <c r="R2866" i="7"/>
  <c r="R2867" i="7"/>
  <c r="R2868" i="7"/>
  <c r="R2869" i="7"/>
  <c r="R2870" i="7"/>
  <c r="R2871" i="7"/>
  <c r="R2872" i="7"/>
  <c r="R2873" i="7"/>
  <c r="R2874" i="7"/>
  <c r="R2875" i="7"/>
  <c r="R2876" i="7"/>
  <c r="R2877" i="7"/>
  <c r="R2878" i="7"/>
  <c r="R2879" i="7"/>
  <c r="R2880" i="7"/>
  <c r="R2881" i="7"/>
  <c r="R2882" i="7"/>
  <c r="R2883" i="7"/>
  <c r="R2884" i="7"/>
  <c r="R2885" i="7"/>
  <c r="R2886" i="7"/>
  <c r="R2887" i="7"/>
  <c r="R2888" i="7"/>
  <c r="R2889" i="7"/>
  <c r="R2890" i="7"/>
  <c r="R2891" i="7"/>
  <c r="R2892" i="7"/>
  <c r="R2893" i="7"/>
  <c r="R2894" i="7"/>
  <c r="R2895" i="7"/>
  <c r="R2896" i="7"/>
  <c r="R2897" i="7"/>
  <c r="R2898" i="7"/>
  <c r="R2899" i="7"/>
  <c r="R2900" i="7"/>
  <c r="R2901" i="7"/>
  <c r="R2902" i="7"/>
  <c r="R2903" i="7"/>
  <c r="R2904" i="7"/>
  <c r="R2905" i="7"/>
  <c r="R2906" i="7"/>
  <c r="R2907" i="7"/>
  <c r="R2908" i="7"/>
  <c r="R2909" i="7"/>
  <c r="R2910" i="7"/>
  <c r="R2911" i="7"/>
  <c r="R2912" i="7"/>
  <c r="R2913" i="7"/>
  <c r="R2914" i="7"/>
  <c r="R2915" i="7"/>
  <c r="R2916" i="7"/>
  <c r="R2917" i="7"/>
  <c r="R2918" i="7"/>
  <c r="R2919" i="7"/>
  <c r="R2920" i="7"/>
  <c r="R2921" i="7"/>
  <c r="R2922" i="7"/>
  <c r="R2923" i="7"/>
  <c r="R2924" i="7"/>
  <c r="R2925" i="7"/>
  <c r="R2926" i="7"/>
  <c r="R2927" i="7"/>
  <c r="R2928" i="7"/>
  <c r="R2929" i="7"/>
  <c r="R2930" i="7"/>
  <c r="R2931" i="7"/>
  <c r="R2932" i="7"/>
  <c r="R2933" i="7"/>
  <c r="R2934" i="7"/>
  <c r="R2935" i="7"/>
  <c r="R2936" i="7"/>
  <c r="R2937" i="7"/>
  <c r="R2938" i="7"/>
  <c r="R2939" i="7"/>
  <c r="R2940" i="7"/>
  <c r="R2941" i="7"/>
  <c r="R2942" i="7"/>
  <c r="R2943" i="7"/>
  <c r="R2944" i="7"/>
  <c r="R2945" i="7"/>
  <c r="R2946" i="7"/>
  <c r="R2947" i="7"/>
  <c r="R2948" i="7"/>
  <c r="R2949" i="7"/>
  <c r="R2950" i="7"/>
  <c r="R2951" i="7"/>
  <c r="R2952" i="7"/>
  <c r="R2953" i="7"/>
  <c r="R2954" i="7"/>
  <c r="R2955" i="7"/>
  <c r="R2956" i="7"/>
  <c r="R2957" i="7"/>
  <c r="R2958" i="7"/>
  <c r="R2959" i="7"/>
  <c r="R2960" i="7"/>
  <c r="R2961" i="7"/>
  <c r="R2962" i="7"/>
  <c r="R2963" i="7"/>
  <c r="R2964" i="7"/>
  <c r="R2965" i="7"/>
  <c r="R2966" i="7"/>
  <c r="R2967" i="7"/>
  <c r="R2968" i="7"/>
  <c r="R2969" i="7"/>
  <c r="R2970" i="7"/>
  <c r="R2971" i="7"/>
  <c r="R2972" i="7"/>
  <c r="R2973" i="7"/>
  <c r="R2974" i="7"/>
  <c r="R2975" i="7"/>
  <c r="R2976" i="7"/>
  <c r="R2977" i="7"/>
  <c r="R2978" i="7"/>
  <c r="R2979" i="7"/>
  <c r="R2980" i="7"/>
  <c r="R2981" i="7"/>
  <c r="R2982" i="7"/>
  <c r="R2983" i="7"/>
  <c r="R2984" i="7"/>
  <c r="R2985" i="7"/>
  <c r="R2986" i="7"/>
  <c r="R2987" i="7"/>
  <c r="R2988" i="7"/>
  <c r="R2989" i="7"/>
  <c r="R2990" i="7"/>
  <c r="R2991" i="7"/>
  <c r="R2992" i="7"/>
  <c r="R2993" i="7"/>
  <c r="R2994" i="7"/>
  <c r="R2995" i="7"/>
  <c r="R2996" i="7"/>
  <c r="R2997" i="7"/>
  <c r="R2998" i="7"/>
  <c r="R2999" i="7"/>
  <c r="R3000" i="7"/>
  <c r="R3001" i="7"/>
  <c r="R3002" i="7"/>
  <c r="R3003" i="7"/>
  <c r="R3004" i="7"/>
  <c r="R3005" i="7"/>
  <c r="R3006" i="7"/>
  <c r="R3007" i="7"/>
  <c r="R3008" i="7"/>
  <c r="R3009" i="7"/>
  <c r="R3010" i="7"/>
  <c r="R3011" i="7"/>
  <c r="R3012" i="7"/>
  <c r="R3013" i="7"/>
  <c r="R3014" i="7"/>
  <c r="R3015" i="7"/>
  <c r="R3016" i="7"/>
  <c r="R3017" i="7"/>
  <c r="R3018" i="7"/>
  <c r="R3019" i="7"/>
  <c r="R3020" i="7"/>
  <c r="R3021" i="7"/>
  <c r="R3022" i="7"/>
  <c r="R3023" i="7"/>
  <c r="R3024" i="7"/>
  <c r="R3025" i="7"/>
  <c r="R3026" i="7"/>
  <c r="R3027" i="7"/>
  <c r="R3028" i="7"/>
  <c r="R3029" i="7"/>
  <c r="R3030" i="7"/>
  <c r="R3031" i="7"/>
  <c r="R3032" i="7"/>
  <c r="R3033" i="7"/>
  <c r="R3034" i="7"/>
  <c r="R3035" i="7"/>
  <c r="R3036" i="7"/>
  <c r="R3037" i="7"/>
  <c r="R3038" i="7"/>
  <c r="R3039" i="7"/>
  <c r="R3040" i="7"/>
  <c r="R3041" i="7"/>
  <c r="R3042" i="7"/>
  <c r="R3043" i="7"/>
  <c r="R3044" i="7"/>
  <c r="R3045" i="7"/>
  <c r="R3046" i="7"/>
  <c r="R3047" i="7"/>
  <c r="R3048" i="7"/>
  <c r="R3049" i="7"/>
  <c r="R3050" i="7"/>
  <c r="R3051" i="7"/>
  <c r="R3052" i="7"/>
  <c r="R3053" i="7"/>
  <c r="R3054" i="7"/>
  <c r="R3055" i="7"/>
  <c r="R3056" i="7"/>
  <c r="R3057" i="7"/>
  <c r="R3058" i="7"/>
  <c r="R3059" i="7"/>
  <c r="R3060" i="7"/>
  <c r="R3061" i="7"/>
  <c r="R3062" i="7"/>
  <c r="R3063" i="7"/>
  <c r="R3064" i="7"/>
  <c r="R3065" i="7"/>
  <c r="R3066" i="7"/>
  <c r="R3067" i="7"/>
  <c r="R3068" i="7"/>
  <c r="R3069" i="7"/>
  <c r="R3070" i="7"/>
  <c r="R3071" i="7"/>
  <c r="R3072" i="7"/>
  <c r="R3073" i="7"/>
  <c r="R3074" i="7"/>
  <c r="R3075" i="7"/>
  <c r="R3076" i="7"/>
  <c r="R3077" i="7"/>
  <c r="R3078" i="7"/>
  <c r="R3079" i="7"/>
  <c r="R3080" i="7"/>
  <c r="R3081" i="7"/>
  <c r="R3082" i="7"/>
  <c r="R3083" i="7"/>
  <c r="R3084" i="7"/>
  <c r="R3085" i="7"/>
  <c r="R3086" i="7"/>
  <c r="R3087" i="7"/>
  <c r="R3088" i="7"/>
  <c r="R3089" i="7"/>
  <c r="R3090" i="7"/>
  <c r="R3091" i="7"/>
  <c r="R3092" i="7"/>
  <c r="R3093" i="7"/>
  <c r="R3094" i="7"/>
  <c r="R3095" i="7"/>
  <c r="R3096" i="7"/>
  <c r="R3097" i="7"/>
  <c r="R3098" i="7"/>
  <c r="R3099" i="7"/>
  <c r="R3100" i="7"/>
  <c r="R3101" i="7"/>
  <c r="R3102" i="7"/>
  <c r="R3103" i="7"/>
  <c r="R3104" i="7"/>
  <c r="R3105" i="7"/>
  <c r="R3106" i="7"/>
  <c r="R3107" i="7"/>
  <c r="R3108" i="7"/>
  <c r="R3109" i="7"/>
  <c r="R3110" i="7"/>
  <c r="R3111" i="7"/>
  <c r="R3112" i="7"/>
  <c r="R3113" i="7"/>
  <c r="R3114" i="7"/>
  <c r="R3115" i="7"/>
  <c r="R3116" i="7"/>
  <c r="R3117" i="7"/>
  <c r="R3118" i="7"/>
  <c r="R3119" i="7"/>
  <c r="R3120" i="7"/>
  <c r="R3121" i="7"/>
  <c r="R3122" i="7"/>
  <c r="R3123" i="7"/>
  <c r="R3124" i="7"/>
  <c r="R3125" i="7"/>
  <c r="R3126" i="7"/>
  <c r="R3127" i="7"/>
  <c r="R3128" i="7"/>
  <c r="R3129" i="7"/>
  <c r="R3130" i="7"/>
  <c r="R3131" i="7"/>
  <c r="R3132" i="7"/>
  <c r="R3133" i="7"/>
  <c r="R3134" i="7"/>
  <c r="R3135" i="7"/>
  <c r="R3136" i="7"/>
  <c r="R3137" i="7"/>
  <c r="R3138" i="7"/>
  <c r="R3139" i="7"/>
  <c r="R3140" i="7"/>
  <c r="R3141" i="7"/>
  <c r="R3142" i="7"/>
  <c r="R3143" i="7"/>
  <c r="R3144" i="7"/>
  <c r="R3145" i="7"/>
  <c r="R3146" i="7"/>
  <c r="R3147" i="7"/>
  <c r="R3148" i="7"/>
  <c r="R3149" i="7"/>
  <c r="R3150" i="7"/>
  <c r="R3151" i="7"/>
  <c r="R3152" i="7"/>
  <c r="R3153" i="7"/>
  <c r="R3154" i="7"/>
  <c r="R3155" i="7"/>
  <c r="R3156" i="7"/>
  <c r="R3157" i="7"/>
  <c r="R3158" i="7"/>
  <c r="R3159" i="7"/>
  <c r="R3160" i="7"/>
  <c r="R3161" i="7"/>
  <c r="R3162" i="7"/>
  <c r="R3163" i="7"/>
  <c r="R3164" i="7"/>
  <c r="R3165" i="7"/>
  <c r="R3166" i="7"/>
  <c r="R3167" i="7"/>
  <c r="R3168" i="7"/>
  <c r="R3169" i="7"/>
  <c r="R3170" i="7"/>
  <c r="R3171" i="7"/>
  <c r="R3172" i="7"/>
  <c r="R3173" i="7"/>
  <c r="R3174" i="7"/>
  <c r="R3175" i="7"/>
  <c r="R3176" i="7"/>
  <c r="R3177" i="7"/>
  <c r="R3178" i="7"/>
  <c r="R3179" i="7"/>
  <c r="R3180" i="7"/>
  <c r="R3181" i="7"/>
  <c r="R3182" i="7"/>
  <c r="R3183" i="7"/>
  <c r="R3184" i="7"/>
  <c r="R3185" i="7"/>
  <c r="R3186" i="7"/>
  <c r="R3187" i="7"/>
  <c r="R3188" i="7"/>
  <c r="R3189" i="7"/>
  <c r="R3190" i="7"/>
  <c r="R3191" i="7"/>
  <c r="R3192" i="7"/>
  <c r="R3193" i="7"/>
  <c r="R3194" i="7"/>
  <c r="R3195" i="7"/>
  <c r="R3196" i="7"/>
  <c r="R3197" i="7"/>
  <c r="R3198" i="7"/>
  <c r="R3199" i="7"/>
  <c r="R3200" i="7"/>
  <c r="R3201" i="7"/>
  <c r="R3202" i="7"/>
  <c r="R3203" i="7"/>
  <c r="R3204" i="7"/>
  <c r="R3205" i="7"/>
  <c r="R3206" i="7"/>
  <c r="R3207" i="7"/>
  <c r="R3208" i="7"/>
  <c r="R3209" i="7"/>
  <c r="R3210" i="7"/>
  <c r="R3211" i="7"/>
  <c r="R3212" i="7"/>
  <c r="R3213" i="7"/>
  <c r="R3214" i="7"/>
  <c r="R3215" i="7"/>
  <c r="R3216" i="7"/>
  <c r="R3217" i="7"/>
  <c r="R3218" i="7"/>
  <c r="R3219" i="7"/>
  <c r="R3220" i="7"/>
  <c r="R3221" i="7"/>
  <c r="R3222" i="7"/>
  <c r="R3223" i="7"/>
  <c r="R3224" i="7"/>
  <c r="R3225" i="7"/>
  <c r="R3226" i="7"/>
  <c r="R3227" i="7"/>
  <c r="R3228" i="7"/>
  <c r="R3229" i="7"/>
  <c r="R3230" i="7"/>
  <c r="R3231" i="7"/>
  <c r="R3232" i="7"/>
  <c r="R3233" i="7"/>
  <c r="R3234" i="7"/>
  <c r="R3235" i="7"/>
  <c r="R3236" i="7"/>
  <c r="R3237" i="7"/>
  <c r="R3238" i="7"/>
  <c r="R3239" i="7"/>
  <c r="R3240" i="7"/>
  <c r="R3241" i="7"/>
  <c r="R3242" i="7"/>
  <c r="R3243" i="7"/>
  <c r="R3244" i="7"/>
  <c r="R3245" i="7"/>
  <c r="R3246" i="7"/>
  <c r="R3247" i="7"/>
  <c r="R3248" i="7"/>
  <c r="R3249" i="7"/>
  <c r="R3250" i="7"/>
  <c r="R3251" i="7"/>
  <c r="R3252" i="7"/>
  <c r="R3253" i="7"/>
  <c r="R3254" i="7"/>
  <c r="R3255" i="7"/>
  <c r="R3256" i="7"/>
  <c r="R3257" i="7"/>
  <c r="R3258" i="7"/>
  <c r="R3259" i="7"/>
  <c r="R3260" i="7"/>
  <c r="R3261" i="7"/>
  <c r="R3262" i="7"/>
  <c r="R3263" i="7"/>
  <c r="R3264" i="7"/>
  <c r="R3265" i="7"/>
  <c r="R3266" i="7"/>
  <c r="R3267" i="7"/>
  <c r="R3268" i="7"/>
  <c r="R3269" i="7"/>
  <c r="R3270" i="7"/>
  <c r="R3271" i="7"/>
  <c r="R3272" i="7"/>
  <c r="R3273" i="7"/>
  <c r="R3274" i="7"/>
  <c r="R3275" i="7"/>
  <c r="R3276" i="7"/>
  <c r="R3277" i="7"/>
  <c r="R3278" i="7"/>
  <c r="R3279" i="7"/>
  <c r="R3280" i="7"/>
  <c r="R3281" i="7"/>
  <c r="R3282" i="7"/>
  <c r="R3283" i="7"/>
  <c r="R3284" i="7"/>
  <c r="R3285" i="7"/>
  <c r="R3286" i="7"/>
  <c r="R3287" i="7"/>
  <c r="R3288" i="7"/>
  <c r="R3289" i="7"/>
  <c r="R3290" i="7"/>
  <c r="R3291" i="7"/>
  <c r="R3292" i="7"/>
  <c r="R3293" i="7"/>
  <c r="R3294" i="7"/>
  <c r="R3295" i="7"/>
  <c r="R3296" i="7"/>
  <c r="R3297" i="7"/>
  <c r="R3298" i="7"/>
  <c r="R3299" i="7"/>
  <c r="R3300" i="7"/>
  <c r="R3301" i="7"/>
  <c r="R3302" i="7"/>
  <c r="R3303" i="7"/>
  <c r="R3304" i="7"/>
  <c r="R3305" i="7"/>
  <c r="R3306" i="7"/>
  <c r="R3307" i="7"/>
  <c r="R3308" i="7"/>
  <c r="R3309" i="7"/>
  <c r="R3310" i="7"/>
  <c r="R3311" i="7"/>
  <c r="R3312" i="7"/>
  <c r="R3313" i="7"/>
  <c r="R3314" i="7"/>
  <c r="R3315" i="7"/>
  <c r="R3316" i="7"/>
  <c r="R3317" i="7"/>
  <c r="R3318" i="7"/>
  <c r="R3319" i="7"/>
  <c r="R3320" i="7"/>
  <c r="R3321" i="7"/>
  <c r="R3322" i="7"/>
  <c r="R3323" i="7"/>
  <c r="R3324" i="7"/>
  <c r="R3325" i="7"/>
  <c r="R3326" i="7"/>
  <c r="R3327" i="7"/>
  <c r="R3328" i="7"/>
  <c r="R3329" i="7"/>
  <c r="R3330" i="7"/>
  <c r="R3331" i="7"/>
  <c r="R3332" i="7"/>
  <c r="R3333" i="7"/>
  <c r="R3334" i="7"/>
  <c r="R3335" i="7"/>
  <c r="R3336" i="7"/>
  <c r="R3337" i="7"/>
  <c r="R3338" i="7"/>
  <c r="R3339" i="7"/>
  <c r="R3340" i="7"/>
  <c r="R3341" i="7"/>
  <c r="R3342" i="7"/>
  <c r="R3343" i="7"/>
  <c r="R3344" i="7"/>
  <c r="R3345" i="7"/>
  <c r="R3346" i="7"/>
  <c r="R3347" i="7"/>
  <c r="R3348" i="7"/>
  <c r="R3349" i="7"/>
  <c r="R3350" i="7"/>
  <c r="R3351" i="7"/>
  <c r="R3352" i="7"/>
  <c r="R3353" i="7"/>
  <c r="R3354" i="7"/>
  <c r="R3355" i="7"/>
  <c r="R3356" i="7"/>
  <c r="R3357" i="7"/>
  <c r="R3358" i="7"/>
  <c r="R3359" i="7"/>
  <c r="R3360" i="7"/>
  <c r="R3361" i="7"/>
  <c r="R3362" i="7"/>
  <c r="R3363" i="7"/>
  <c r="R3364" i="7"/>
  <c r="R3365" i="7"/>
  <c r="R3366" i="7"/>
  <c r="R3367" i="7"/>
  <c r="R3368" i="7"/>
  <c r="R3369" i="7"/>
  <c r="R3370" i="7"/>
  <c r="R3371" i="7"/>
  <c r="R3372" i="7"/>
  <c r="R3373" i="7"/>
  <c r="R3374" i="7"/>
  <c r="R3375" i="7"/>
  <c r="R3376" i="7"/>
  <c r="R3377" i="7"/>
  <c r="R3378" i="7"/>
  <c r="R3379" i="7"/>
  <c r="R3380" i="7"/>
  <c r="R3381" i="7"/>
  <c r="R3382" i="7"/>
  <c r="R3383" i="7"/>
  <c r="R3384" i="7"/>
  <c r="R3385" i="7"/>
  <c r="R3386" i="7"/>
  <c r="R3387" i="7"/>
  <c r="R3388" i="7"/>
  <c r="R3389" i="7"/>
  <c r="R3390" i="7"/>
  <c r="R3391" i="7"/>
  <c r="R3392" i="7"/>
  <c r="R3393" i="7"/>
  <c r="R3394" i="7"/>
  <c r="R3395" i="7"/>
  <c r="R3396" i="7"/>
  <c r="R3397" i="7"/>
  <c r="R3398" i="7"/>
  <c r="R3399" i="7"/>
  <c r="R3400" i="7"/>
  <c r="R3401" i="7"/>
  <c r="R3402" i="7"/>
  <c r="R3403" i="7"/>
  <c r="R3404" i="7"/>
  <c r="R3405" i="7"/>
  <c r="R3406" i="7"/>
  <c r="R3407" i="7"/>
  <c r="R3408" i="7"/>
  <c r="R3409" i="7"/>
  <c r="R3410" i="7"/>
  <c r="R3411" i="7"/>
  <c r="R3412" i="7"/>
  <c r="R3413" i="7"/>
  <c r="R3414" i="7"/>
  <c r="R3415" i="7"/>
  <c r="R3416" i="7"/>
  <c r="R3417" i="7"/>
  <c r="R3418" i="7"/>
  <c r="R3419" i="7"/>
  <c r="R3420" i="7"/>
  <c r="R3421" i="7"/>
  <c r="R3422" i="7"/>
  <c r="R3423" i="7"/>
  <c r="R3424" i="7"/>
  <c r="R3425" i="7"/>
  <c r="R3426" i="7"/>
  <c r="R3427" i="7"/>
  <c r="R3428" i="7"/>
  <c r="R3429" i="7"/>
  <c r="R3430" i="7"/>
  <c r="R3431" i="7"/>
  <c r="R3432" i="7"/>
  <c r="R3433" i="7"/>
  <c r="R3434" i="7"/>
  <c r="R3435" i="7"/>
  <c r="R3436" i="7"/>
  <c r="R3437" i="7"/>
  <c r="R3438" i="7"/>
  <c r="R3439" i="7"/>
  <c r="R3440" i="7"/>
  <c r="R3441" i="7"/>
  <c r="R3442" i="7"/>
  <c r="R3443" i="7"/>
  <c r="R3444" i="7"/>
  <c r="R3445" i="7"/>
  <c r="R3446" i="7"/>
  <c r="R3447" i="7"/>
  <c r="R3448" i="7"/>
  <c r="R3449" i="7"/>
  <c r="R3450" i="7"/>
  <c r="R3451" i="7"/>
  <c r="R3452" i="7"/>
  <c r="R3453" i="7"/>
  <c r="R3454" i="7"/>
  <c r="R3455" i="7"/>
  <c r="R3456" i="7"/>
  <c r="R3457" i="7"/>
  <c r="R3458" i="7"/>
  <c r="R3459" i="7"/>
  <c r="R3460" i="7"/>
  <c r="R3461" i="7"/>
  <c r="R3462" i="7"/>
  <c r="R3463" i="7"/>
  <c r="R3464" i="7"/>
  <c r="R3465" i="7"/>
  <c r="R3466" i="7"/>
  <c r="R3467" i="7"/>
  <c r="R3468" i="7"/>
  <c r="R3469" i="7"/>
  <c r="R3470" i="7"/>
  <c r="R3471" i="7"/>
  <c r="R3472" i="7"/>
  <c r="R3473" i="7"/>
  <c r="R3474" i="7"/>
  <c r="R3475" i="7"/>
  <c r="R3476" i="7"/>
  <c r="R3477" i="7"/>
  <c r="R3478" i="7"/>
  <c r="R3479" i="7"/>
  <c r="R3480" i="7"/>
  <c r="R3481" i="7"/>
  <c r="R3482" i="7"/>
  <c r="R3483" i="7"/>
  <c r="R3484" i="7"/>
  <c r="R3485" i="7"/>
  <c r="R3486" i="7"/>
  <c r="R3487" i="7"/>
  <c r="R3488" i="7"/>
  <c r="R3489" i="7"/>
  <c r="R3490" i="7"/>
  <c r="R3491" i="7"/>
  <c r="R3492" i="7"/>
  <c r="R3493" i="7"/>
  <c r="R3494" i="7"/>
  <c r="R3495" i="7"/>
  <c r="R3496" i="7"/>
  <c r="R3497" i="7"/>
  <c r="R3498" i="7"/>
  <c r="R3499" i="7"/>
  <c r="R3500" i="7"/>
  <c r="R3501" i="7"/>
  <c r="R3502" i="7"/>
  <c r="R3503" i="7"/>
  <c r="R3504" i="7"/>
  <c r="R3505" i="7"/>
  <c r="R3506" i="7"/>
  <c r="R3507" i="7"/>
  <c r="R3508" i="7"/>
  <c r="R3509" i="7"/>
  <c r="R3510" i="7"/>
  <c r="R3511" i="7"/>
  <c r="R3512" i="7"/>
  <c r="R3513" i="7"/>
  <c r="R3514" i="7"/>
  <c r="R3515" i="7"/>
  <c r="R3516" i="7"/>
  <c r="R3517" i="7"/>
  <c r="R3518" i="7"/>
  <c r="R3519" i="7"/>
  <c r="R3520" i="7"/>
  <c r="R3521" i="7"/>
  <c r="R3522" i="7"/>
  <c r="R3523" i="7"/>
  <c r="R3524" i="7"/>
  <c r="R3525" i="7"/>
  <c r="R3526" i="7"/>
  <c r="R3527" i="7"/>
  <c r="R3528" i="7"/>
  <c r="R3529" i="7"/>
  <c r="R3530" i="7"/>
  <c r="R3531" i="7"/>
  <c r="R3532" i="7"/>
  <c r="R3533" i="7"/>
  <c r="R3534" i="7"/>
  <c r="R3535" i="7"/>
  <c r="R3536" i="7"/>
  <c r="R3537" i="7"/>
  <c r="R3538" i="7"/>
  <c r="R3539" i="7"/>
  <c r="R3540" i="7"/>
  <c r="R3541" i="7"/>
  <c r="R3542" i="7"/>
  <c r="R3543" i="7"/>
  <c r="R3544" i="7"/>
  <c r="R3545" i="7"/>
  <c r="R3546" i="7"/>
  <c r="R3547" i="7"/>
  <c r="R3548" i="7"/>
  <c r="R3549" i="7"/>
  <c r="R3550" i="7"/>
  <c r="R3551" i="7"/>
  <c r="R3552" i="7"/>
  <c r="R3553" i="7"/>
  <c r="R3554" i="7"/>
  <c r="R3555" i="7"/>
  <c r="R3556" i="7"/>
  <c r="R3557" i="7"/>
  <c r="R3558" i="7"/>
  <c r="R3559" i="7"/>
  <c r="R3560" i="7"/>
  <c r="R3561" i="7"/>
  <c r="R3562" i="7"/>
  <c r="R3563" i="7"/>
  <c r="R3564" i="7"/>
  <c r="R3565" i="7"/>
  <c r="R3566" i="7"/>
  <c r="R3567" i="7"/>
  <c r="R3568" i="7"/>
  <c r="R3569" i="7"/>
  <c r="R3570" i="7"/>
  <c r="R3571" i="7"/>
  <c r="R3572" i="7"/>
  <c r="R3573" i="7"/>
  <c r="R3574" i="7"/>
  <c r="R3575" i="7"/>
  <c r="R3576" i="7"/>
  <c r="R3577" i="7"/>
  <c r="R3578" i="7"/>
  <c r="R3579" i="7"/>
  <c r="R3580" i="7"/>
  <c r="R3581" i="7"/>
  <c r="R3582" i="7"/>
  <c r="R3583" i="7"/>
  <c r="R3584" i="7"/>
  <c r="R3585" i="7"/>
  <c r="R3586" i="7"/>
  <c r="R3587" i="7"/>
  <c r="R3588" i="7"/>
  <c r="R3589" i="7"/>
  <c r="R3590" i="7"/>
  <c r="R3591" i="7"/>
  <c r="R3592" i="7"/>
  <c r="R3593" i="7"/>
  <c r="R3594" i="7"/>
  <c r="R3595" i="7"/>
  <c r="R3596" i="7"/>
  <c r="R3597" i="7"/>
  <c r="R3598" i="7"/>
  <c r="R3599" i="7"/>
  <c r="R3600" i="7"/>
  <c r="R3601" i="7"/>
  <c r="R3602" i="7"/>
  <c r="R3603" i="7"/>
  <c r="R3604" i="7"/>
  <c r="R3605" i="7"/>
  <c r="R3606" i="7"/>
  <c r="R3607" i="7"/>
  <c r="R3608" i="7"/>
  <c r="R3609" i="7"/>
  <c r="R3610" i="7"/>
  <c r="R3611" i="7"/>
  <c r="R3612" i="7"/>
  <c r="R3613" i="7"/>
  <c r="R3614" i="7"/>
  <c r="R3615" i="7"/>
  <c r="R3616" i="7"/>
  <c r="R3617" i="7"/>
  <c r="R3618" i="7"/>
  <c r="R3619" i="7"/>
  <c r="R3620" i="7"/>
  <c r="R3621" i="7"/>
  <c r="R3622" i="7"/>
  <c r="R3623" i="7"/>
  <c r="R3624" i="7"/>
  <c r="R3625" i="7"/>
  <c r="R3626" i="7"/>
  <c r="R3627" i="7"/>
  <c r="R3628" i="7"/>
  <c r="R3629" i="7"/>
  <c r="R3630" i="7"/>
  <c r="R3631" i="7"/>
  <c r="R3632" i="7"/>
  <c r="R3633" i="7"/>
  <c r="R3634" i="7"/>
  <c r="R3635" i="7"/>
  <c r="R3636" i="7"/>
  <c r="R3637" i="7"/>
  <c r="R3638" i="7"/>
  <c r="R3639" i="7"/>
  <c r="R3640" i="7"/>
  <c r="R3641" i="7"/>
  <c r="R3642" i="7"/>
  <c r="R3643" i="7"/>
  <c r="R3644" i="7"/>
  <c r="R3645" i="7"/>
  <c r="R3646" i="7"/>
  <c r="R3647" i="7"/>
  <c r="R3648" i="7"/>
  <c r="R3649" i="7"/>
  <c r="R3650" i="7"/>
  <c r="R3651" i="7"/>
  <c r="R3652" i="7"/>
  <c r="R3653" i="7"/>
  <c r="R3654" i="7"/>
  <c r="R3655" i="7"/>
  <c r="R3656" i="7"/>
  <c r="R3657" i="7"/>
  <c r="R3658" i="7"/>
  <c r="R3659" i="7"/>
  <c r="R3660" i="7"/>
  <c r="R3661" i="7"/>
  <c r="R3662" i="7"/>
  <c r="R3663" i="7"/>
  <c r="R3664" i="7"/>
  <c r="R3665" i="7"/>
  <c r="R3666" i="7"/>
  <c r="R3667" i="7"/>
  <c r="R3668" i="7"/>
  <c r="R3669" i="7"/>
  <c r="R3670" i="7"/>
  <c r="R3671" i="7"/>
  <c r="R3672" i="7"/>
  <c r="R3673" i="7"/>
  <c r="R3674" i="7"/>
  <c r="R3675" i="7"/>
  <c r="R3676" i="7"/>
  <c r="R3677" i="7"/>
  <c r="R3678" i="7"/>
  <c r="R3679" i="7"/>
  <c r="R3680" i="7"/>
  <c r="R3681" i="7"/>
  <c r="R3682" i="7"/>
  <c r="R3683" i="7"/>
  <c r="R3684" i="7"/>
  <c r="R3685" i="7"/>
  <c r="R3686" i="7"/>
  <c r="R3687" i="7"/>
  <c r="R3688" i="7"/>
  <c r="R3689" i="7"/>
  <c r="R3690" i="7"/>
  <c r="R3691" i="7"/>
  <c r="R3692" i="7"/>
  <c r="R3693" i="7"/>
  <c r="R3694" i="7"/>
  <c r="R3695" i="7"/>
  <c r="R3696" i="7"/>
  <c r="R3697" i="7"/>
  <c r="R3698" i="7"/>
  <c r="R3699" i="7"/>
  <c r="R3700" i="7"/>
  <c r="R3701" i="7"/>
  <c r="R3702" i="7"/>
  <c r="R3703" i="7"/>
  <c r="R3704" i="7"/>
  <c r="R3705" i="7"/>
  <c r="R3706" i="7"/>
  <c r="R3707" i="7"/>
  <c r="R3708" i="7"/>
  <c r="R3709" i="7"/>
  <c r="R3710" i="7"/>
  <c r="R3711" i="7"/>
  <c r="R3712" i="7"/>
  <c r="R3713" i="7"/>
  <c r="R3714" i="7"/>
  <c r="R3715" i="7"/>
  <c r="R3716" i="7"/>
  <c r="R3717" i="7"/>
  <c r="R3718" i="7"/>
  <c r="R3719" i="7"/>
  <c r="R3720" i="7"/>
  <c r="R3721" i="7"/>
  <c r="R3722" i="7"/>
  <c r="R3723" i="7"/>
  <c r="R3724" i="7"/>
  <c r="R3725" i="7"/>
  <c r="R3726" i="7"/>
  <c r="R3727" i="7"/>
  <c r="R3728" i="7"/>
  <c r="R3729" i="7"/>
  <c r="R3730" i="7"/>
  <c r="R3731" i="7"/>
  <c r="R3732" i="7"/>
  <c r="R3733" i="7"/>
  <c r="R3734" i="7"/>
  <c r="R3735" i="7"/>
  <c r="R3736" i="7"/>
  <c r="R3737" i="7"/>
  <c r="R3738" i="7"/>
  <c r="R3739" i="7"/>
  <c r="R3740" i="7"/>
  <c r="R3741" i="7"/>
  <c r="R3742" i="7"/>
  <c r="R3743" i="7"/>
  <c r="R3744" i="7"/>
  <c r="R3745" i="7"/>
  <c r="R3746" i="7"/>
  <c r="R3747" i="7"/>
  <c r="R3748" i="7"/>
  <c r="R3749" i="7"/>
  <c r="R3750" i="7"/>
  <c r="R3751" i="7"/>
  <c r="R3752" i="7"/>
  <c r="R3753" i="7"/>
  <c r="R3754" i="7"/>
  <c r="R3755" i="7"/>
  <c r="R3756" i="7"/>
  <c r="R3757" i="7"/>
  <c r="R3758" i="7"/>
  <c r="R3759" i="7"/>
  <c r="R3760" i="7"/>
  <c r="R3761" i="7"/>
  <c r="R3762" i="7"/>
  <c r="R3763" i="7"/>
  <c r="R3764" i="7"/>
  <c r="R3765" i="7"/>
  <c r="R3766" i="7"/>
  <c r="R3767" i="7"/>
  <c r="R3768" i="7"/>
  <c r="R3769" i="7"/>
  <c r="R3770" i="7"/>
  <c r="R3771" i="7"/>
  <c r="R3772" i="7"/>
  <c r="R3773" i="7"/>
  <c r="R3774" i="7"/>
  <c r="R3775" i="7"/>
  <c r="R3776" i="7"/>
  <c r="R3777" i="7"/>
  <c r="R3778" i="7"/>
  <c r="R3779" i="7"/>
  <c r="R3780" i="7"/>
  <c r="R3781" i="7"/>
  <c r="R3782" i="7"/>
  <c r="R3783" i="7"/>
  <c r="R3784" i="7"/>
  <c r="R3785" i="7"/>
  <c r="R3786" i="7"/>
  <c r="R3787" i="7"/>
  <c r="R3788" i="7"/>
  <c r="R3789" i="7"/>
  <c r="R3790" i="7"/>
  <c r="R3791" i="7"/>
  <c r="R3792" i="7"/>
  <c r="R3793" i="7"/>
  <c r="R3794" i="7"/>
  <c r="R3795" i="7"/>
  <c r="R3796" i="7"/>
  <c r="R3797" i="7"/>
  <c r="R3798" i="7"/>
  <c r="R3799" i="7"/>
  <c r="R3800" i="7"/>
  <c r="R3801" i="7"/>
  <c r="R3802" i="7"/>
  <c r="R3803" i="7"/>
  <c r="R3804" i="7"/>
  <c r="R3805" i="7"/>
  <c r="R3806" i="7"/>
  <c r="R3807" i="7"/>
  <c r="R3808" i="7"/>
  <c r="R3809" i="7"/>
  <c r="R3810" i="7"/>
  <c r="R3811" i="7"/>
  <c r="R3812" i="7"/>
  <c r="R3813" i="7"/>
  <c r="R3814" i="7"/>
  <c r="R3815" i="7"/>
  <c r="R3816" i="7"/>
  <c r="R3817" i="7"/>
  <c r="R3818" i="7"/>
  <c r="R3819" i="7"/>
  <c r="R3820" i="7"/>
  <c r="R3821" i="7"/>
  <c r="R3822" i="7"/>
  <c r="R3823" i="7"/>
  <c r="R3824" i="7"/>
  <c r="R3825" i="7"/>
  <c r="R3826" i="7"/>
  <c r="R3827" i="7"/>
  <c r="R3828" i="7"/>
  <c r="R3829" i="7"/>
  <c r="R3830" i="7"/>
  <c r="R3831" i="7"/>
  <c r="R3832" i="7"/>
  <c r="R3833" i="7"/>
  <c r="R3834" i="7"/>
  <c r="R3835" i="7"/>
  <c r="R3836" i="7"/>
  <c r="R3837" i="7"/>
  <c r="R3838" i="7"/>
  <c r="R3839" i="7"/>
  <c r="R3840" i="7"/>
  <c r="R3841" i="7"/>
  <c r="R3842" i="7"/>
  <c r="R3843" i="7"/>
  <c r="R3844" i="7"/>
  <c r="R3845" i="7"/>
  <c r="R3846" i="7"/>
  <c r="R3847" i="7"/>
  <c r="R3848" i="7"/>
  <c r="R3849" i="7"/>
  <c r="R3850" i="7"/>
  <c r="R3851" i="7"/>
  <c r="R3852" i="7"/>
  <c r="R3853" i="7"/>
  <c r="R3854" i="7"/>
  <c r="R3855" i="7"/>
  <c r="R3856" i="7"/>
  <c r="R3857" i="7"/>
  <c r="R3858" i="7"/>
  <c r="R3859" i="7"/>
  <c r="R3860" i="7"/>
  <c r="R3861" i="7"/>
  <c r="R3862" i="7"/>
  <c r="R3863" i="7"/>
  <c r="R3864" i="7"/>
  <c r="R3865" i="7"/>
  <c r="R3866" i="7"/>
  <c r="R3867" i="7"/>
  <c r="R3868" i="7"/>
  <c r="R3869" i="7"/>
  <c r="R3870" i="7"/>
  <c r="R3871" i="7"/>
  <c r="R3872" i="7"/>
  <c r="R3873" i="7"/>
  <c r="R3874" i="7"/>
  <c r="R3875" i="7"/>
  <c r="R3876" i="7"/>
  <c r="R3877" i="7"/>
  <c r="R3878" i="7"/>
  <c r="R3879" i="7"/>
  <c r="R3880" i="7"/>
  <c r="R3881" i="7"/>
  <c r="R3882" i="7"/>
  <c r="R3883" i="7"/>
  <c r="R3884" i="7"/>
  <c r="R3885" i="7"/>
  <c r="R3886" i="7"/>
  <c r="R3887" i="7"/>
  <c r="R3888" i="7"/>
  <c r="R3889" i="7"/>
  <c r="R3890" i="7"/>
  <c r="R3891" i="7"/>
  <c r="R3892" i="7"/>
  <c r="R3893" i="7"/>
  <c r="R3894" i="7"/>
  <c r="R3895" i="7"/>
  <c r="R3896" i="7"/>
  <c r="R3897" i="7"/>
  <c r="R3898" i="7"/>
  <c r="R3899" i="7"/>
  <c r="R3900" i="7"/>
  <c r="R3901" i="7"/>
  <c r="R3902" i="7"/>
  <c r="R3903" i="7"/>
  <c r="R3904" i="7"/>
  <c r="R3905" i="7"/>
  <c r="R3906" i="7"/>
  <c r="R3907" i="7"/>
  <c r="R3908" i="7"/>
  <c r="R3909" i="7"/>
  <c r="R3910" i="7"/>
  <c r="R3911" i="7"/>
  <c r="R3912" i="7"/>
  <c r="R3913" i="7"/>
  <c r="R3914" i="7"/>
  <c r="R3915" i="7"/>
  <c r="R3916" i="7"/>
  <c r="R3917" i="7"/>
  <c r="R3918" i="7"/>
  <c r="R3919" i="7"/>
  <c r="R3920" i="7"/>
  <c r="R3921" i="7"/>
  <c r="R3922" i="7"/>
  <c r="R3923" i="7"/>
  <c r="R3924" i="7"/>
  <c r="R3925" i="7"/>
  <c r="R3926" i="7"/>
  <c r="R3927" i="7"/>
  <c r="R3928" i="7"/>
  <c r="R3929" i="7"/>
  <c r="R3930" i="7"/>
  <c r="R3931" i="7"/>
  <c r="R3932" i="7"/>
  <c r="R3933" i="7"/>
  <c r="R3934" i="7"/>
  <c r="R3935" i="7"/>
  <c r="R3936" i="7"/>
  <c r="R3937" i="7"/>
  <c r="R3938" i="7"/>
  <c r="R3939" i="7"/>
  <c r="R3940" i="7"/>
  <c r="R3941" i="7"/>
  <c r="R3942" i="7"/>
  <c r="R3943" i="7"/>
  <c r="R3944" i="7"/>
  <c r="R3945" i="7"/>
  <c r="R3946" i="7"/>
  <c r="R3947" i="7"/>
  <c r="R3948" i="7"/>
  <c r="R3949" i="7"/>
  <c r="R3950" i="7"/>
  <c r="R3951" i="7"/>
  <c r="R3952" i="7"/>
  <c r="R3953" i="7"/>
  <c r="R3954" i="7"/>
  <c r="R3955" i="7"/>
  <c r="R3956" i="7"/>
  <c r="R3957" i="7"/>
  <c r="R3958" i="7"/>
  <c r="R3959" i="7"/>
  <c r="R3960" i="7"/>
  <c r="R3961" i="7"/>
  <c r="R3962" i="7"/>
  <c r="R3963" i="7"/>
  <c r="R3964" i="7"/>
  <c r="R3965" i="7"/>
  <c r="R3966" i="7"/>
  <c r="R3967" i="7"/>
  <c r="R3968" i="7"/>
  <c r="R3969" i="7"/>
  <c r="R3970" i="7"/>
  <c r="R3971" i="7"/>
  <c r="R3972" i="7"/>
  <c r="R3973" i="7"/>
  <c r="R3974" i="7"/>
  <c r="R3975" i="7"/>
  <c r="R3976" i="7"/>
  <c r="R3977" i="7"/>
  <c r="R3978" i="7"/>
  <c r="R3979" i="7"/>
  <c r="R3980" i="7"/>
  <c r="R3981" i="7"/>
  <c r="R3982" i="7"/>
  <c r="R3983" i="7"/>
  <c r="R3984" i="7"/>
  <c r="R3985" i="7"/>
  <c r="R3986" i="7"/>
  <c r="R3987" i="7"/>
  <c r="R3988" i="7"/>
  <c r="R3989" i="7"/>
  <c r="R3990" i="7"/>
  <c r="R3991" i="7"/>
  <c r="R3992" i="7"/>
  <c r="R3993" i="7"/>
  <c r="R3994" i="7"/>
  <c r="R3995" i="7"/>
  <c r="R3996" i="7"/>
  <c r="R3997" i="7"/>
  <c r="R3998" i="7"/>
  <c r="R3999" i="7"/>
  <c r="R4000" i="7"/>
  <c r="R4001" i="7"/>
  <c r="R4002" i="7"/>
  <c r="R4003" i="7"/>
  <c r="R4004" i="7"/>
  <c r="R4005" i="7"/>
  <c r="R4006" i="7"/>
  <c r="R4007" i="7"/>
  <c r="R4008" i="7"/>
  <c r="R4009" i="7"/>
  <c r="R4010" i="7"/>
  <c r="R4011" i="7"/>
  <c r="R4012" i="7"/>
  <c r="R4013" i="7"/>
  <c r="R4014" i="7"/>
  <c r="R4015" i="7"/>
  <c r="R4016" i="7"/>
  <c r="R4017" i="7"/>
  <c r="R4018" i="7"/>
  <c r="R4019" i="7"/>
  <c r="R4020" i="7"/>
  <c r="R4021" i="7"/>
  <c r="R4022" i="7"/>
  <c r="R4023" i="7"/>
  <c r="R4024" i="7"/>
  <c r="R4025" i="7"/>
  <c r="R4026" i="7"/>
  <c r="R4027" i="7"/>
  <c r="R4028" i="7"/>
  <c r="R4029" i="7"/>
  <c r="R4030" i="7"/>
  <c r="R4031" i="7"/>
  <c r="R4032" i="7"/>
  <c r="R4033" i="7"/>
  <c r="R4034" i="7"/>
  <c r="R4035" i="7"/>
  <c r="R4036" i="7"/>
  <c r="R4037" i="7"/>
  <c r="R4038" i="7"/>
  <c r="R4039" i="7"/>
  <c r="R4040" i="7"/>
  <c r="R4041" i="7"/>
  <c r="R4042" i="7"/>
  <c r="R4043" i="7"/>
  <c r="R4044" i="7"/>
  <c r="R4045" i="7"/>
  <c r="R4046" i="7"/>
  <c r="R4047" i="7"/>
  <c r="R4048" i="7"/>
  <c r="R4049" i="7"/>
  <c r="R4050" i="7"/>
  <c r="R4051" i="7"/>
  <c r="R4052" i="7"/>
  <c r="R4053" i="7"/>
  <c r="R4054" i="7"/>
  <c r="R4055" i="7"/>
  <c r="R4056" i="7"/>
  <c r="R4057" i="7"/>
  <c r="R4058" i="7"/>
  <c r="R4059" i="7"/>
  <c r="R4060" i="7"/>
  <c r="R4061" i="7"/>
  <c r="R4062" i="7"/>
  <c r="R4063" i="7"/>
  <c r="R4064" i="7"/>
  <c r="R4065" i="7"/>
  <c r="R4066" i="7"/>
  <c r="R4067" i="7"/>
  <c r="R4068" i="7"/>
  <c r="R4069" i="7"/>
  <c r="R4070" i="7"/>
  <c r="R4071" i="7"/>
  <c r="R4072" i="7"/>
  <c r="R4073" i="7"/>
  <c r="R4074" i="7"/>
  <c r="R4075" i="7"/>
  <c r="R4076" i="7"/>
  <c r="R4077" i="7"/>
  <c r="R4078" i="7"/>
  <c r="R4079" i="7"/>
  <c r="R4080" i="7"/>
  <c r="R4081" i="7"/>
  <c r="R4082" i="7"/>
  <c r="R4083" i="7"/>
  <c r="R4084" i="7"/>
  <c r="R4085" i="7"/>
  <c r="R4086" i="7"/>
  <c r="R4087" i="7"/>
  <c r="R4088" i="7"/>
  <c r="R4089" i="7"/>
  <c r="R4090" i="7"/>
  <c r="R4091" i="7"/>
  <c r="R4092" i="7"/>
  <c r="R4093" i="7"/>
  <c r="R4094" i="7"/>
  <c r="R4095" i="7"/>
  <c r="R4096" i="7"/>
  <c r="R4097" i="7"/>
  <c r="R4098" i="7"/>
  <c r="R4099" i="7"/>
  <c r="R4100" i="7"/>
  <c r="R4101" i="7"/>
  <c r="R4102" i="7"/>
  <c r="R4103" i="7"/>
  <c r="R4104" i="7"/>
  <c r="R4105" i="7"/>
  <c r="R4106" i="7"/>
  <c r="R4107" i="7"/>
  <c r="R4108" i="7"/>
  <c r="R4109" i="7"/>
  <c r="R4110" i="7"/>
  <c r="R4111" i="7"/>
  <c r="R4112" i="7"/>
  <c r="R4113" i="7"/>
  <c r="R4114" i="7"/>
  <c r="R4115" i="7"/>
  <c r="R4116" i="7"/>
  <c r="R4117" i="7"/>
  <c r="R4118" i="7"/>
  <c r="R4119" i="7"/>
  <c r="R4120" i="7"/>
  <c r="R4121" i="7"/>
  <c r="R4122" i="7"/>
  <c r="R4123" i="7"/>
  <c r="R4124" i="7"/>
  <c r="R4125" i="7"/>
  <c r="R4126" i="7"/>
  <c r="R4127" i="7"/>
  <c r="R4128" i="7"/>
  <c r="R4129" i="7"/>
  <c r="R4130" i="7"/>
  <c r="R4131" i="7"/>
  <c r="R4132" i="7"/>
  <c r="R4133" i="7"/>
  <c r="R4134" i="7"/>
  <c r="R4135" i="7"/>
  <c r="R4136" i="7"/>
  <c r="R4137" i="7"/>
  <c r="R4138" i="7"/>
  <c r="R4139" i="7"/>
  <c r="R4140" i="7"/>
  <c r="R4141" i="7"/>
  <c r="R4142" i="7"/>
  <c r="R4143" i="7"/>
  <c r="R4144" i="7"/>
  <c r="R4145" i="7"/>
  <c r="R4146" i="7"/>
  <c r="R4147" i="7"/>
  <c r="R4148" i="7"/>
  <c r="R4149" i="7"/>
  <c r="R4150" i="7"/>
  <c r="R4151" i="7"/>
  <c r="R4152" i="7"/>
  <c r="R4153" i="7"/>
  <c r="R4154" i="7"/>
  <c r="R4155" i="7"/>
  <c r="R4156" i="7"/>
  <c r="R4157" i="7"/>
  <c r="R4158" i="7"/>
  <c r="R4159" i="7"/>
  <c r="R4160" i="7"/>
  <c r="R4161" i="7"/>
  <c r="R4162" i="7"/>
  <c r="R4163" i="7"/>
  <c r="R4164" i="7"/>
  <c r="R4165" i="7"/>
  <c r="R4166" i="7"/>
  <c r="R4167" i="7"/>
  <c r="R4168" i="7"/>
  <c r="R4169" i="7"/>
  <c r="R4170" i="7"/>
  <c r="R4171" i="7"/>
  <c r="R4172" i="7"/>
  <c r="R4173" i="7"/>
  <c r="R4174" i="7"/>
  <c r="R4175" i="7"/>
  <c r="R4176" i="7"/>
  <c r="R4177" i="7"/>
  <c r="R4178" i="7"/>
  <c r="R4179" i="7"/>
  <c r="R4180" i="7"/>
  <c r="R4181" i="7"/>
  <c r="R4182" i="7"/>
  <c r="R4183" i="7"/>
  <c r="R4184" i="7"/>
  <c r="R4185" i="7"/>
  <c r="R4186" i="7"/>
  <c r="R4187" i="7"/>
  <c r="R4188" i="7"/>
  <c r="R4189" i="7"/>
  <c r="R4190" i="7"/>
  <c r="R4191" i="7"/>
  <c r="R4192" i="7"/>
  <c r="R4193" i="7"/>
  <c r="R4194" i="7"/>
  <c r="R4195" i="7"/>
  <c r="R4196" i="7"/>
  <c r="R4197" i="7"/>
  <c r="R4198" i="7"/>
  <c r="R4199" i="7"/>
  <c r="R4200" i="7"/>
  <c r="R4201" i="7"/>
  <c r="R4202" i="7"/>
  <c r="R4203" i="7"/>
  <c r="R4204" i="7"/>
  <c r="R4205" i="7"/>
  <c r="R4206" i="7"/>
  <c r="R4207" i="7"/>
  <c r="R4208" i="7"/>
  <c r="R4209" i="7"/>
  <c r="R4210" i="7"/>
  <c r="R4211" i="7"/>
  <c r="R4212" i="7"/>
  <c r="R4213" i="7"/>
  <c r="R4214" i="7"/>
  <c r="R4215" i="7"/>
  <c r="R4216" i="7"/>
  <c r="R4217" i="7"/>
  <c r="R4218" i="7"/>
  <c r="R4219" i="7"/>
  <c r="R4220" i="7"/>
  <c r="R4221" i="7"/>
  <c r="R4222" i="7"/>
  <c r="R4223" i="7"/>
  <c r="R4224" i="7"/>
  <c r="R4225" i="7"/>
  <c r="R4226" i="7"/>
  <c r="R4227" i="7"/>
  <c r="R4228" i="7"/>
  <c r="R4229" i="7"/>
  <c r="R4230" i="7"/>
  <c r="R4231" i="7"/>
  <c r="R4232" i="7"/>
  <c r="R4233" i="7"/>
  <c r="R4234" i="7"/>
  <c r="R4235" i="7"/>
  <c r="R4236" i="7"/>
  <c r="R4237" i="7"/>
  <c r="R4238" i="7"/>
  <c r="R4239" i="7"/>
  <c r="R4240" i="7"/>
  <c r="R4241" i="7"/>
  <c r="R4242" i="7"/>
  <c r="R4243" i="7"/>
  <c r="R4244" i="7"/>
  <c r="R4245" i="7"/>
  <c r="R4246" i="7"/>
  <c r="R4247" i="7"/>
  <c r="R4248" i="7"/>
  <c r="R4249" i="7"/>
  <c r="R4250" i="7"/>
  <c r="R4251" i="7"/>
  <c r="R4252" i="7"/>
  <c r="R4253" i="7"/>
  <c r="R4254" i="7"/>
  <c r="R4255" i="7"/>
  <c r="R4256" i="7"/>
  <c r="R4257" i="7"/>
  <c r="R4258" i="7"/>
  <c r="R4259" i="7"/>
  <c r="R4260" i="7"/>
  <c r="R4261" i="7"/>
  <c r="R4262" i="7"/>
  <c r="R4263" i="7"/>
  <c r="R4264" i="7"/>
  <c r="R4265" i="7"/>
  <c r="R4266" i="7"/>
  <c r="R4267" i="7"/>
  <c r="R4268" i="7"/>
  <c r="R4269" i="7"/>
  <c r="R4270" i="7"/>
  <c r="R4271" i="7"/>
  <c r="R4272" i="7"/>
  <c r="R4273" i="7"/>
  <c r="R4274" i="7"/>
  <c r="R4275" i="7"/>
  <c r="R4276" i="7"/>
  <c r="R4277" i="7"/>
  <c r="R4278" i="7"/>
  <c r="R4279" i="7"/>
  <c r="R4280" i="7"/>
  <c r="R4281" i="7"/>
  <c r="R4282" i="7"/>
  <c r="R4283" i="7"/>
  <c r="R4284" i="7"/>
  <c r="R4285" i="7"/>
  <c r="R4286" i="7"/>
  <c r="R4287" i="7"/>
  <c r="R4288" i="7"/>
  <c r="R4289" i="7"/>
  <c r="R4290" i="7"/>
  <c r="R4291" i="7"/>
  <c r="R4292" i="7"/>
  <c r="R4293" i="7"/>
  <c r="R4294" i="7"/>
  <c r="R4295" i="7"/>
  <c r="R4296" i="7"/>
  <c r="R4297" i="7"/>
  <c r="R4298" i="7"/>
  <c r="R4299" i="7"/>
  <c r="R4300" i="7"/>
  <c r="R4301" i="7"/>
  <c r="R4302" i="7"/>
  <c r="R4303" i="7"/>
  <c r="R4304" i="7"/>
  <c r="R4305" i="7"/>
  <c r="R4306" i="7"/>
  <c r="R4307" i="7"/>
  <c r="R4308" i="7"/>
  <c r="R4309" i="7"/>
  <c r="R4310" i="7"/>
  <c r="R4311" i="7"/>
  <c r="R4312" i="7"/>
  <c r="R4313" i="7"/>
  <c r="R4314" i="7"/>
  <c r="R4315" i="7"/>
  <c r="R4316" i="7"/>
  <c r="R4317" i="7"/>
  <c r="R4318" i="7"/>
  <c r="R4319" i="7"/>
  <c r="R4320" i="7"/>
  <c r="R4321" i="7"/>
  <c r="R4322" i="7"/>
  <c r="R4323" i="7"/>
  <c r="R4324" i="7"/>
  <c r="R4325" i="7"/>
  <c r="R4326" i="7"/>
  <c r="R4327" i="7"/>
  <c r="R4328" i="7"/>
  <c r="R4329" i="7"/>
  <c r="R4330" i="7"/>
  <c r="R4331" i="7"/>
  <c r="R4332" i="7"/>
  <c r="R4333" i="7"/>
  <c r="R4334" i="7"/>
  <c r="R4335" i="7"/>
  <c r="R4336" i="7"/>
  <c r="R4337" i="7"/>
  <c r="R4338" i="7"/>
  <c r="R4339" i="7"/>
  <c r="R4340" i="7"/>
  <c r="R4341" i="7"/>
  <c r="R4342" i="7"/>
  <c r="R4343" i="7"/>
  <c r="R4344" i="7"/>
  <c r="R4345" i="7"/>
  <c r="R4346" i="7"/>
  <c r="R4347" i="7"/>
  <c r="R4348" i="7"/>
  <c r="R4349" i="7"/>
  <c r="R4350" i="7"/>
  <c r="R4351" i="7"/>
  <c r="R4352" i="7"/>
  <c r="R4353" i="7"/>
  <c r="R4354" i="7"/>
  <c r="R4355" i="7"/>
  <c r="R4356" i="7"/>
  <c r="R4357" i="7"/>
  <c r="R4358" i="7"/>
  <c r="R4359" i="7"/>
  <c r="R4360" i="7"/>
  <c r="R4361" i="7"/>
  <c r="R4362" i="7"/>
  <c r="R4363" i="7"/>
  <c r="R4364" i="7"/>
  <c r="R4365" i="7"/>
  <c r="R4366" i="7"/>
  <c r="R4367" i="7"/>
  <c r="R4368" i="7"/>
  <c r="R4369" i="7"/>
  <c r="R4370" i="7"/>
  <c r="R4371" i="7"/>
  <c r="R4372" i="7"/>
  <c r="R4373" i="7"/>
  <c r="R4374" i="7"/>
  <c r="R4375" i="7"/>
  <c r="R4376" i="7"/>
  <c r="R4377" i="7"/>
  <c r="R4378" i="7"/>
  <c r="R4379" i="7"/>
  <c r="R4380" i="7"/>
  <c r="R4381" i="7"/>
  <c r="R4382" i="7"/>
  <c r="R4383" i="7"/>
  <c r="R4384" i="7"/>
  <c r="R4385" i="7"/>
  <c r="R4386" i="7"/>
  <c r="R4387" i="7"/>
  <c r="R4388" i="7"/>
  <c r="R4389" i="7"/>
  <c r="R4390" i="7"/>
  <c r="R4391" i="7"/>
  <c r="R4392" i="7"/>
  <c r="R4393" i="7"/>
  <c r="R4394" i="7"/>
  <c r="R4395" i="7"/>
  <c r="R4396" i="7"/>
  <c r="R4397" i="7"/>
  <c r="R4398" i="7"/>
  <c r="R4399" i="7"/>
  <c r="R4400" i="7"/>
  <c r="R4401" i="7"/>
  <c r="R4402" i="7"/>
  <c r="R4403" i="7"/>
  <c r="R4404" i="7"/>
  <c r="R4405" i="7"/>
  <c r="R4406" i="7"/>
  <c r="R4407" i="7"/>
  <c r="R4408" i="7"/>
  <c r="R4409" i="7"/>
  <c r="R4410" i="7"/>
  <c r="R4411" i="7"/>
  <c r="R4412" i="7"/>
  <c r="R4413" i="7"/>
  <c r="R4414" i="7"/>
  <c r="R4415" i="7"/>
  <c r="R4416" i="7"/>
  <c r="R4417" i="7"/>
  <c r="R4418" i="7"/>
  <c r="R4419" i="7"/>
  <c r="R4420" i="7"/>
  <c r="R4421" i="7"/>
  <c r="R4422" i="7"/>
  <c r="R4423" i="7"/>
  <c r="R4424" i="7"/>
  <c r="R4425" i="7"/>
  <c r="R4426" i="7"/>
  <c r="R4427" i="7"/>
  <c r="R4428" i="7"/>
  <c r="R4429" i="7"/>
  <c r="R4430" i="7"/>
  <c r="R4431" i="7"/>
  <c r="R4432" i="7"/>
  <c r="R4433" i="7"/>
  <c r="R4434" i="7"/>
  <c r="R4435" i="7"/>
  <c r="R4436" i="7"/>
  <c r="R4437" i="7"/>
  <c r="R4438" i="7"/>
  <c r="R4439" i="7"/>
  <c r="R4440" i="7"/>
  <c r="R4441" i="7"/>
  <c r="R4442" i="7"/>
  <c r="R4443" i="7"/>
  <c r="R4444" i="7"/>
  <c r="R4445" i="7"/>
  <c r="R4446" i="7"/>
  <c r="R4447" i="7"/>
  <c r="R4448" i="7"/>
  <c r="R4449" i="7"/>
  <c r="R4450" i="7"/>
  <c r="R4451" i="7"/>
  <c r="R4452" i="7"/>
  <c r="R4453" i="7"/>
  <c r="R4454" i="7"/>
  <c r="R4455" i="7"/>
  <c r="R4456" i="7"/>
  <c r="R4457" i="7"/>
  <c r="R4458" i="7"/>
  <c r="R4459" i="7"/>
  <c r="R4460" i="7"/>
  <c r="R4461" i="7"/>
  <c r="R4462" i="7"/>
  <c r="R4463" i="7"/>
  <c r="R4464" i="7"/>
  <c r="R4465" i="7"/>
  <c r="R4466" i="7"/>
  <c r="R4467" i="7"/>
  <c r="R4468" i="7"/>
  <c r="R4469" i="7"/>
  <c r="R4470" i="7"/>
  <c r="R4471" i="7"/>
  <c r="R4472" i="7"/>
  <c r="R4473" i="7"/>
  <c r="R4474" i="7"/>
  <c r="R4475" i="7"/>
  <c r="R4476" i="7"/>
  <c r="R4477" i="7"/>
  <c r="R4478" i="7"/>
  <c r="R4479" i="7"/>
  <c r="R4480" i="7"/>
  <c r="R4481" i="7"/>
  <c r="R4482" i="7"/>
  <c r="R4483" i="7"/>
  <c r="R4484" i="7"/>
  <c r="R4485" i="7"/>
  <c r="R4486" i="7"/>
  <c r="R4487" i="7"/>
  <c r="R4488" i="7"/>
  <c r="R4489" i="7"/>
  <c r="R4490" i="7"/>
  <c r="R4491" i="7"/>
  <c r="R4492" i="7"/>
  <c r="R4493" i="7"/>
  <c r="R4494" i="7"/>
  <c r="R4495" i="7"/>
  <c r="R4496" i="7"/>
  <c r="R4497" i="7"/>
  <c r="R4498" i="7"/>
  <c r="R4499" i="7"/>
  <c r="R4500" i="7"/>
  <c r="R4501" i="7"/>
  <c r="R4502" i="7"/>
  <c r="R4503" i="7"/>
  <c r="R4504" i="7"/>
  <c r="R4505" i="7"/>
  <c r="R4506" i="7"/>
  <c r="R4507" i="7"/>
  <c r="R4508" i="7"/>
  <c r="R4509" i="7"/>
  <c r="R4510" i="7"/>
  <c r="R4511" i="7"/>
  <c r="R4512" i="7"/>
  <c r="R4513" i="7"/>
  <c r="R4514" i="7"/>
  <c r="R4515" i="7"/>
  <c r="R4516" i="7"/>
  <c r="R4517" i="7"/>
  <c r="R4518" i="7"/>
  <c r="R4519" i="7"/>
  <c r="R4520" i="7"/>
  <c r="R4521" i="7"/>
  <c r="R4522" i="7"/>
  <c r="R4523" i="7"/>
  <c r="R4524" i="7"/>
  <c r="R4525" i="7"/>
  <c r="R4526" i="7"/>
  <c r="R4527" i="7"/>
  <c r="R4528" i="7"/>
  <c r="R4529" i="7"/>
  <c r="R4530" i="7"/>
  <c r="R4531" i="7"/>
  <c r="R4532" i="7"/>
  <c r="R4533" i="7"/>
  <c r="R4534" i="7"/>
  <c r="R4535" i="7"/>
  <c r="R4536" i="7"/>
  <c r="R4537" i="7"/>
  <c r="R4538" i="7"/>
  <c r="R4539" i="7"/>
  <c r="R4540" i="7"/>
  <c r="R4541" i="7"/>
  <c r="R4542" i="7"/>
  <c r="R4543" i="7"/>
  <c r="R4544" i="7"/>
  <c r="R4545" i="7"/>
  <c r="R4546" i="7"/>
  <c r="R4547" i="7"/>
  <c r="R4548" i="7"/>
  <c r="R4549" i="7"/>
  <c r="R4550" i="7"/>
  <c r="R4551" i="7"/>
  <c r="R4552" i="7"/>
  <c r="R4553" i="7"/>
  <c r="R4554" i="7"/>
  <c r="R4555" i="7"/>
  <c r="R4556" i="7"/>
  <c r="R4557" i="7"/>
  <c r="R4558" i="7"/>
  <c r="R4559" i="7"/>
  <c r="R4560" i="7"/>
  <c r="R4561" i="7"/>
  <c r="R4562" i="7"/>
  <c r="R4563" i="7"/>
  <c r="R4564" i="7"/>
  <c r="R4565" i="7"/>
  <c r="R4566" i="7"/>
  <c r="R4567" i="7"/>
  <c r="R4568" i="7"/>
  <c r="R4569" i="7"/>
  <c r="R4570" i="7"/>
  <c r="R4571" i="7"/>
  <c r="R4572" i="7"/>
  <c r="R4573" i="7"/>
  <c r="R4574" i="7"/>
  <c r="R4575" i="7"/>
  <c r="R4576" i="7"/>
  <c r="R4577" i="7"/>
  <c r="R4578" i="7"/>
  <c r="R4579" i="7"/>
  <c r="R4580" i="7"/>
  <c r="R4581" i="7"/>
  <c r="R4582" i="7"/>
  <c r="R4583" i="7"/>
  <c r="R4584" i="7"/>
  <c r="R4585" i="7"/>
  <c r="R4586" i="7"/>
  <c r="R4587" i="7"/>
  <c r="R4588" i="7"/>
  <c r="R4589" i="7"/>
  <c r="R4590" i="7"/>
  <c r="R4591" i="7"/>
  <c r="R4592" i="7"/>
  <c r="R4593" i="7"/>
  <c r="R4594" i="7"/>
  <c r="R4595" i="7"/>
  <c r="R4596" i="7"/>
  <c r="R4597" i="7"/>
  <c r="R4598" i="7"/>
  <c r="R4599" i="7"/>
  <c r="R4600" i="7"/>
  <c r="R4601" i="7"/>
  <c r="R4602" i="7"/>
  <c r="R4603" i="7"/>
  <c r="R4604" i="7"/>
  <c r="R4605" i="7"/>
  <c r="R4606" i="7"/>
  <c r="R4607" i="7"/>
  <c r="R4608" i="7"/>
  <c r="R4609" i="7"/>
  <c r="R4610" i="7"/>
  <c r="R4611" i="7"/>
  <c r="R4612" i="7"/>
  <c r="R4613" i="7"/>
  <c r="R4614" i="7"/>
  <c r="R4615" i="7"/>
  <c r="R4616" i="7"/>
  <c r="R4617" i="7"/>
  <c r="R4618" i="7"/>
  <c r="R4619" i="7"/>
  <c r="R4620" i="7"/>
  <c r="R4621" i="7"/>
  <c r="R4622" i="7"/>
  <c r="R4623" i="7"/>
  <c r="R4624" i="7"/>
  <c r="R4625" i="7"/>
  <c r="R4626" i="7"/>
  <c r="R4627" i="7"/>
  <c r="R4628" i="7"/>
  <c r="R4629" i="7"/>
  <c r="R4630" i="7"/>
  <c r="R4631" i="7"/>
  <c r="R4632" i="7"/>
  <c r="R4633" i="7"/>
  <c r="R4634" i="7"/>
  <c r="R4635" i="7"/>
  <c r="R4636" i="7"/>
  <c r="R4637" i="7"/>
  <c r="R4638" i="7"/>
  <c r="R4639" i="7"/>
  <c r="R4640" i="7"/>
  <c r="R4641" i="7"/>
  <c r="R4642" i="7"/>
  <c r="R4643" i="7"/>
  <c r="R4644" i="7"/>
  <c r="R4645" i="7"/>
  <c r="R4646" i="7"/>
  <c r="R4647" i="7"/>
  <c r="R4648" i="7"/>
  <c r="R4649" i="7"/>
  <c r="R4650" i="7"/>
  <c r="R4651" i="7"/>
  <c r="R4652" i="7"/>
  <c r="R4653" i="7"/>
  <c r="R4654" i="7"/>
  <c r="R4655" i="7"/>
  <c r="R4656" i="7"/>
  <c r="R4657" i="7"/>
  <c r="R4658" i="7"/>
  <c r="R4659" i="7"/>
  <c r="R4660" i="7"/>
  <c r="R4661" i="7"/>
  <c r="R4662" i="7"/>
  <c r="R4663" i="7"/>
  <c r="R4664" i="7"/>
  <c r="R4665" i="7"/>
  <c r="R4666" i="7"/>
  <c r="R4667" i="7"/>
  <c r="R4668" i="7"/>
  <c r="R4669" i="7"/>
  <c r="R4670" i="7"/>
  <c r="R4671" i="7"/>
  <c r="R4672" i="7"/>
  <c r="R4673" i="7"/>
  <c r="R4674" i="7"/>
  <c r="R4675" i="7"/>
  <c r="R4676" i="7"/>
  <c r="R4677" i="7"/>
  <c r="R4678" i="7"/>
  <c r="R4679" i="7"/>
  <c r="R4680" i="7"/>
  <c r="R4681" i="7"/>
  <c r="R4682" i="7"/>
  <c r="R4683" i="7"/>
  <c r="R4684" i="7"/>
  <c r="R4685" i="7"/>
  <c r="R4686" i="7"/>
  <c r="R4687" i="7"/>
  <c r="R4688" i="7"/>
  <c r="R4689" i="7"/>
  <c r="R4690" i="7"/>
  <c r="R4691" i="7"/>
  <c r="R4692" i="7"/>
  <c r="R4693" i="7"/>
  <c r="R4694" i="7"/>
  <c r="R4695" i="7"/>
  <c r="R4696" i="7"/>
  <c r="R4697" i="7"/>
  <c r="R4698" i="7"/>
  <c r="R4699" i="7"/>
  <c r="R4700" i="7"/>
  <c r="R4701" i="7"/>
  <c r="R4702" i="7"/>
  <c r="R4703" i="7"/>
  <c r="R4704" i="7"/>
  <c r="R4705" i="7"/>
  <c r="R4706" i="7"/>
  <c r="R4707" i="7"/>
  <c r="R4708" i="7"/>
  <c r="R4709" i="7"/>
  <c r="R4710" i="7"/>
  <c r="R4711" i="7"/>
  <c r="R4712" i="7"/>
  <c r="R4713" i="7"/>
  <c r="R4714" i="7"/>
  <c r="R4715" i="7"/>
  <c r="R4716" i="7"/>
  <c r="R4717" i="7"/>
  <c r="R4718" i="7"/>
  <c r="R4719" i="7"/>
  <c r="R4720" i="7"/>
  <c r="R4721" i="7"/>
  <c r="R4722" i="7"/>
  <c r="R4723" i="7"/>
  <c r="R4724" i="7"/>
  <c r="R4725" i="7"/>
  <c r="R4726" i="7"/>
  <c r="R4727" i="7"/>
  <c r="R4728" i="7"/>
  <c r="R4729" i="7"/>
  <c r="R4730" i="7"/>
  <c r="R4731" i="7"/>
  <c r="R4732" i="7"/>
  <c r="R4733" i="7"/>
  <c r="R4734" i="7"/>
  <c r="R4735" i="7"/>
  <c r="R4736" i="7"/>
  <c r="R4737" i="7"/>
  <c r="R4738" i="7"/>
  <c r="R4739" i="7"/>
  <c r="R4740" i="7"/>
  <c r="R4741" i="7"/>
  <c r="R4742" i="7"/>
  <c r="R4743" i="7"/>
  <c r="R4744" i="7"/>
  <c r="R4745" i="7"/>
  <c r="R4746" i="7"/>
  <c r="R4747" i="7"/>
  <c r="R4748" i="7"/>
  <c r="R4749" i="7"/>
  <c r="R4750" i="7"/>
  <c r="R4751" i="7"/>
  <c r="R4752" i="7"/>
  <c r="R4753" i="7"/>
  <c r="R4754" i="7"/>
  <c r="R4755" i="7"/>
  <c r="R4756" i="7"/>
  <c r="R4757" i="7"/>
  <c r="R4758" i="7"/>
  <c r="R4759" i="7"/>
  <c r="R4760" i="7"/>
  <c r="R4761" i="7"/>
  <c r="R4762" i="7"/>
  <c r="R4763" i="7"/>
  <c r="R4764" i="7"/>
  <c r="R4765" i="7"/>
  <c r="R4766" i="7"/>
  <c r="R4767" i="7"/>
  <c r="R4768" i="7"/>
  <c r="R4769" i="7"/>
  <c r="R4770" i="7"/>
  <c r="R4771" i="7"/>
  <c r="R4772" i="7"/>
  <c r="R4773" i="7"/>
  <c r="R4774" i="7"/>
  <c r="R4775" i="7"/>
  <c r="R4776" i="7"/>
  <c r="R4777" i="7"/>
  <c r="R4778" i="7"/>
  <c r="R4779" i="7"/>
  <c r="R4780" i="7"/>
  <c r="R4781" i="7"/>
  <c r="R4782" i="7"/>
  <c r="R4783" i="7"/>
  <c r="R4784" i="7"/>
  <c r="R4785" i="7"/>
  <c r="R4786" i="7"/>
  <c r="R4787" i="7"/>
  <c r="R4788" i="7"/>
  <c r="R4789" i="7"/>
  <c r="R4790" i="7"/>
  <c r="R4791" i="7"/>
  <c r="R4792" i="7"/>
  <c r="R4793" i="7"/>
  <c r="R4794" i="7"/>
  <c r="R4795" i="7"/>
  <c r="R4796" i="7"/>
  <c r="R4797" i="7"/>
  <c r="R4798" i="7"/>
  <c r="R4799" i="7"/>
  <c r="R4800" i="7"/>
  <c r="R4801" i="7"/>
  <c r="R4802" i="7"/>
  <c r="R4803" i="7"/>
  <c r="R4804" i="7"/>
  <c r="R4805" i="7"/>
  <c r="R4806" i="7"/>
  <c r="R4807" i="7"/>
  <c r="R4808" i="7"/>
  <c r="R4809" i="7"/>
  <c r="R4810" i="7"/>
  <c r="R4811" i="7"/>
  <c r="R4812" i="7"/>
  <c r="R4813" i="7"/>
  <c r="R4814" i="7"/>
  <c r="R4815" i="7"/>
  <c r="R4816" i="7"/>
  <c r="R4817" i="7"/>
  <c r="R4818" i="7"/>
  <c r="R4819" i="7"/>
  <c r="R4820" i="7"/>
  <c r="R4821" i="7"/>
  <c r="R4822" i="7"/>
  <c r="R4823" i="7"/>
  <c r="R4824" i="7"/>
  <c r="R4825" i="7"/>
  <c r="R4826" i="7"/>
  <c r="R4827" i="7"/>
  <c r="R4828" i="7"/>
  <c r="R4829" i="7"/>
  <c r="R4830" i="7"/>
  <c r="R4831" i="7"/>
  <c r="R4832" i="7"/>
  <c r="R4833" i="7"/>
  <c r="R4834" i="7"/>
  <c r="R4835" i="7"/>
  <c r="R4836" i="7"/>
  <c r="R4837" i="7"/>
  <c r="R4838" i="7"/>
  <c r="R4839" i="7"/>
  <c r="R4840" i="7"/>
  <c r="R4841" i="7"/>
  <c r="R4842" i="7"/>
  <c r="R4843" i="7"/>
  <c r="R4844" i="7"/>
  <c r="R4845" i="7"/>
  <c r="R4846" i="7"/>
  <c r="R4847" i="7"/>
  <c r="R4848" i="7"/>
  <c r="R4849" i="7"/>
  <c r="R4850" i="7"/>
  <c r="R4851" i="7"/>
  <c r="R4852" i="7"/>
  <c r="R4853" i="7"/>
  <c r="R4854" i="7"/>
  <c r="R4855" i="7"/>
  <c r="R4856" i="7"/>
  <c r="R4857" i="7"/>
  <c r="R4858" i="7"/>
  <c r="R4859" i="7"/>
  <c r="R4860" i="7"/>
  <c r="R4861" i="7"/>
  <c r="R4862" i="7"/>
  <c r="R4863" i="7"/>
  <c r="R4864" i="7"/>
  <c r="R4865" i="7"/>
  <c r="R4866" i="7"/>
  <c r="R4867" i="7"/>
  <c r="R4868" i="7"/>
  <c r="R4869" i="7"/>
  <c r="R4870" i="7"/>
  <c r="R4871" i="7"/>
  <c r="R4872" i="7"/>
  <c r="R4873" i="7"/>
  <c r="R4874" i="7"/>
  <c r="R4875" i="7"/>
  <c r="R4876" i="7"/>
  <c r="R4877" i="7"/>
  <c r="R4878" i="7"/>
  <c r="R4879" i="7"/>
  <c r="R4880" i="7"/>
  <c r="R4881" i="7"/>
  <c r="R4882" i="7"/>
  <c r="R4883" i="7"/>
  <c r="R4884" i="7"/>
  <c r="R4885" i="7"/>
  <c r="R4886" i="7"/>
  <c r="R4887" i="7"/>
  <c r="R4888" i="7"/>
  <c r="R4889" i="7"/>
  <c r="R4890" i="7"/>
  <c r="R4891" i="7"/>
  <c r="R4892" i="7"/>
  <c r="R4893" i="7"/>
  <c r="R4894" i="7"/>
  <c r="R4895" i="7"/>
  <c r="R4896" i="7"/>
  <c r="R4897" i="7"/>
  <c r="R4898" i="7"/>
  <c r="R4899" i="7"/>
  <c r="R4900" i="7"/>
  <c r="R4901" i="7"/>
  <c r="R4902" i="7"/>
  <c r="R4903" i="7"/>
  <c r="R4904" i="7"/>
  <c r="R4905" i="7"/>
  <c r="R4906" i="7"/>
  <c r="R4907" i="7"/>
  <c r="R4908" i="7"/>
  <c r="R4909" i="7"/>
  <c r="R4910" i="7"/>
  <c r="R4911" i="7"/>
  <c r="R4912" i="7"/>
  <c r="R4913" i="7"/>
  <c r="R4914" i="7"/>
  <c r="R4915" i="7"/>
  <c r="R4916" i="7"/>
  <c r="R4917" i="7"/>
  <c r="R4918" i="7"/>
  <c r="R4919" i="7"/>
  <c r="R4920" i="7"/>
  <c r="R4921" i="7"/>
  <c r="R4922" i="7"/>
  <c r="R4923" i="7"/>
  <c r="R4924" i="7"/>
  <c r="R4925" i="7"/>
  <c r="R4926" i="7"/>
  <c r="R4927" i="7"/>
  <c r="R4928" i="7"/>
  <c r="R4929" i="7"/>
  <c r="R4930" i="7"/>
  <c r="R4931" i="7"/>
  <c r="R4932" i="7"/>
  <c r="R4933" i="7"/>
  <c r="R4934" i="7"/>
  <c r="R4935" i="7"/>
  <c r="R4936" i="7"/>
  <c r="R4937" i="7"/>
  <c r="R4938" i="7"/>
  <c r="R4939" i="7"/>
  <c r="R4940" i="7"/>
  <c r="R4941" i="7"/>
  <c r="R4942" i="7"/>
  <c r="R4943" i="7"/>
  <c r="R4944" i="7"/>
  <c r="R4945" i="7"/>
  <c r="R4946" i="7"/>
  <c r="R4947" i="7"/>
  <c r="R4948" i="7"/>
  <c r="R4949" i="7"/>
  <c r="R4950" i="7"/>
  <c r="R4951" i="7"/>
  <c r="R4952" i="7"/>
  <c r="R4953" i="7"/>
  <c r="R4954" i="7"/>
  <c r="R4955" i="7"/>
  <c r="R4956" i="7"/>
  <c r="R4957" i="7"/>
  <c r="R4958" i="7"/>
  <c r="R4959" i="7"/>
  <c r="R4960" i="7"/>
  <c r="R4961" i="7"/>
  <c r="R4962" i="7"/>
  <c r="R4963" i="7"/>
  <c r="R4964" i="7"/>
  <c r="R4965" i="7"/>
  <c r="R4966" i="7"/>
  <c r="R4967" i="7"/>
  <c r="R4968" i="7"/>
  <c r="R4969" i="7"/>
  <c r="R4970" i="7"/>
  <c r="R4971" i="7"/>
  <c r="R4972" i="7"/>
  <c r="R4973" i="7"/>
  <c r="R4974" i="7"/>
  <c r="R4975" i="7"/>
  <c r="R4976" i="7"/>
  <c r="R4977" i="7"/>
  <c r="R4978" i="7"/>
  <c r="R4979" i="7"/>
  <c r="R4980" i="7"/>
  <c r="R4981" i="7"/>
  <c r="R4982" i="7"/>
  <c r="R4983" i="7"/>
  <c r="R4984" i="7"/>
  <c r="R4985" i="7"/>
  <c r="R4986" i="7"/>
  <c r="R4987" i="7"/>
  <c r="R4988" i="7"/>
  <c r="R4989" i="7"/>
  <c r="R4990" i="7"/>
  <c r="R4991" i="7"/>
  <c r="R4992" i="7"/>
  <c r="R4993" i="7"/>
  <c r="R4994" i="7"/>
  <c r="R4995" i="7"/>
  <c r="R4996" i="7"/>
  <c r="R4997" i="7"/>
  <c r="R4998" i="7"/>
  <c r="R4999" i="7"/>
  <c r="R5000" i="7"/>
  <c r="R5001" i="7"/>
  <c r="R5002" i="7"/>
  <c r="R5003" i="7"/>
  <c r="R5004" i="7"/>
  <c r="R5005" i="7"/>
  <c r="R5006" i="7"/>
  <c r="R5007" i="7"/>
  <c r="R5008" i="7"/>
  <c r="R5009" i="7"/>
  <c r="R5010" i="7"/>
  <c r="R5011" i="7"/>
  <c r="R5012" i="7"/>
  <c r="R5013" i="7"/>
  <c r="R5014" i="7"/>
  <c r="R5015" i="7"/>
  <c r="R5016" i="7"/>
  <c r="R5017" i="7"/>
  <c r="R5018" i="7"/>
  <c r="R5019" i="7"/>
  <c r="R5020" i="7"/>
  <c r="R5021" i="7"/>
  <c r="R5022" i="7"/>
  <c r="R5023" i="7"/>
  <c r="R5024" i="7"/>
  <c r="R5025" i="7"/>
  <c r="R5026" i="7"/>
  <c r="R5027" i="7"/>
  <c r="R5028" i="7"/>
  <c r="R5029" i="7"/>
  <c r="R5030" i="7"/>
  <c r="R5031" i="7"/>
  <c r="R5032" i="7"/>
  <c r="R5033" i="7"/>
  <c r="R5034" i="7"/>
  <c r="R5035" i="7"/>
  <c r="R5036" i="7"/>
  <c r="R5037" i="7"/>
  <c r="R5038" i="7"/>
  <c r="R5039" i="7"/>
  <c r="R5040" i="7"/>
  <c r="R5041" i="7"/>
  <c r="R5042" i="7"/>
  <c r="R5043" i="7"/>
  <c r="R5044" i="7"/>
  <c r="R5045" i="7"/>
  <c r="R5046" i="7"/>
  <c r="R5047" i="7"/>
  <c r="R5048" i="7"/>
  <c r="R5049" i="7"/>
  <c r="R5050" i="7"/>
  <c r="R5051" i="7"/>
  <c r="R5052" i="7"/>
  <c r="R5053" i="7"/>
  <c r="R5054" i="7"/>
  <c r="R5055" i="7"/>
  <c r="R5056" i="7"/>
  <c r="R5057" i="7"/>
  <c r="R5058" i="7"/>
  <c r="R5059" i="7"/>
  <c r="R5060" i="7"/>
  <c r="R5061" i="7"/>
  <c r="R5062" i="7"/>
  <c r="R5063" i="7"/>
  <c r="R5064" i="7"/>
  <c r="R5065" i="7"/>
  <c r="R5066" i="7"/>
  <c r="R5067" i="7"/>
  <c r="R5068" i="7"/>
  <c r="R5069" i="7"/>
  <c r="R5070" i="7"/>
  <c r="R5071" i="7"/>
  <c r="R5072" i="7"/>
  <c r="R5073" i="7"/>
  <c r="R5074" i="7"/>
  <c r="R5075" i="7"/>
  <c r="R5076" i="7"/>
  <c r="R5077" i="7"/>
  <c r="R5078" i="7"/>
  <c r="R5079" i="7"/>
  <c r="R5080" i="7"/>
  <c r="R5081" i="7"/>
  <c r="R5082" i="7"/>
  <c r="R5083" i="7"/>
  <c r="R5084" i="7"/>
  <c r="R5085" i="7"/>
  <c r="R5086" i="7"/>
  <c r="R5087" i="7"/>
  <c r="R5088" i="7"/>
  <c r="R5089" i="7"/>
  <c r="R5090" i="7"/>
  <c r="R5091" i="7"/>
  <c r="R5092" i="7"/>
  <c r="R5093" i="7"/>
  <c r="R5094" i="7"/>
  <c r="R5095" i="7"/>
  <c r="R5096" i="7"/>
  <c r="R5097" i="7"/>
  <c r="R5098" i="7"/>
  <c r="R5099" i="7"/>
  <c r="R5100" i="7"/>
  <c r="R5101" i="7"/>
  <c r="R5102" i="7"/>
  <c r="R5103" i="7"/>
  <c r="R5104" i="7"/>
  <c r="R5105" i="7"/>
  <c r="R5106" i="7"/>
  <c r="R5107" i="7"/>
  <c r="R5108" i="7"/>
  <c r="R5109" i="7"/>
  <c r="R5110" i="7"/>
  <c r="R5111" i="7"/>
  <c r="R5112" i="7"/>
  <c r="R5113" i="7"/>
  <c r="R5114" i="7"/>
  <c r="R5115" i="7"/>
  <c r="R5116" i="7"/>
  <c r="R5117" i="7"/>
  <c r="R5118" i="7"/>
  <c r="R5119" i="7"/>
  <c r="R5120" i="7"/>
  <c r="R5121" i="7"/>
  <c r="R5122" i="7"/>
  <c r="R5123" i="7"/>
  <c r="R5124" i="7"/>
  <c r="R5125" i="7"/>
  <c r="R5126" i="7"/>
  <c r="R5127" i="7"/>
  <c r="R5128" i="7"/>
  <c r="R5129" i="7"/>
  <c r="R5130" i="7"/>
  <c r="R5131" i="7"/>
  <c r="R5132" i="7"/>
  <c r="R5133" i="7"/>
  <c r="R5134" i="7"/>
  <c r="R5135" i="7"/>
  <c r="R5136" i="7"/>
  <c r="R5137" i="7"/>
  <c r="R5138" i="7"/>
  <c r="R5139" i="7"/>
  <c r="R5140" i="7"/>
  <c r="R5141" i="7"/>
  <c r="R5142" i="7"/>
  <c r="R5143" i="7"/>
  <c r="R5144" i="7"/>
  <c r="R5145" i="7"/>
  <c r="R5146" i="7"/>
  <c r="R5147" i="7"/>
  <c r="R5148" i="7"/>
  <c r="R5149" i="7"/>
  <c r="R5150" i="7"/>
  <c r="R5151" i="7"/>
  <c r="R5152" i="7"/>
  <c r="R5153" i="7"/>
  <c r="R5154" i="7"/>
  <c r="R5155" i="7"/>
  <c r="R5156" i="7"/>
  <c r="R5157" i="7"/>
  <c r="R5158" i="7"/>
  <c r="R5159" i="7"/>
  <c r="R5160" i="7"/>
  <c r="R5161" i="7"/>
  <c r="R5162" i="7"/>
  <c r="R5163" i="7"/>
  <c r="R5164" i="7"/>
  <c r="R5165" i="7"/>
  <c r="R5166" i="7"/>
  <c r="R5167" i="7"/>
  <c r="R5168" i="7"/>
  <c r="R5169" i="7"/>
  <c r="R5170" i="7"/>
  <c r="R5171" i="7"/>
  <c r="R5172" i="7"/>
  <c r="R5173" i="7"/>
  <c r="R5174" i="7"/>
  <c r="R5175" i="7"/>
  <c r="R5176" i="7"/>
  <c r="R5177" i="7"/>
  <c r="R5178" i="7"/>
  <c r="R5179" i="7"/>
  <c r="R5180" i="7"/>
  <c r="R5181" i="7"/>
  <c r="R5182" i="7"/>
  <c r="R5183" i="7"/>
  <c r="R5184" i="7"/>
  <c r="R5185" i="7"/>
  <c r="R5186" i="7"/>
  <c r="R5187" i="7"/>
  <c r="R5188" i="7"/>
  <c r="R5189" i="7"/>
  <c r="R5190" i="7"/>
  <c r="R5191" i="7"/>
  <c r="R5192" i="7"/>
  <c r="R5193" i="7"/>
  <c r="R5194" i="7"/>
  <c r="R5195" i="7"/>
  <c r="R5196" i="7"/>
  <c r="R5197" i="7"/>
  <c r="R5198" i="7"/>
  <c r="R5199" i="7"/>
  <c r="R5200" i="7"/>
  <c r="R5201" i="7"/>
  <c r="R5202" i="7"/>
  <c r="R5203" i="7"/>
  <c r="R5204" i="7"/>
  <c r="R5205" i="7"/>
  <c r="R5206" i="7"/>
  <c r="R5207" i="7"/>
  <c r="R5208" i="7"/>
  <c r="R5209" i="7"/>
  <c r="R5210" i="7"/>
  <c r="R5211" i="7"/>
  <c r="R5212" i="7"/>
  <c r="R5213" i="7"/>
  <c r="R5214" i="7"/>
  <c r="R5215" i="7"/>
  <c r="R5216" i="7"/>
  <c r="R5217" i="7"/>
  <c r="R5218" i="7"/>
  <c r="R5219" i="7"/>
  <c r="R5220" i="7"/>
  <c r="R5221" i="7"/>
  <c r="R5222" i="7"/>
  <c r="R5223" i="7"/>
  <c r="R5224" i="7"/>
  <c r="R5225" i="7"/>
  <c r="R5226" i="7"/>
  <c r="R5227" i="7"/>
  <c r="R5228" i="7"/>
  <c r="R5229" i="7"/>
  <c r="R5230" i="7"/>
  <c r="R5231" i="7"/>
  <c r="R5232" i="7"/>
  <c r="R5233" i="7"/>
  <c r="R5234" i="7"/>
  <c r="R5235" i="7"/>
  <c r="R5236" i="7"/>
  <c r="R5237" i="7"/>
  <c r="R5238" i="7"/>
  <c r="R5239" i="7"/>
  <c r="R5240" i="7"/>
  <c r="R5241" i="7"/>
  <c r="R5242" i="7"/>
  <c r="R5243" i="7"/>
  <c r="R5244" i="7"/>
  <c r="R5245" i="7"/>
  <c r="R5246" i="7"/>
  <c r="R5247" i="7"/>
  <c r="R5248" i="7"/>
  <c r="R5249" i="7"/>
  <c r="R5250" i="7"/>
  <c r="R5251" i="7"/>
  <c r="R5252" i="7"/>
  <c r="R5253" i="7"/>
  <c r="R5254" i="7"/>
  <c r="R5255" i="7"/>
  <c r="R5256" i="7"/>
  <c r="R5257" i="7"/>
  <c r="R5258" i="7"/>
  <c r="R5259" i="7"/>
  <c r="R5260" i="7"/>
  <c r="R5261" i="7"/>
  <c r="R5262" i="7"/>
  <c r="R5263" i="7"/>
  <c r="R5264" i="7"/>
  <c r="R5265" i="7"/>
  <c r="R5266" i="7"/>
  <c r="R5267" i="7"/>
  <c r="R5268" i="7"/>
  <c r="R5269" i="7"/>
  <c r="R5270" i="7"/>
  <c r="R5271" i="7"/>
  <c r="R5272" i="7"/>
  <c r="R5273" i="7"/>
  <c r="R5274" i="7"/>
  <c r="R5275" i="7"/>
  <c r="R5276" i="7"/>
  <c r="R5277" i="7"/>
  <c r="R5278" i="7"/>
  <c r="R5279" i="7"/>
  <c r="R5280" i="7"/>
  <c r="R5281" i="7"/>
  <c r="R5282" i="7"/>
  <c r="R5283" i="7"/>
  <c r="R5284" i="7"/>
  <c r="R5285" i="7"/>
  <c r="R5286" i="7"/>
  <c r="R5287" i="7"/>
  <c r="R5288" i="7"/>
  <c r="R5289" i="7"/>
  <c r="R5290" i="7"/>
  <c r="R5291" i="7"/>
  <c r="R5292" i="7"/>
  <c r="R5293" i="7"/>
  <c r="R5294" i="7"/>
  <c r="R5295" i="7"/>
  <c r="R5296" i="7"/>
  <c r="R5297" i="7"/>
  <c r="R5298" i="7"/>
  <c r="R5299" i="7"/>
  <c r="R5300" i="7"/>
  <c r="R5301" i="7"/>
  <c r="R5302" i="7"/>
  <c r="R5303" i="7"/>
  <c r="R5304" i="7"/>
  <c r="R5305" i="7"/>
  <c r="R5306" i="7"/>
  <c r="R5307" i="7"/>
  <c r="R5308" i="7"/>
  <c r="R5309" i="7"/>
  <c r="R5310" i="7"/>
  <c r="R5311" i="7"/>
  <c r="R5312" i="7"/>
  <c r="R5313" i="7"/>
  <c r="R5314" i="7"/>
  <c r="R5315" i="7"/>
  <c r="R5316" i="7"/>
  <c r="R5317" i="7"/>
  <c r="R5318" i="7"/>
  <c r="R5319" i="7"/>
  <c r="R5320" i="7"/>
  <c r="R5321" i="7"/>
  <c r="R5322" i="7"/>
  <c r="R5323" i="7"/>
  <c r="R5324" i="7"/>
  <c r="R5325" i="7"/>
  <c r="R5326" i="7"/>
  <c r="R5327" i="7"/>
  <c r="R5328" i="7"/>
  <c r="R5329" i="7"/>
  <c r="R5330" i="7"/>
  <c r="R5331" i="7"/>
  <c r="R5332" i="7"/>
  <c r="R5333" i="7"/>
  <c r="R5334" i="7"/>
  <c r="R5335" i="7"/>
  <c r="R5336" i="7"/>
  <c r="R5337" i="7"/>
  <c r="R5338" i="7"/>
  <c r="R5339" i="7"/>
  <c r="R5340" i="7"/>
  <c r="R5341" i="7"/>
  <c r="R5342" i="7"/>
  <c r="R5343" i="7"/>
  <c r="R5344" i="7"/>
  <c r="R5345" i="7"/>
  <c r="R5346" i="7"/>
  <c r="R5347" i="7"/>
  <c r="R5348" i="7"/>
  <c r="R5349" i="7"/>
  <c r="R5350" i="7"/>
  <c r="R5351" i="7"/>
  <c r="R5352" i="7"/>
  <c r="R5353" i="7"/>
  <c r="R5354" i="7"/>
  <c r="R5355" i="7"/>
  <c r="R5356" i="7"/>
  <c r="R5357" i="7"/>
  <c r="R5358" i="7"/>
  <c r="R5359" i="7"/>
  <c r="R5360" i="7"/>
  <c r="R5361" i="7"/>
  <c r="R5362" i="7"/>
  <c r="R5363" i="7"/>
  <c r="R5364" i="7"/>
  <c r="R5365" i="7"/>
  <c r="R5366" i="7"/>
  <c r="R5367" i="7"/>
  <c r="R5368" i="7"/>
  <c r="R5369" i="7"/>
  <c r="R5370" i="7"/>
  <c r="R5371" i="7"/>
  <c r="R5372" i="7"/>
  <c r="R5373" i="7"/>
  <c r="R5374" i="7"/>
  <c r="R5375" i="7"/>
  <c r="R5376" i="7"/>
  <c r="R5377" i="7"/>
  <c r="R5378" i="7"/>
  <c r="R5379" i="7"/>
  <c r="R5380" i="7"/>
  <c r="R5381" i="7"/>
  <c r="R5382" i="7"/>
  <c r="R5383" i="7"/>
  <c r="R5384" i="7"/>
  <c r="R5385" i="7"/>
  <c r="R5386" i="7"/>
  <c r="R5387" i="7"/>
  <c r="R5388" i="7"/>
  <c r="R5389" i="7"/>
  <c r="R5390" i="7"/>
  <c r="R5391" i="7"/>
  <c r="R5392" i="7"/>
  <c r="R5393" i="7"/>
  <c r="R5394" i="7"/>
  <c r="R5395" i="7"/>
  <c r="R5396" i="7"/>
  <c r="R5397" i="7"/>
  <c r="R5398" i="7"/>
  <c r="R5399" i="7"/>
  <c r="R5400" i="7"/>
  <c r="R5401" i="7"/>
  <c r="R5402" i="7"/>
  <c r="R5403" i="7"/>
  <c r="R5404" i="7"/>
  <c r="R5405" i="7"/>
  <c r="R5406" i="7"/>
  <c r="R5407" i="7"/>
  <c r="R5408" i="7"/>
  <c r="R5409" i="7"/>
  <c r="R5410" i="7"/>
  <c r="R5411" i="7"/>
  <c r="R5412" i="7"/>
  <c r="R5413" i="7"/>
  <c r="R5414" i="7"/>
  <c r="R5415" i="7"/>
  <c r="R5416" i="7"/>
  <c r="R5417" i="7"/>
  <c r="R5418" i="7"/>
  <c r="R5419" i="7"/>
  <c r="R5420" i="7"/>
  <c r="R5421" i="7"/>
  <c r="R5422" i="7"/>
  <c r="R5423" i="7"/>
  <c r="R5424" i="7"/>
  <c r="R5425" i="7"/>
  <c r="R5426" i="7"/>
  <c r="R5427" i="7"/>
  <c r="R5428" i="7"/>
  <c r="R5429" i="7"/>
  <c r="R5430" i="7"/>
  <c r="R5431" i="7"/>
  <c r="R5432" i="7"/>
  <c r="R5433" i="7"/>
  <c r="R5434" i="7"/>
  <c r="R5435" i="7"/>
  <c r="R5436" i="7"/>
  <c r="R5437" i="7"/>
  <c r="R5438" i="7"/>
  <c r="R5439" i="7"/>
  <c r="R5440" i="7"/>
  <c r="R5441" i="7"/>
  <c r="R5442" i="7"/>
  <c r="R5443" i="7"/>
  <c r="R5444" i="7"/>
  <c r="R5445" i="7"/>
  <c r="R5446" i="7"/>
  <c r="R5447" i="7"/>
  <c r="R5448" i="7"/>
  <c r="R5449" i="7"/>
  <c r="R5450" i="7"/>
  <c r="R5451" i="7"/>
  <c r="R5452" i="7"/>
  <c r="R5453" i="7"/>
  <c r="R5454" i="7"/>
  <c r="R5455" i="7"/>
  <c r="R5456" i="7"/>
  <c r="R5457" i="7"/>
  <c r="R5458" i="7"/>
  <c r="R5459" i="7"/>
  <c r="R5460" i="7"/>
  <c r="R5461" i="7"/>
  <c r="R5462" i="7"/>
  <c r="R5463" i="7"/>
  <c r="R5464" i="7"/>
  <c r="R5465" i="7"/>
  <c r="R5466" i="7"/>
  <c r="R5467" i="7"/>
  <c r="R5468" i="7"/>
  <c r="R5469" i="7"/>
  <c r="R5470" i="7"/>
  <c r="R5471" i="7"/>
  <c r="R5472" i="7"/>
  <c r="R5473" i="7"/>
  <c r="R5474" i="7"/>
  <c r="R5475" i="7"/>
  <c r="R5476" i="7"/>
  <c r="R5477" i="7"/>
  <c r="R5478" i="7"/>
  <c r="R5479" i="7"/>
  <c r="R5480" i="7"/>
  <c r="R5481" i="7"/>
  <c r="R5482" i="7"/>
  <c r="R5483" i="7"/>
  <c r="R5484" i="7"/>
  <c r="R5485" i="7"/>
  <c r="R5486" i="7"/>
  <c r="R5487" i="7"/>
  <c r="R5488" i="7"/>
  <c r="R5489" i="7"/>
  <c r="R5490" i="7"/>
  <c r="R5491" i="7"/>
  <c r="R5492" i="7"/>
  <c r="R5493" i="7"/>
  <c r="R5494" i="7"/>
  <c r="R5495" i="7"/>
  <c r="R5496" i="7"/>
  <c r="R5497" i="7"/>
  <c r="R5498" i="7"/>
  <c r="R5499" i="7"/>
  <c r="R5500" i="7"/>
  <c r="R5501" i="7"/>
  <c r="R5502" i="7"/>
  <c r="R5503" i="7"/>
  <c r="R5504" i="7"/>
  <c r="R5505" i="7"/>
  <c r="R5506" i="7"/>
  <c r="R5507" i="7"/>
  <c r="R5508" i="7"/>
  <c r="R5509" i="7"/>
  <c r="R5510" i="7"/>
  <c r="R5511" i="7"/>
  <c r="R5512" i="7"/>
  <c r="R5513" i="7"/>
  <c r="R5514" i="7"/>
  <c r="R5515" i="7"/>
  <c r="R5516" i="7"/>
  <c r="R5517" i="7"/>
  <c r="R5518" i="7"/>
  <c r="R5519" i="7"/>
  <c r="R5520" i="7"/>
  <c r="R5521" i="7"/>
  <c r="R5522" i="7"/>
  <c r="R5523" i="7"/>
  <c r="R5524" i="7"/>
  <c r="R5525" i="7"/>
  <c r="R5526" i="7"/>
  <c r="R5527" i="7"/>
  <c r="R5528" i="7"/>
  <c r="R5529" i="7"/>
  <c r="R5530" i="7"/>
  <c r="R5531" i="7"/>
  <c r="R5532" i="7"/>
  <c r="R5533" i="7"/>
  <c r="R5534" i="7"/>
  <c r="R5535" i="7"/>
  <c r="R5536" i="7"/>
  <c r="R5537" i="7"/>
  <c r="R5538" i="7"/>
  <c r="R5539" i="7"/>
  <c r="R5540" i="7"/>
  <c r="R5541" i="7"/>
  <c r="R5542" i="7"/>
  <c r="R5543" i="7"/>
  <c r="R5544" i="7"/>
  <c r="R5545" i="7"/>
  <c r="R5546" i="7"/>
  <c r="R5547" i="7"/>
  <c r="R5548" i="7"/>
  <c r="R5549" i="7"/>
  <c r="R5550" i="7"/>
  <c r="R5551" i="7"/>
  <c r="R5552" i="7"/>
  <c r="R5553" i="7"/>
  <c r="R5554" i="7"/>
  <c r="R5555" i="7"/>
  <c r="R5556" i="7"/>
  <c r="R5557" i="7"/>
  <c r="R5558" i="7"/>
  <c r="R5559" i="7"/>
  <c r="R5560" i="7"/>
  <c r="R5561" i="7"/>
  <c r="R5562" i="7"/>
  <c r="R5563" i="7"/>
  <c r="R5564" i="7"/>
  <c r="R5565" i="7"/>
  <c r="R5566" i="7"/>
  <c r="R5567" i="7"/>
  <c r="R5568" i="7"/>
  <c r="R5569" i="7"/>
  <c r="R5570" i="7"/>
  <c r="R5571" i="7"/>
  <c r="R5572" i="7"/>
  <c r="R5573" i="7"/>
  <c r="R5574" i="7"/>
  <c r="R5575" i="7"/>
  <c r="R5576" i="7"/>
  <c r="R5577" i="7"/>
  <c r="R5578" i="7"/>
  <c r="R5579" i="7"/>
  <c r="R5580" i="7"/>
  <c r="R5581" i="7"/>
  <c r="R5582" i="7"/>
  <c r="R5583" i="7"/>
  <c r="R5584" i="7"/>
  <c r="R5585" i="7"/>
  <c r="R5586" i="7"/>
  <c r="R5587" i="7"/>
  <c r="R5588" i="7"/>
  <c r="R5589" i="7"/>
  <c r="R5590" i="7"/>
  <c r="R5591" i="7"/>
  <c r="R5592" i="7"/>
  <c r="R5593" i="7"/>
  <c r="R5594" i="7"/>
  <c r="R5595" i="7"/>
  <c r="R5596" i="7"/>
  <c r="R5597" i="7"/>
  <c r="R5598" i="7"/>
  <c r="R5599" i="7"/>
  <c r="R5600" i="7"/>
  <c r="R5601" i="7"/>
  <c r="R5602" i="7"/>
  <c r="R5603" i="7"/>
  <c r="R5604" i="7"/>
  <c r="R5605" i="7"/>
  <c r="R5606" i="7"/>
  <c r="R5607" i="7"/>
  <c r="R5608" i="7"/>
  <c r="R5609" i="7"/>
  <c r="R5610" i="7"/>
  <c r="R5611" i="7"/>
  <c r="R5612" i="7"/>
  <c r="R5613" i="7"/>
  <c r="R5614" i="7"/>
  <c r="R5615" i="7"/>
  <c r="R5616" i="7"/>
  <c r="R5617" i="7"/>
  <c r="R5618" i="7"/>
  <c r="R5619" i="7"/>
  <c r="R5620" i="7"/>
  <c r="R5621" i="7"/>
  <c r="R5622" i="7"/>
  <c r="R5623" i="7"/>
  <c r="R5624" i="7"/>
  <c r="R5625" i="7"/>
  <c r="R5626" i="7"/>
  <c r="R5627" i="7"/>
  <c r="R5628" i="7"/>
  <c r="R5629" i="7"/>
  <c r="R5630" i="7"/>
  <c r="R5631" i="7"/>
  <c r="R5632" i="7"/>
  <c r="R5633" i="7"/>
  <c r="R5634" i="7"/>
  <c r="R5635" i="7"/>
  <c r="R5636" i="7"/>
  <c r="R5637" i="7"/>
  <c r="R5638" i="7"/>
  <c r="R5639" i="7"/>
  <c r="R5640" i="7"/>
  <c r="R5641" i="7"/>
  <c r="R5642" i="7"/>
  <c r="R5643" i="7"/>
  <c r="R5644" i="7"/>
  <c r="R5645" i="7"/>
  <c r="R5646" i="7"/>
  <c r="R5647" i="7"/>
  <c r="R5648" i="7"/>
  <c r="R5649" i="7"/>
  <c r="R5650" i="7"/>
  <c r="R5651" i="7"/>
  <c r="R5652" i="7"/>
  <c r="R5653" i="7"/>
  <c r="R5654" i="7"/>
  <c r="R5655" i="7"/>
  <c r="R5656" i="7"/>
  <c r="R5657" i="7"/>
  <c r="R5658" i="7"/>
  <c r="R5659" i="7"/>
  <c r="R5660" i="7"/>
  <c r="R5661" i="7"/>
  <c r="R5662" i="7"/>
  <c r="R5663" i="7"/>
  <c r="R5664" i="7"/>
  <c r="R5665" i="7"/>
  <c r="R5666" i="7"/>
  <c r="R5667" i="7"/>
  <c r="R5668" i="7"/>
  <c r="R5669" i="7"/>
  <c r="R5670" i="7"/>
  <c r="R5671" i="7"/>
  <c r="R5672" i="7"/>
  <c r="R5673" i="7"/>
  <c r="R5674" i="7"/>
  <c r="R5675" i="7"/>
  <c r="R5676" i="7"/>
  <c r="R5677" i="7"/>
  <c r="R5678" i="7"/>
  <c r="R5679" i="7"/>
  <c r="R5680" i="7"/>
  <c r="R5681" i="7"/>
  <c r="R5682" i="7"/>
  <c r="R5683" i="7"/>
  <c r="R5684" i="7"/>
  <c r="R5685" i="7"/>
  <c r="R5686" i="7"/>
  <c r="R5687" i="7"/>
  <c r="R5688" i="7"/>
  <c r="R5689" i="7"/>
  <c r="R5690" i="7"/>
  <c r="R5691" i="7"/>
  <c r="R5692" i="7"/>
  <c r="R5693" i="7"/>
  <c r="R5694" i="7"/>
  <c r="R5695" i="7"/>
  <c r="R5696" i="7"/>
  <c r="R5697" i="7"/>
  <c r="R5698" i="7"/>
  <c r="R5699" i="7"/>
  <c r="R5700" i="7"/>
  <c r="R5701" i="7"/>
  <c r="R5702" i="7"/>
  <c r="R5703" i="7"/>
  <c r="R5704" i="7"/>
  <c r="R5705" i="7"/>
  <c r="R5706" i="7"/>
  <c r="R5707" i="7"/>
  <c r="R5708" i="7"/>
  <c r="R5709" i="7"/>
  <c r="R5710" i="7"/>
  <c r="R5711" i="7"/>
  <c r="R5712" i="7"/>
  <c r="R5713" i="7"/>
  <c r="R5714" i="7"/>
  <c r="R5715" i="7"/>
  <c r="R5716" i="7"/>
  <c r="R5717" i="7"/>
  <c r="R5718" i="7"/>
  <c r="R5719" i="7"/>
  <c r="R5720" i="7"/>
  <c r="R5721" i="7"/>
  <c r="R5722" i="7"/>
  <c r="R5723" i="7"/>
  <c r="R5724" i="7"/>
  <c r="R5725" i="7"/>
  <c r="R5726" i="7"/>
  <c r="R5727" i="7"/>
  <c r="R5728" i="7"/>
  <c r="R5729" i="7"/>
  <c r="R5730" i="7"/>
  <c r="R5731" i="7"/>
  <c r="R5732" i="7"/>
  <c r="R5733" i="7"/>
  <c r="R5734" i="7"/>
  <c r="R5735" i="7"/>
  <c r="R5736" i="7"/>
  <c r="R5737" i="7"/>
  <c r="R5738" i="7"/>
  <c r="R5739" i="7"/>
  <c r="R5740" i="7"/>
  <c r="R5741" i="7"/>
  <c r="R5742" i="7"/>
  <c r="R5743" i="7"/>
  <c r="R5744" i="7"/>
  <c r="R5745" i="7"/>
  <c r="R5746" i="7"/>
  <c r="R5747" i="7"/>
  <c r="R5748" i="7"/>
  <c r="R5749" i="7"/>
  <c r="R5750" i="7"/>
  <c r="R5751" i="7"/>
  <c r="R5752" i="7"/>
  <c r="R5753" i="7"/>
  <c r="R5754" i="7"/>
  <c r="R5755" i="7"/>
  <c r="R5756" i="7"/>
  <c r="R5757" i="7"/>
  <c r="R5758" i="7"/>
  <c r="R5759" i="7"/>
  <c r="R5760" i="7"/>
  <c r="R5761" i="7"/>
  <c r="R5762" i="7"/>
  <c r="R5763" i="7"/>
  <c r="R5764" i="7"/>
  <c r="R5765" i="7"/>
  <c r="R5766" i="7"/>
  <c r="R5767" i="7"/>
  <c r="R5768" i="7"/>
  <c r="R5769" i="7"/>
  <c r="R5770" i="7"/>
  <c r="R5771" i="7"/>
  <c r="R5772" i="7"/>
  <c r="R5773" i="7"/>
  <c r="R5774" i="7"/>
  <c r="R5775" i="7"/>
  <c r="R5776" i="7"/>
  <c r="R5777" i="7"/>
  <c r="R5778" i="7"/>
  <c r="R5779" i="7"/>
  <c r="R5780" i="7"/>
  <c r="R5781" i="7"/>
  <c r="R5782" i="7"/>
  <c r="R5783" i="7"/>
  <c r="R5784" i="7"/>
  <c r="R5785" i="7"/>
  <c r="R5786" i="7"/>
  <c r="R5787" i="7"/>
  <c r="R5788" i="7"/>
  <c r="R5789" i="7"/>
  <c r="R5790" i="7"/>
  <c r="R5791" i="7"/>
  <c r="R5792" i="7"/>
  <c r="R5793" i="7"/>
  <c r="R5794" i="7"/>
  <c r="R5795" i="7"/>
  <c r="R5796" i="7"/>
  <c r="R5797" i="7"/>
  <c r="R5798" i="7"/>
  <c r="R5799" i="7"/>
  <c r="R5800" i="7"/>
  <c r="R5801" i="7"/>
  <c r="R5802" i="7"/>
  <c r="R5803" i="7"/>
  <c r="R5804" i="7"/>
  <c r="R5805" i="7"/>
  <c r="R5806" i="7"/>
  <c r="R5807" i="7"/>
  <c r="R5808" i="7"/>
  <c r="R5809" i="7"/>
  <c r="R5810" i="7"/>
  <c r="R5811" i="7"/>
  <c r="R5812" i="7"/>
  <c r="R5813" i="7"/>
  <c r="R5814" i="7"/>
  <c r="R5815" i="7"/>
  <c r="R5816" i="7"/>
  <c r="R5817" i="7"/>
  <c r="R5818" i="7"/>
  <c r="R5819" i="7"/>
  <c r="R5820" i="7"/>
  <c r="R5821" i="7"/>
  <c r="R5822" i="7"/>
  <c r="R5823" i="7"/>
  <c r="R5824" i="7"/>
  <c r="R5825" i="7"/>
  <c r="R5826" i="7"/>
  <c r="R5827" i="7"/>
  <c r="R5828" i="7"/>
  <c r="R5829" i="7"/>
  <c r="R5830" i="7"/>
  <c r="R5831" i="7"/>
  <c r="R5832" i="7"/>
  <c r="R5833" i="7"/>
  <c r="R5834" i="7"/>
  <c r="R5835" i="7"/>
  <c r="R5836" i="7"/>
  <c r="R5837" i="7"/>
  <c r="R5838" i="7"/>
  <c r="R5839" i="7"/>
  <c r="R5840" i="7"/>
  <c r="R5841" i="7"/>
  <c r="R5842" i="7"/>
  <c r="R5843" i="7"/>
  <c r="R5844" i="7"/>
  <c r="R5845" i="7"/>
  <c r="R5846" i="7"/>
  <c r="R5847" i="7"/>
  <c r="R5848" i="7"/>
  <c r="R5849" i="7"/>
  <c r="R5850" i="7"/>
  <c r="R5851" i="7"/>
  <c r="R5852" i="7"/>
  <c r="R5853" i="7"/>
  <c r="R5854" i="7"/>
  <c r="R5855" i="7"/>
  <c r="R5856" i="7"/>
  <c r="R5857" i="7"/>
  <c r="R5858" i="7"/>
  <c r="R5859" i="7"/>
  <c r="R5860" i="7"/>
  <c r="R5861" i="7"/>
  <c r="R5862" i="7"/>
  <c r="R5863" i="7"/>
  <c r="R5864" i="7"/>
  <c r="R5865" i="7"/>
  <c r="R5866" i="7"/>
  <c r="R5867" i="7"/>
  <c r="R5868" i="7"/>
  <c r="R5869" i="7"/>
  <c r="R5870" i="7"/>
  <c r="R5871" i="7"/>
  <c r="R5872" i="7"/>
  <c r="R5873" i="7"/>
  <c r="R5874" i="7"/>
  <c r="R5875" i="7"/>
  <c r="R5876" i="7"/>
  <c r="R5877" i="7"/>
  <c r="R5878" i="7"/>
  <c r="R5879" i="7"/>
  <c r="R5880" i="7"/>
  <c r="R5881" i="7"/>
  <c r="R5882" i="7"/>
  <c r="R5883" i="7"/>
  <c r="R5884" i="7"/>
  <c r="R5885" i="7"/>
  <c r="R5886" i="7"/>
  <c r="R5887" i="7"/>
  <c r="R5888" i="7"/>
  <c r="R5889" i="7"/>
  <c r="R5890" i="7"/>
  <c r="R5891" i="7"/>
  <c r="R5892" i="7"/>
  <c r="R5893" i="7"/>
  <c r="R5894" i="7"/>
  <c r="R5895" i="7"/>
  <c r="R5896" i="7"/>
  <c r="R5897" i="7"/>
  <c r="R5898" i="7"/>
  <c r="R5899" i="7"/>
  <c r="R5900" i="7"/>
  <c r="R5901" i="7"/>
  <c r="R5902" i="7"/>
  <c r="R5903" i="7"/>
  <c r="R5904" i="7"/>
  <c r="R5905" i="7"/>
  <c r="R5906" i="7"/>
  <c r="R5907" i="7"/>
  <c r="R5908" i="7"/>
  <c r="R5909" i="7"/>
  <c r="R5910" i="7"/>
  <c r="R5911" i="7"/>
  <c r="R5912" i="7"/>
  <c r="R5913" i="7"/>
  <c r="R5914" i="7"/>
  <c r="R5915" i="7"/>
  <c r="R5916" i="7"/>
  <c r="R5917" i="7"/>
  <c r="R5918" i="7"/>
  <c r="R5919" i="7"/>
  <c r="R5920" i="7"/>
  <c r="R5921" i="7"/>
  <c r="R5922" i="7"/>
  <c r="R5923" i="7"/>
  <c r="R5924" i="7"/>
  <c r="R5925" i="7"/>
  <c r="R5926" i="7"/>
  <c r="R5927" i="7"/>
  <c r="R5928" i="7"/>
  <c r="R5929" i="7"/>
  <c r="R5930" i="7"/>
  <c r="R5931" i="7"/>
  <c r="R5932" i="7"/>
  <c r="R5933" i="7"/>
  <c r="R5934" i="7"/>
  <c r="R5935" i="7"/>
  <c r="R5936" i="7"/>
  <c r="R5937" i="7"/>
  <c r="R5938" i="7"/>
  <c r="R5939" i="7"/>
  <c r="R5940" i="7"/>
  <c r="R5941" i="7"/>
  <c r="R5942" i="7"/>
  <c r="R5943" i="7"/>
  <c r="R5944" i="7"/>
  <c r="R5945" i="7"/>
  <c r="R5946" i="7"/>
  <c r="R5947" i="7"/>
  <c r="R5948" i="7"/>
  <c r="R5949" i="7"/>
  <c r="R5950" i="7"/>
  <c r="R5951" i="7"/>
  <c r="R5952" i="7"/>
  <c r="R5953" i="7"/>
  <c r="R5954" i="7"/>
  <c r="R5955" i="7"/>
  <c r="R5956" i="7"/>
  <c r="R5957" i="7"/>
  <c r="R5958" i="7"/>
  <c r="R5959" i="7"/>
  <c r="R5960" i="7"/>
  <c r="R5961" i="7"/>
  <c r="R5962" i="7"/>
  <c r="R5963" i="7"/>
  <c r="R5964" i="7"/>
  <c r="R5965" i="7"/>
  <c r="R5966" i="7"/>
  <c r="R5967" i="7"/>
  <c r="R5968" i="7"/>
  <c r="R5969" i="7"/>
  <c r="R5970" i="7"/>
  <c r="R5971" i="7"/>
  <c r="R5972" i="7"/>
  <c r="R5973" i="7"/>
  <c r="R5974" i="7"/>
  <c r="R5975" i="7"/>
  <c r="R5976" i="7"/>
  <c r="R5977" i="7"/>
  <c r="R5978" i="7"/>
  <c r="R5979" i="7"/>
  <c r="R5980" i="7"/>
  <c r="R5981" i="7"/>
  <c r="R5982" i="7"/>
  <c r="R5983" i="7"/>
  <c r="R5984" i="7"/>
  <c r="R5985" i="7"/>
  <c r="R5986" i="7"/>
  <c r="R5987" i="7"/>
  <c r="R5988" i="7"/>
  <c r="R5989" i="7"/>
  <c r="R5990" i="7"/>
  <c r="R5991" i="7"/>
  <c r="R5992" i="7"/>
  <c r="R5993" i="7"/>
  <c r="R5994" i="7"/>
  <c r="R5995" i="7"/>
  <c r="R5996" i="7"/>
  <c r="R5997" i="7"/>
  <c r="R5998" i="7"/>
  <c r="R5999" i="7"/>
  <c r="R6000" i="7"/>
  <c r="O4" i="7"/>
  <c r="N4" i="7"/>
  <c r="M4" i="7"/>
  <c r="L4" i="7"/>
  <c r="K4" i="7"/>
  <c r="P4" i="7"/>
  <c r="I26" i="14"/>
  <c r="I33" i="14"/>
  <c r="B4" i="7"/>
  <c r="H13" i="26"/>
  <c r="H12" i="26"/>
  <c r="H11" i="26"/>
  <c r="H10" i="26"/>
  <c r="H9" i="26"/>
  <c r="H8" i="26"/>
  <c r="B20" i="26"/>
  <c r="D43" i="26"/>
  <c r="C43" i="26"/>
  <c r="B43" i="26"/>
  <c r="A43" i="26"/>
  <c r="B39" i="26"/>
  <c r="D15" i="26" l="1"/>
  <c r="C30" i="26" s="1"/>
  <c r="D14" i="26"/>
  <c r="C29" i="26" s="1"/>
  <c r="D13" i="26"/>
  <c r="C28" i="26" s="1"/>
  <c r="G5" i="11"/>
  <c r="C31" i="26" s="1"/>
  <c r="C39" i="26" l="1"/>
  <c r="R2699" i="7"/>
  <c r="R2698" i="7"/>
  <c r="R2697" i="7"/>
  <c r="R2696" i="7"/>
  <c r="R2695" i="7"/>
  <c r="R2694" i="7"/>
  <c r="R2693" i="7"/>
  <c r="R2692" i="7"/>
  <c r="R2691" i="7"/>
  <c r="R2690" i="7"/>
  <c r="R2689" i="7"/>
  <c r="R2688" i="7"/>
  <c r="R2687" i="7"/>
  <c r="R2686" i="7"/>
  <c r="R2685" i="7"/>
  <c r="R2684" i="7"/>
  <c r="R2683" i="7"/>
  <c r="R2682" i="7"/>
  <c r="R2681" i="7"/>
  <c r="R2680" i="7"/>
  <c r="R2679" i="7"/>
  <c r="R2678" i="7"/>
  <c r="R2677" i="7"/>
  <c r="R2676" i="7"/>
  <c r="R2675" i="7"/>
  <c r="R2674" i="7"/>
  <c r="R2673" i="7"/>
  <c r="R2672" i="7"/>
  <c r="R2671" i="7"/>
  <c r="R2670" i="7"/>
  <c r="R2669" i="7"/>
  <c r="R2668" i="7"/>
  <c r="R2667" i="7"/>
  <c r="R2666" i="7"/>
  <c r="R2665" i="7"/>
  <c r="R2664" i="7"/>
  <c r="R2663" i="7"/>
  <c r="R2662" i="7"/>
  <c r="R2661" i="7"/>
  <c r="R2660" i="7"/>
  <c r="R2659" i="7"/>
  <c r="R2658" i="7"/>
  <c r="R2657" i="7"/>
  <c r="R2656" i="7"/>
  <c r="R2655" i="7"/>
  <c r="R2654" i="7"/>
  <c r="R2653" i="7"/>
  <c r="R2652" i="7"/>
  <c r="R2651" i="7"/>
  <c r="R2650" i="7"/>
  <c r="R2649" i="7"/>
  <c r="R2648" i="7"/>
  <c r="R2647" i="7"/>
  <c r="R2646" i="7"/>
  <c r="R2645" i="7"/>
  <c r="R2644" i="7"/>
  <c r="R2643" i="7"/>
  <c r="R2642" i="7"/>
  <c r="R2641" i="7"/>
  <c r="R2640" i="7"/>
  <c r="R2639" i="7"/>
  <c r="R2638" i="7"/>
  <c r="R2637" i="7"/>
  <c r="R2636" i="7"/>
  <c r="R2635" i="7"/>
  <c r="R2634" i="7"/>
  <c r="R2633" i="7"/>
  <c r="R2632" i="7"/>
  <c r="R2631" i="7"/>
  <c r="R2630" i="7"/>
  <c r="R2629" i="7"/>
  <c r="R2628" i="7"/>
  <c r="R2627" i="7"/>
  <c r="R2626" i="7"/>
  <c r="R2625" i="7"/>
  <c r="R2624" i="7"/>
  <c r="R2623" i="7"/>
  <c r="R2622" i="7"/>
  <c r="R2621" i="7"/>
  <c r="R2620" i="7"/>
  <c r="R2619" i="7"/>
  <c r="R2618" i="7"/>
  <c r="R2617" i="7"/>
  <c r="R2616" i="7"/>
  <c r="R2615" i="7"/>
  <c r="R2614" i="7"/>
  <c r="R2613" i="7"/>
  <c r="R2612" i="7"/>
  <c r="R2611" i="7"/>
  <c r="R2610" i="7"/>
  <c r="R2609" i="7"/>
  <c r="R2608" i="7"/>
  <c r="R2607" i="7"/>
  <c r="R2606" i="7"/>
  <c r="R2605" i="7"/>
  <c r="R2604" i="7"/>
  <c r="R2603" i="7"/>
  <c r="R2602" i="7"/>
  <c r="R2601" i="7"/>
  <c r="R2600" i="7"/>
  <c r="R2599" i="7"/>
  <c r="R2598" i="7"/>
  <c r="R2597" i="7"/>
  <c r="R2596" i="7"/>
  <c r="R2595" i="7"/>
  <c r="R2594" i="7"/>
  <c r="R2593" i="7"/>
  <c r="R2592" i="7"/>
  <c r="R2591" i="7"/>
  <c r="R2590" i="7"/>
  <c r="R2589" i="7"/>
  <c r="R2588" i="7"/>
  <c r="R2587" i="7"/>
  <c r="R2586" i="7"/>
  <c r="R2585" i="7"/>
  <c r="R2584" i="7"/>
  <c r="R2583" i="7"/>
  <c r="R2582" i="7"/>
  <c r="R2581" i="7"/>
  <c r="R2580" i="7"/>
  <c r="R2579" i="7"/>
  <c r="R2578" i="7"/>
  <c r="R2577" i="7"/>
  <c r="R2576" i="7"/>
  <c r="R2575" i="7"/>
  <c r="R2574" i="7"/>
  <c r="R2573" i="7"/>
  <c r="R2572" i="7"/>
  <c r="R2571" i="7"/>
  <c r="R2570" i="7"/>
  <c r="R2569" i="7"/>
  <c r="R2568" i="7"/>
  <c r="R2567" i="7"/>
  <c r="R2566" i="7"/>
  <c r="R2565" i="7"/>
  <c r="R2564" i="7"/>
  <c r="R2563" i="7"/>
  <c r="R2562" i="7"/>
  <c r="R2561" i="7"/>
  <c r="R2560" i="7"/>
  <c r="R2559" i="7"/>
  <c r="R2558" i="7"/>
  <c r="R2557" i="7"/>
  <c r="R2556" i="7"/>
  <c r="R2555" i="7"/>
  <c r="R2554" i="7"/>
  <c r="R2553" i="7"/>
  <c r="R2552" i="7"/>
  <c r="R2551" i="7"/>
  <c r="R2550" i="7"/>
  <c r="R2549" i="7"/>
  <c r="R2548" i="7"/>
  <c r="R2547" i="7"/>
  <c r="R2546" i="7"/>
  <c r="R2545" i="7"/>
  <c r="R2544" i="7"/>
  <c r="R2543" i="7"/>
  <c r="R2542" i="7"/>
  <c r="R2541" i="7"/>
  <c r="R2540" i="7"/>
  <c r="R2539" i="7"/>
  <c r="R2538" i="7"/>
  <c r="R2537" i="7"/>
  <c r="R2536" i="7"/>
  <c r="R2535" i="7"/>
  <c r="R2534" i="7"/>
  <c r="R2533" i="7"/>
  <c r="R2532" i="7"/>
  <c r="R2531" i="7"/>
  <c r="R2530" i="7"/>
  <c r="R2529" i="7"/>
  <c r="R2528" i="7"/>
  <c r="R2527" i="7"/>
  <c r="R2526" i="7"/>
  <c r="R2525" i="7"/>
  <c r="R2524" i="7"/>
  <c r="R2523" i="7"/>
  <c r="R2522" i="7"/>
  <c r="R2521" i="7"/>
  <c r="R2520" i="7"/>
  <c r="R2519" i="7"/>
  <c r="R2518" i="7"/>
  <c r="R2517" i="7"/>
  <c r="R2516" i="7"/>
  <c r="R2515" i="7"/>
  <c r="R2514" i="7"/>
  <c r="R2513" i="7"/>
  <c r="R2512" i="7"/>
  <c r="R2511" i="7"/>
  <c r="R2510" i="7"/>
  <c r="R2509" i="7"/>
  <c r="R2508" i="7"/>
  <c r="R2507" i="7"/>
  <c r="R2506" i="7"/>
  <c r="R2505" i="7"/>
  <c r="R2504" i="7"/>
  <c r="R2503" i="7"/>
  <c r="R2502" i="7"/>
  <c r="R2501" i="7"/>
  <c r="R2500" i="7"/>
  <c r="R2499" i="7"/>
  <c r="R2498" i="7"/>
  <c r="R2497" i="7"/>
  <c r="R2496" i="7"/>
  <c r="R2495" i="7"/>
  <c r="R2494" i="7"/>
  <c r="R2493" i="7"/>
  <c r="R2492" i="7"/>
  <c r="R2491" i="7"/>
  <c r="R2490" i="7"/>
  <c r="R2489" i="7"/>
  <c r="R2488" i="7"/>
  <c r="R2487" i="7"/>
  <c r="R2486" i="7"/>
  <c r="R2485" i="7"/>
  <c r="R2484" i="7"/>
  <c r="R2483" i="7"/>
  <c r="R2482" i="7"/>
  <c r="R2481" i="7"/>
  <c r="R2480" i="7"/>
  <c r="R2479" i="7"/>
  <c r="R2478" i="7"/>
  <c r="R2477" i="7"/>
  <c r="R2476" i="7"/>
  <c r="R2475" i="7"/>
  <c r="R2474" i="7"/>
  <c r="R2473" i="7"/>
  <c r="R2472" i="7"/>
  <c r="R2471" i="7"/>
  <c r="R2470" i="7"/>
  <c r="R2469" i="7"/>
  <c r="R2468" i="7"/>
  <c r="R2467" i="7"/>
  <c r="R2466" i="7"/>
  <c r="R2465" i="7"/>
  <c r="R2464" i="7"/>
  <c r="R2463" i="7"/>
  <c r="R2462" i="7"/>
  <c r="R2461" i="7"/>
  <c r="R2460" i="7"/>
  <c r="R2459" i="7"/>
  <c r="R2458" i="7"/>
  <c r="R2457" i="7"/>
  <c r="R2456" i="7"/>
  <c r="R2455" i="7"/>
  <c r="R2454" i="7"/>
  <c r="R2453" i="7"/>
  <c r="R2452" i="7"/>
  <c r="R2451" i="7"/>
  <c r="R2450" i="7"/>
  <c r="R2449" i="7"/>
  <c r="R2448" i="7"/>
  <c r="R2447" i="7"/>
  <c r="R2446" i="7"/>
  <c r="R2445" i="7"/>
  <c r="R2444" i="7"/>
  <c r="R2443" i="7"/>
  <c r="R2442" i="7"/>
  <c r="R2441" i="7"/>
  <c r="R2440" i="7"/>
  <c r="R2439" i="7"/>
  <c r="R2438" i="7"/>
  <c r="R2437" i="7"/>
  <c r="R2436" i="7"/>
  <c r="R2435" i="7"/>
  <c r="R2434" i="7"/>
  <c r="R2433" i="7"/>
  <c r="R2432" i="7"/>
  <c r="R2431" i="7"/>
  <c r="R2430" i="7"/>
  <c r="R2429" i="7"/>
  <c r="R2428" i="7"/>
  <c r="R2427" i="7"/>
  <c r="R2426" i="7"/>
  <c r="R2425" i="7"/>
  <c r="R2424" i="7"/>
  <c r="R2423" i="7"/>
  <c r="R2422" i="7"/>
  <c r="R2421" i="7"/>
  <c r="R2420" i="7"/>
  <c r="R2419" i="7"/>
  <c r="R2418" i="7"/>
  <c r="R2417" i="7"/>
  <c r="R2416" i="7"/>
  <c r="R2415" i="7"/>
  <c r="R2414" i="7"/>
  <c r="R2413" i="7"/>
  <c r="R2412" i="7"/>
  <c r="R2411" i="7"/>
  <c r="R2410" i="7"/>
  <c r="R2409" i="7"/>
  <c r="R2408" i="7"/>
  <c r="R2407" i="7"/>
  <c r="R2406" i="7"/>
  <c r="R2405" i="7"/>
  <c r="R2404" i="7"/>
  <c r="R2403" i="7"/>
  <c r="R2402" i="7"/>
  <c r="R2401" i="7"/>
  <c r="R2400" i="7"/>
  <c r="R2399" i="7"/>
  <c r="R2398" i="7"/>
  <c r="R2397" i="7"/>
  <c r="R2396" i="7"/>
  <c r="R2395" i="7"/>
  <c r="R2394" i="7"/>
  <c r="R2393" i="7"/>
  <c r="R2392" i="7"/>
  <c r="R2391" i="7"/>
  <c r="R2390" i="7"/>
  <c r="R2389" i="7"/>
  <c r="R2388" i="7"/>
  <c r="R2387" i="7"/>
  <c r="R2386" i="7"/>
  <c r="R2385" i="7"/>
  <c r="R2384" i="7"/>
  <c r="R2383" i="7"/>
  <c r="R2382" i="7"/>
  <c r="R2381" i="7"/>
  <c r="R2380" i="7"/>
  <c r="R2379" i="7"/>
  <c r="R2378" i="7"/>
  <c r="R2377" i="7"/>
  <c r="R2376" i="7"/>
  <c r="R2375" i="7"/>
  <c r="R2374" i="7"/>
  <c r="R2373" i="7"/>
  <c r="R2372" i="7"/>
  <c r="R2371" i="7"/>
  <c r="R2370" i="7"/>
  <c r="R2369" i="7"/>
  <c r="R2368" i="7"/>
  <c r="R2367" i="7"/>
  <c r="R2366" i="7"/>
  <c r="R2365" i="7"/>
  <c r="R2364" i="7"/>
  <c r="R2363" i="7"/>
  <c r="R2362" i="7"/>
  <c r="R2361" i="7"/>
  <c r="R2360" i="7"/>
  <c r="R2359" i="7"/>
  <c r="R2358" i="7"/>
  <c r="R2357" i="7"/>
  <c r="R2356" i="7"/>
  <c r="R2355" i="7"/>
  <c r="R2354" i="7"/>
  <c r="R2353" i="7"/>
  <c r="R2352" i="7"/>
  <c r="R2351" i="7"/>
  <c r="R2350" i="7"/>
  <c r="R2349" i="7"/>
  <c r="R2348" i="7"/>
  <c r="R2347" i="7"/>
  <c r="R2346" i="7"/>
  <c r="R2345" i="7"/>
  <c r="R2344" i="7"/>
  <c r="R2343" i="7"/>
  <c r="R2342" i="7"/>
  <c r="R2341" i="7"/>
  <c r="R2340" i="7"/>
  <c r="R2339" i="7"/>
  <c r="R2338" i="7"/>
  <c r="R2337" i="7"/>
  <c r="R2336" i="7"/>
  <c r="R2335" i="7"/>
  <c r="R2334" i="7"/>
  <c r="R2333" i="7"/>
  <c r="R2332" i="7"/>
  <c r="R2331" i="7"/>
  <c r="R2330" i="7"/>
  <c r="R2329" i="7"/>
  <c r="R2328" i="7"/>
  <c r="R2327" i="7"/>
  <c r="R2326" i="7"/>
  <c r="R2325" i="7"/>
  <c r="R2324" i="7"/>
  <c r="R2323" i="7"/>
  <c r="R2322" i="7"/>
  <c r="R2321" i="7"/>
  <c r="R2320" i="7"/>
  <c r="R2319" i="7"/>
  <c r="R2318" i="7"/>
  <c r="R2317" i="7"/>
  <c r="R2316" i="7"/>
  <c r="R2315" i="7"/>
  <c r="R2314" i="7"/>
  <c r="R2313" i="7"/>
  <c r="R2312" i="7"/>
  <c r="R2311" i="7"/>
  <c r="R2310" i="7"/>
  <c r="R2309" i="7"/>
  <c r="R2308" i="7"/>
  <c r="R2307" i="7"/>
  <c r="R2306" i="7"/>
  <c r="R2305" i="7"/>
  <c r="R2304" i="7"/>
  <c r="R2303" i="7"/>
  <c r="R2302" i="7"/>
  <c r="R2301" i="7"/>
  <c r="R2300" i="7"/>
  <c r="R2299" i="7"/>
  <c r="R2298" i="7"/>
  <c r="R2297" i="7"/>
  <c r="R2296" i="7"/>
  <c r="R2295" i="7"/>
  <c r="R2294" i="7"/>
  <c r="R2293" i="7"/>
  <c r="R2292" i="7"/>
  <c r="R2291" i="7"/>
  <c r="R2290" i="7"/>
  <c r="R2289" i="7"/>
  <c r="R2288" i="7"/>
  <c r="R2287" i="7"/>
  <c r="R2286" i="7"/>
  <c r="R2285" i="7"/>
  <c r="R2284" i="7"/>
  <c r="R2283" i="7"/>
  <c r="R2282" i="7"/>
  <c r="R2281" i="7"/>
  <c r="R2280" i="7"/>
  <c r="R2279" i="7"/>
  <c r="R2278" i="7"/>
  <c r="R2277" i="7"/>
  <c r="R2276" i="7"/>
  <c r="R2275" i="7"/>
  <c r="R2274" i="7"/>
  <c r="R2273" i="7"/>
  <c r="R2272" i="7"/>
  <c r="R2271" i="7"/>
  <c r="R2270" i="7"/>
  <c r="R2269" i="7"/>
  <c r="R2268" i="7"/>
  <c r="R2267" i="7"/>
  <c r="R2266" i="7"/>
  <c r="R2265" i="7"/>
  <c r="R2264" i="7"/>
  <c r="R2263" i="7"/>
  <c r="R2262" i="7"/>
  <c r="R2261" i="7"/>
  <c r="R2260" i="7"/>
  <c r="R2259" i="7"/>
  <c r="R2258" i="7"/>
  <c r="R2257" i="7"/>
  <c r="R2256" i="7"/>
  <c r="R2255" i="7"/>
  <c r="R2254" i="7"/>
  <c r="R2253" i="7"/>
  <c r="R2252" i="7"/>
  <c r="R2251" i="7"/>
  <c r="R2250" i="7"/>
  <c r="R2249" i="7"/>
  <c r="R2248" i="7"/>
  <c r="R2247" i="7"/>
  <c r="R2246" i="7"/>
  <c r="R2245" i="7"/>
  <c r="R2244" i="7"/>
  <c r="R2243" i="7"/>
  <c r="R2242" i="7"/>
  <c r="R2241" i="7"/>
  <c r="R2240" i="7"/>
  <c r="R2239" i="7"/>
  <c r="R2238" i="7"/>
  <c r="R2237" i="7"/>
  <c r="R2236" i="7"/>
  <c r="R2235" i="7"/>
  <c r="R2234" i="7"/>
  <c r="R2233" i="7"/>
  <c r="R2232" i="7"/>
  <c r="R2231" i="7"/>
  <c r="R2230" i="7"/>
  <c r="R2229" i="7"/>
  <c r="R2228" i="7"/>
  <c r="R2227" i="7"/>
  <c r="R2226" i="7"/>
  <c r="R2225" i="7"/>
  <c r="R2224" i="7"/>
  <c r="R2223" i="7"/>
  <c r="R2222" i="7"/>
  <c r="R2221" i="7"/>
  <c r="R2220" i="7"/>
  <c r="R2219" i="7"/>
  <c r="R2218" i="7"/>
  <c r="R2217" i="7"/>
  <c r="R2216" i="7"/>
  <c r="R2215" i="7"/>
  <c r="R2214" i="7"/>
  <c r="R2213" i="7"/>
  <c r="R2212" i="7"/>
  <c r="R2211" i="7"/>
  <c r="R2210" i="7"/>
  <c r="R2209" i="7"/>
  <c r="R2208" i="7"/>
  <c r="R2207" i="7"/>
  <c r="R2206" i="7"/>
  <c r="R2205" i="7"/>
  <c r="R2204" i="7"/>
  <c r="R2203" i="7"/>
  <c r="R2202" i="7"/>
  <c r="R2201" i="7"/>
  <c r="R2200" i="7"/>
  <c r="R2199" i="7"/>
  <c r="R2198" i="7"/>
  <c r="R2197" i="7"/>
  <c r="R2196" i="7"/>
  <c r="R2195" i="7"/>
  <c r="R2194" i="7"/>
  <c r="R2193" i="7"/>
  <c r="R2192" i="7"/>
  <c r="R2191" i="7"/>
  <c r="R2190" i="7"/>
  <c r="R2189" i="7"/>
  <c r="R2188" i="7"/>
  <c r="R2187" i="7"/>
  <c r="R2186" i="7"/>
  <c r="R2185" i="7"/>
  <c r="R2184" i="7"/>
  <c r="R2183" i="7"/>
  <c r="R2182" i="7"/>
  <c r="R2181" i="7"/>
  <c r="R2180" i="7"/>
  <c r="R2179" i="7"/>
  <c r="R2178" i="7"/>
  <c r="R2177" i="7"/>
  <c r="R2176" i="7"/>
  <c r="R2175" i="7"/>
  <c r="R2174" i="7"/>
  <c r="R2173" i="7"/>
  <c r="R2172" i="7"/>
  <c r="R2171" i="7"/>
  <c r="R2170" i="7"/>
  <c r="R2169" i="7"/>
  <c r="R2168" i="7"/>
  <c r="R2167" i="7"/>
  <c r="R2166" i="7"/>
  <c r="R2165" i="7"/>
  <c r="R2164" i="7"/>
  <c r="R2163" i="7"/>
  <c r="R2162" i="7"/>
  <c r="R2161" i="7"/>
  <c r="R2160" i="7"/>
  <c r="R2159" i="7"/>
  <c r="R2158" i="7"/>
  <c r="R2157" i="7"/>
  <c r="R2156" i="7"/>
  <c r="R2155" i="7"/>
  <c r="R2154" i="7"/>
  <c r="R2153" i="7"/>
  <c r="R2152" i="7"/>
  <c r="R2151" i="7"/>
  <c r="R2150" i="7"/>
  <c r="R2149" i="7"/>
  <c r="R2148" i="7"/>
  <c r="R2147" i="7"/>
  <c r="R2146" i="7"/>
  <c r="R2145" i="7"/>
  <c r="R2144" i="7"/>
  <c r="R2143" i="7"/>
  <c r="R2142" i="7"/>
  <c r="R2141" i="7"/>
  <c r="R2140" i="7"/>
  <c r="R2139" i="7"/>
  <c r="R2138" i="7"/>
  <c r="R2137" i="7"/>
  <c r="R2136" i="7"/>
  <c r="R2135" i="7"/>
  <c r="R2134" i="7"/>
  <c r="R2133" i="7"/>
  <c r="R2132" i="7"/>
  <c r="R2131" i="7"/>
  <c r="R2130" i="7"/>
  <c r="R2129" i="7"/>
  <c r="R2128" i="7"/>
  <c r="R2127" i="7"/>
  <c r="R2126" i="7"/>
  <c r="R2125" i="7"/>
  <c r="R2124" i="7"/>
  <c r="R2123" i="7"/>
  <c r="R2122" i="7"/>
  <c r="R2121" i="7"/>
  <c r="R2120" i="7"/>
  <c r="R2119" i="7"/>
  <c r="R2118" i="7"/>
  <c r="R2117" i="7"/>
  <c r="R2116" i="7"/>
  <c r="R2115" i="7"/>
  <c r="R2114" i="7"/>
  <c r="R2113" i="7"/>
  <c r="R2112" i="7"/>
  <c r="R2111" i="7"/>
  <c r="R2110" i="7"/>
  <c r="R2109" i="7"/>
  <c r="R2108" i="7"/>
  <c r="R2107" i="7"/>
  <c r="R2106" i="7"/>
  <c r="R2105" i="7"/>
  <c r="R2104" i="7"/>
  <c r="R2103" i="7"/>
  <c r="R2102" i="7"/>
  <c r="R2101" i="7"/>
  <c r="R2100" i="7"/>
  <c r="R2099" i="7"/>
  <c r="R2098" i="7"/>
  <c r="R2097" i="7"/>
  <c r="R2096" i="7"/>
  <c r="R2095" i="7"/>
  <c r="R2094" i="7"/>
  <c r="R2093" i="7"/>
  <c r="R2092" i="7"/>
  <c r="R2091" i="7"/>
  <c r="R2090" i="7"/>
  <c r="R2089" i="7"/>
  <c r="R2088" i="7"/>
  <c r="R2087" i="7"/>
  <c r="R2086" i="7"/>
  <c r="R2085" i="7"/>
  <c r="R2084" i="7"/>
  <c r="R2083" i="7"/>
  <c r="R2082" i="7"/>
  <c r="R2081" i="7"/>
  <c r="R2080" i="7"/>
  <c r="R2079" i="7"/>
  <c r="R2078" i="7"/>
  <c r="R2077" i="7"/>
  <c r="R2076" i="7"/>
  <c r="R2075" i="7"/>
  <c r="R2074" i="7"/>
  <c r="R2073" i="7"/>
  <c r="R2072" i="7"/>
  <c r="R2071" i="7"/>
  <c r="R2070" i="7"/>
  <c r="R2069" i="7"/>
  <c r="R2068" i="7"/>
  <c r="R2067" i="7"/>
  <c r="R2066" i="7"/>
  <c r="R2065" i="7"/>
  <c r="R2064" i="7"/>
  <c r="R2063" i="7"/>
  <c r="R2062" i="7"/>
  <c r="R2061" i="7"/>
  <c r="R2060" i="7"/>
  <c r="R2059" i="7"/>
  <c r="R2058" i="7"/>
  <c r="R2057" i="7"/>
  <c r="R2056" i="7"/>
  <c r="R2055" i="7"/>
  <c r="R2054" i="7"/>
  <c r="R2053" i="7"/>
  <c r="R2052" i="7"/>
  <c r="R2051" i="7"/>
  <c r="R2050" i="7"/>
  <c r="R2049" i="7"/>
  <c r="R2048" i="7"/>
  <c r="R2047" i="7"/>
  <c r="R2046" i="7"/>
  <c r="R2045" i="7"/>
  <c r="R2044" i="7"/>
  <c r="R2043" i="7"/>
  <c r="R2042" i="7"/>
  <c r="R2041" i="7"/>
  <c r="R2040" i="7"/>
  <c r="R2039" i="7"/>
  <c r="R2038" i="7"/>
  <c r="R2037" i="7"/>
  <c r="R2036" i="7"/>
  <c r="R2035" i="7"/>
  <c r="R2034" i="7"/>
  <c r="R2033" i="7"/>
  <c r="R2032" i="7"/>
  <c r="R2031" i="7"/>
  <c r="R2030" i="7"/>
  <c r="R2029" i="7"/>
  <c r="R2028" i="7"/>
  <c r="R2027" i="7"/>
  <c r="R2026" i="7"/>
  <c r="R2025" i="7"/>
  <c r="R2024" i="7"/>
  <c r="R2023" i="7"/>
  <c r="R2022" i="7"/>
  <c r="R2021" i="7"/>
  <c r="R2020" i="7"/>
  <c r="R2019" i="7"/>
  <c r="R2018" i="7"/>
  <c r="R2017" i="7"/>
  <c r="R2016" i="7"/>
  <c r="R2015" i="7"/>
  <c r="R2014" i="7"/>
  <c r="R2013" i="7"/>
  <c r="R2012" i="7"/>
  <c r="R2011" i="7"/>
  <c r="R2010" i="7"/>
  <c r="R2009" i="7"/>
  <c r="R2008" i="7"/>
  <c r="R2007" i="7"/>
  <c r="R2006" i="7"/>
  <c r="R2005" i="7"/>
  <c r="R2004" i="7"/>
  <c r="R2003" i="7"/>
  <c r="R2002" i="7"/>
  <c r="R2001" i="7"/>
  <c r="R2000" i="7"/>
  <c r="R1999" i="7"/>
  <c r="R1998" i="7"/>
  <c r="R1997" i="7"/>
  <c r="R1996" i="7"/>
  <c r="R1995" i="7"/>
  <c r="R1994" i="7"/>
  <c r="R1993" i="7"/>
  <c r="R1992" i="7"/>
  <c r="R1991" i="7"/>
  <c r="R1990" i="7"/>
  <c r="R1989" i="7"/>
  <c r="R1988" i="7"/>
  <c r="R1987" i="7"/>
  <c r="R1986" i="7"/>
  <c r="R1985" i="7"/>
  <c r="R1984" i="7"/>
  <c r="R1983" i="7"/>
  <c r="R1982" i="7"/>
  <c r="R1981" i="7"/>
  <c r="R1980" i="7"/>
  <c r="R1979" i="7"/>
  <c r="R1978" i="7"/>
  <c r="R1977" i="7"/>
  <c r="R1976" i="7"/>
  <c r="R1975" i="7"/>
  <c r="R1974" i="7"/>
  <c r="R1973" i="7"/>
  <c r="R1972" i="7"/>
  <c r="R1971" i="7"/>
  <c r="R1970" i="7"/>
  <c r="R1969" i="7"/>
  <c r="R1968" i="7"/>
  <c r="R1967" i="7"/>
  <c r="R1966" i="7"/>
  <c r="R1965" i="7"/>
  <c r="R1964" i="7"/>
  <c r="R1963" i="7"/>
  <c r="R1962" i="7"/>
  <c r="R1961" i="7"/>
  <c r="R1960" i="7"/>
  <c r="R1959" i="7"/>
  <c r="R1958" i="7"/>
  <c r="R1957" i="7"/>
  <c r="R1956" i="7"/>
  <c r="R1955" i="7"/>
  <c r="R1954" i="7"/>
  <c r="R1953" i="7"/>
  <c r="R1952" i="7"/>
  <c r="R1951" i="7"/>
  <c r="R1950" i="7"/>
  <c r="R1949" i="7"/>
  <c r="R1948" i="7"/>
  <c r="R1947" i="7"/>
  <c r="R1946" i="7"/>
  <c r="R1945" i="7"/>
  <c r="R1944" i="7"/>
  <c r="R1943" i="7"/>
  <c r="R1942" i="7"/>
  <c r="R1941" i="7"/>
  <c r="R1940" i="7"/>
  <c r="R1939" i="7"/>
  <c r="R1938" i="7"/>
  <c r="R1937" i="7"/>
  <c r="R1936" i="7"/>
  <c r="R1935" i="7"/>
  <c r="R1934" i="7"/>
  <c r="R1933" i="7"/>
  <c r="R1932" i="7"/>
  <c r="R1931" i="7"/>
  <c r="R1930" i="7"/>
  <c r="R1929" i="7"/>
  <c r="R1928" i="7"/>
  <c r="R1927" i="7"/>
  <c r="R1926" i="7"/>
  <c r="R1925" i="7"/>
  <c r="R1924" i="7"/>
  <c r="R1923" i="7"/>
  <c r="R1922" i="7"/>
  <c r="R1921" i="7"/>
  <c r="R1920" i="7"/>
  <c r="R1919" i="7"/>
  <c r="R1918" i="7"/>
  <c r="R1917" i="7"/>
  <c r="R1916" i="7"/>
  <c r="R1915" i="7"/>
  <c r="R1914" i="7"/>
  <c r="R1913" i="7"/>
  <c r="R1912" i="7"/>
  <c r="R1911" i="7"/>
  <c r="R1910" i="7"/>
  <c r="R1909" i="7"/>
  <c r="R1908" i="7"/>
  <c r="R1907" i="7"/>
  <c r="R1906" i="7"/>
  <c r="R1905" i="7"/>
  <c r="R1904" i="7"/>
  <c r="R1903" i="7"/>
  <c r="R1902" i="7"/>
  <c r="R1901" i="7"/>
  <c r="R1900" i="7"/>
  <c r="R1899" i="7"/>
  <c r="R1898" i="7"/>
  <c r="R1897" i="7"/>
  <c r="R1896" i="7"/>
  <c r="R1895" i="7"/>
  <c r="R1894" i="7"/>
  <c r="R1893" i="7"/>
  <c r="R1892" i="7"/>
  <c r="R1891" i="7"/>
  <c r="R1890" i="7"/>
  <c r="R1889" i="7"/>
  <c r="R1888" i="7"/>
  <c r="R1887" i="7"/>
  <c r="R1886" i="7"/>
  <c r="R1885" i="7"/>
  <c r="R1884" i="7"/>
  <c r="R1883" i="7"/>
  <c r="R1882" i="7"/>
  <c r="R1881" i="7"/>
  <c r="R1880" i="7"/>
  <c r="R1879" i="7"/>
  <c r="R1878" i="7"/>
  <c r="R1877" i="7"/>
  <c r="R1876" i="7"/>
  <c r="R1875" i="7"/>
  <c r="R1874" i="7"/>
  <c r="R1873" i="7"/>
  <c r="R1872" i="7"/>
  <c r="R1871" i="7"/>
  <c r="R1870" i="7"/>
  <c r="R1869" i="7"/>
  <c r="R1868" i="7"/>
  <c r="R1867" i="7"/>
  <c r="R1866" i="7"/>
  <c r="R1865" i="7"/>
  <c r="R1864" i="7"/>
  <c r="R1863" i="7"/>
  <c r="R1862" i="7"/>
  <c r="R1861" i="7"/>
  <c r="R1860" i="7"/>
  <c r="R1859" i="7"/>
  <c r="R1858" i="7"/>
  <c r="R1857" i="7"/>
  <c r="R1856" i="7"/>
  <c r="R1855" i="7"/>
  <c r="R1854" i="7"/>
  <c r="R1853" i="7"/>
  <c r="R1852" i="7"/>
  <c r="R1851" i="7"/>
  <c r="R1850" i="7"/>
  <c r="R1849" i="7"/>
  <c r="R1848" i="7"/>
  <c r="R1847" i="7"/>
  <c r="R1846" i="7"/>
  <c r="R1845" i="7"/>
  <c r="R1844" i="7"/>
  <c r="R1843" i="7"/>
  <c r="R1842" i="7"/>
  <c r="R1841" i="7"/>
  <c r="R1840" i="7"/>
  <c r="R1839" i="7"/>
  <c r="R1838" i="7"/>
  <c r="R1837" i="7"/>
  <c r="R1836" i="7"/>
  <c r="R1835" i="7"/>
  <c r="R1834" i="7"/>
  <c r="R1833" i="7"/>
  <c r="R1832" i="7"/>
  <c r="R1831" i="7"/>
  <c r="R1830" i="7"/>
  <c r="R1829" i="7"/>
  <c r="R1828" i="7"/>
  <c r="R1827" i="7"/>
  <c r="R1826" i="7"/>
  <c r="R1825" i="7"/>
  <c r="R1824" i="7"/>
  <c r="R1823" i="7"/>
  <c r="R1822" i="7"/>
  <c r="R1821" i="7"/>
  <c r="R1820" i="7"/>
  <c r="R1819" i="7"/>
  <c r="R1818" i="7"/>
  <c r="R1817" i="7"/>
  <c r="R1816" i="7"/>
  <c r="R1815" i="7"/>
  <c r="R1814" i="7"/>
  <c r="R1813" i="7"/>
  <c r="R1812" i="7"/>
  <c r="R1811" i="7"/>
  <c r="R1810" i="7"/>
  <c r="R1809" i="7"/>
  <c r="R1808" i="7"/>
  <c r="R1807" i="7"/>
  <c r="R1806" i="7"/>
  <c r="R1805" i="7"/>
  <c r="R1804" i="7"/>
  <c r="R1803" i="7"/>
  <c r="R1802" i="7"/>
  <c r="R1801" i="7"/>
  <c r="R1800" i="7"/>
  <c r="R1799" i="7"/>
  <c r="I4" i="11" l="1"/>
  <c r="I3" i="16"/>
  <c r="I2" i="16" s="1"/>
  <c r="I3" i="11" l="1"/>
  <c r="D12" i="26"/>
  <c r="C27" i="26" s="1"/>
  <c r="R7" i="7"/>
  <c r="R8" i="7"/>
  <c r="R9" i="7"/>
  <c r="R10" i="7"/>
  <c r="R11" i="7"/>
  <c r="R12" i="7"/>
  <c r="R13" i="7"/>
  <c r="R14" i="7"/>
  <c r="R15" i="7"/>
  <c r="R16" i="7"/>
  <c r="R17" i="7"/>
  <c r="R18" i="7"/>
  <c r="R19" i="7"/>
  <c r="R20" i="7"/>
  <c r="R21" i="7"/>
  <c r="R22" i="7"/>
  <c r="R23" i="7"/>
  <c r="R24" i="7"/>
  <c r="R25" i="7"/>
  <c r="R26" i="7"/>
  <c r="R27" i="7"/>
  <c r="R28" i="7"/>
  <c r="R29" i="7"/>
  <c r="R30" i="7"/>
  <c r="R31" i="7"/>
  <c r="R32" i="7"/>
  <c r="R33" i="7"/>
  <c r="R34" i="7"/>
  <c r="R35" i="7"/>
  <c r="R36" i="7"/>
  <c r="R37" i="7"/>
  <c r="R38" i="7"/>
  <c r="R39" i="7"/>
  <c r="R40" i="7"/>
  <c r="R41" i="7"/>
  <c r="R42" i="7"/>
  <c r="R43" i="7"/>
  <c r="R44" i="7"/>
  <c r="R45" i="7"/>
  <c r="R46" i="7"/>
  <c r="R47" i="7"/>
  <c r="R48" i="7"/>
  <c r="R49" i="7"/>
  <c r="R50" i="7"/>
  <c r="R51" i="7"/>
  <c r="R52" i="7"/>
  <c r="R53" i="7"/>
  <c r="R54" i="7"/>
  <c r="R55" i="7"/>
  <c r="R56" i="7"/>
  <c r="R57" i="7"/>
  <c r="R58" i="7"/>
  <c r="R59" i="7"/>
  <c r="R60" i="7"/>
  <c r="R61" i="7"/>
  <c r="R62" i="7"/>
  <c r="R63" i="7"/>
  <c r="R64" i="7"/>
  <c r="R65" i="7"/>
  <c r="R66" i="7"/>
  <c r="R67" i="7"/>
  <c r="R68" i="7"/>
  <c r="R69" i="7"/>
  <c r="R70" i="7"/>
  <c r="R71" i="7"/>
  <c r="R72" i="7"/>
  <c r="R73" i="7"/>
  <c r="R74" i="7"/>
  <c r="R75" i="7"/>
  <c r="R76" i="7"/>
  <c r="R77" i="7"/>
  <c r="R78" i="7"/>
  <c r="R79" i="7"/>
  <c r="R80" i="7"/>
  <c r="R81" i="7"/>
  <c r="R82" i="7"/>
  <c r="R83" i="7"/>
  <c r="R84" i="7"/>
  <c r="R85" i="7"/>
  <c r="R86" i="7"/>
  <c r="R87" i="7"/>
  <c r="R88" i="7"/>
  <c r="R89" i="7"/>
  <c r="R90" i="7"/>
  <c r="R91" i="7"/>
  <c r="R92" i="7"/>
  <c r="R93" i="7"/>
  <c r="R94" i="7"/>
  <c r="R95" i="7"/>
  <c r="R96" i="7"/>
  <c r="R97" i="7"/>
  <c r="R98" i="7"/>
  <c r="R99" i="7"/>
  <c r="R100" i="7"/>
  <c r="R101" i="7"/>
  <c r="R102" i="7"/>
  <c r="R103" i="7"/>
  <c r="R104" i="7"/>
  <c r="R105" i="7"/>
  <c r="R106" i="7"/>
  <c r="R107" i="7"/>
  <c r="R108" i="7"/>
  <c r="R109" i="7"/>
  <c r="R110" i="7"/>
  <c r="R111" i="7"/>
  <c r="R112" i="7"/>
  <c r="R113" i="7"/>
  <c r="R114" i="7"/>
  <c r="R115" i="7"/>
  <c r="R116" i="7"/>
  <c r="R117" i="7"/>
  <c r="R118" i="7"/>
  <c r="R119" i="7"/>
  <c r="R120" i="7"/>
  <c r="R121" i="7"/>
  <c r="R122" i="7"/>
  <c r="R123" i="7"/>
  <c r="R124" i="7"/>
  <c r="R125" i="7"/>
  <c r="R126" i="7"/>
  <c r="R127" i="7"/>
  <c r="R128" i="7"/>
  <c r="R129" i="7"/>
  <c r="R130" i="7"/>
  <c r="R131" i="7"/>
  <c r="R132" i="7"/>
  <c r="R133" i="7"/>
  <c r="R134" i="7"/>
  <c r="R135" i="7"/>
  <c r="R136" i="7"/>
  <c r="R137" i="7"/>
  <c r="R138" i="7"/>
  <c r="R139" i="7"/>
  <c r="R140" i="7"/>
  <c r="R141" i="7"/>
  <c r="R142" i="7"/>
  <c r="R143" i="7"/>
  <c r="R144" i="7"/>
  <c r="R145" i="7"/>
  <c r="R146" i="7"/>
  <c r="R147" i="7"/>
  <c r="R148" i="7"/>
  <c r="R149" i="7"/>
  <c r="R150" i="7"/>
  <c r="R151" i="7"/>
  <c r="R152" i="7"/>
  <c r="R153" i="7"/>
  <c r="R154" i="7"/>
  <c r="R155" i="7"/>
  <c r="R156" i="7"/>
  <c r="R157" i="7"/>
  <c r="R158" i="7"/>
  <c r="R159" i="7"/>
  <c r="R160" i="7"/>
  <c r="R161" i="7"/>
  <c r="R162" i="7"/>
  <c r="R163" i="7"/>
  <c r="R164" i="7"/>
  <c r="R165" i="7"/>
  <c r="R166" i="7"/>
  <c r="R167" i="7"/>
  <c r="R168" i="7"/>
  <c r="R169" i="7"/>
  <c r="R170" i="7"/>
  <c r="R171" i="7"/>
  <c r="R172" i="7"/>
  <c r="R173" i="7"/>
  <c r="R174" i="7"/>
  <c r="R175" i="7"/>
  <c r="R176" i="7"/>
  <c r="R177" i="7"/>
  <c r="R178" i="7"/>
  <c r="R179" i="7"/>
  <c r="R180" i="7"/>
  <c r="R181" i="7"/>
  <c r="R182" i="7"/>
  <c r="R183" i="7"/>
  <c r="R184" i="7"/>
  <c r="R185" i="7"/>
  <c r="R186" i="7"/>
  <c r="R187" i="7"/>
  <c r="R188" i="7"/>
  <c r="R189" i="7"/>
  <c r="R190" i="7"/>
  <c r="R191" i="7"/>
  <c r="R192" i="7"/>
  <c r="R193" i="7"/>
  <c r="R194" i="7"/>
  <c r="R195" i="7"/>
  <c r="R196" i="7"/>
  <c r="R197" i="7"/>
  <c r="R198" i="7"/>
  <c r="R199" i="7"/>
  <c r="R200" i="7"/>
  <c r="R201" i="7"/>
  <c r="R202" i="7"/>
  <c r="R203" i="7"/>
  <c r="R204" i="7"/>
  <c r="R205" i="7"/>
  <c r="R206" i="7"/>
  <c r="R207" i="7"/>
  <c r="R208" i="7"/>
  <c r="R209" i="7"/>
  <c r="R210" i="7"/>
  <c r="R211" i="7"/>
  <c r="R212" i="7"/>
  <c r="R213" i="7"/>
  <c r="R214" i="7"/>
  <c r="R215" i="7"/>
  <c r="R216" i="7"/>
  <c r="R217" i="7"/>
  <c r="R218" i="7"/>
  <c r="R219" i="7"/>
  <c r="R220" i="7"/>
  <c r="R221" i="7"/>
  <c r="R222" i="7"/>
  <c r="R223" i="7"/>
  <c r="R224" i="7"/>
  <c r="R225" i="7"/>
  <c r="R226" i="7"/>
  <c r="R227" i="7"/>
  <c r="R228" i="7"/>
  <c r="R229" i="7"/>
  <c r="R230" i="7"/>
  <c r="R231" i="7"/>
  <c r="R232" i="7"/>
  <c r="R233" i="7"/>
  <c r="R234" i="7"/>
  <c r="R235" i="7"/>
  <c r="R236" i="7"/>
  <c r="R237" i="7"/>
  <c r="R238" i="7"/>
  <c r="R239" i="7"/>
  <c r="R240" i="7"/>
  <c r="R241" i="7"/>
  <c r="R242" i="7"/>
  <c r="R243" i="7"/>
  <c r="R244" i="7"/>
  <c r="R245" i="7"/>
  <c r="R246" i="7"/>
  <c r="R247" i="7"/>
  <c r="R248" i="7"/>
  <c r="R249" i="7"/>
  <c r="R250" i="7"/>
  <c r="R251" i="7"/>
  <c r="R252" i="7"/>
  <c r="R253" i="7"/>
  <c r="R254" i="7"/>
  <c r="R255" i="7"/>
  <c r="R256" i="7"/>
  <c r="R257" i="7"/>
  <c r="R258" i="7"/>
  <c r="R259" i="7"/>
  <c r="R260" i="7"/>
  <c r="R261" i="7"/>
  <c r="R262" i="7"/>
  <c r="R263" i="7"/>
  <c r="R264" i="7"/>
  <c r="R265" i="7"/>
  <c r="R266" i="7"/>
  <c r="R267" i="7"/>
  <c r="R268" i="7"/>
  <c r="R269" i="7"/>
  <c r="R270" i="7"/>
  <c r="R271" i="7"/>
  <c r="R272" i="7"/>
  <c r="R273" i="7"/>
  <c r="R274" i="7"/>
  <c r="R275" i="7"/>
  <c r="R276" i="7"/>
  <c r="R277" i="7"/>
  <c r="R278" i="7"/>
  <c r="R279" i="7"/>
  <c r="R280" i="7"/>
  <c r="R281" i="7"/>
  <c r="R282" i="7"/>
  <c r="R283" i="7"/>
  <c r="R284" i="7"/>
  <c r="R285" i="7"/>
  <c r="R286" i="7"/>
  <c r="R287" i="7"/>
  <c r="R288" i="7"/>
  <c r="R289" i="7"/>
  <c r="R290" i="7"/>
  <c r="R291" i="7"/>
  <c r="R292" i="7"/>
  <c r="R293" i="7"/>
  <c r="R294" i="7"/>
  <c r="R295" i="7"/>
  <c r="R296" i="7"/>
  <c r="R297" i="7"/>
  <c r="R298" i="7"/>
  <c r="R299" i="7"/>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R374" i="7"/>
  <c r="R375" i="7"/>
  <c r="R376" i="7"/>
  <c r="R377" i="7"/>
  <c r="R378" i="7"/>
  <c r="R379" i="7"/>
  <c r="R380" i="7"/>
  <c r="R381" i="7"/>
  <c r="R382" i="7"/>
  <c r="R383" i="7"/>
  <c r="R384" i="7"/>
  <c r="R385" i="7"/>
  <c r="R386" i="7"/>
  <c r="R387" i="7"/>
  <c r="R388" i="7"/>
  <c r="R389" i="7"/>
  <c r="R390" i="7"/>
  <c r="R391" i="7"/>
  <c r="R392" i="7"/>
  <c r="R393" i="7"/>
  <c r="R394" i="7"/>
  <c r="R395" i="7"/>
  <c r="R396" i="7"/>
  <c r="R397" i="7"/>
  <c r="R398" i="7"/>
  <c r="R399" i="7"/>
  <c r="R400" i="7"/>
  <c r="R401" i="7"/>
  <c r="R402" i="7"/>
  <c r="R403" i="7"/>
  <c r="R404" i="7"/>
  <c r="R405" i="7"/>
  <c r="R406" i="7"/>
  <c r="R407" i="7"/>
  <c r="R408" i="7"/>
  <c r="R409" i="7"/>
  <c r="R410" i="7"/>
  <c r="R411" i="7"/>
  <c r="R412" i="7"/>
  <c r="R413" i="7"/>
  <c r="R414" i="7"/>
  <c r="R415" i="7"/>
  <c r="R416" i="7"/>
  <c r="R417" i="7"/>
  <c r="R418" i="7"/>
  <c r="R419" i="7"/>
  <c r="R420" i="7"/>
  <c r="R421" i="7"/>
  <c r="R422" i="7"/>
  <c r="R423" i="7"/>
  <c r="R424" i="7"/>
  <c r="R425" i="7"/>
  <c r="R426" i="7"/>
  <c r="R427" i="7"/>
  <c r="R428" i="7"/>
  <c r="R429" i="7"/>
  <c r="R430" i="7"/>
  <c r="R431" i="7"/>
  <c r="R432" i="7"/>
  <c r="R433" i="7"/>
  <c r="R434" i="7"/>
  <c r="R435" i="7"/>
  <c r="R436" i="7"/>
  <c r="R437" i="7"/>
  <c r="R438" i="7"/>
  <c r="R439" i="7"/>
  <c r="R440" i="7"/>
  <c r="R441" i="7"/>
  <c r="R442" i="7"/>
  <c r="R443" i="7"/>
  <c r="R444" i="7"/>
  <c r="R445" i="7"/>
  <c r="R446" i="7"/>
  <c r="R447" i="7"/>
  <c r="R448" i="7"/>
  <c r="R449" i="7"/>
  <c r="R450" i="7"/>
  <c r="R451" i="7"/>
  <c r="R452" i="7"/>
  <c r="R453" i="7"/>
  <c r="R454" i="7"/>
  <c r="R455" i="7"/>
  <c r="R456" i="7"/>
  <c r="R457" i="7"/>
  <c r="R458" i="7"/>
  <c r="R459" i="7"/>
  <c r="R460" i="7"/>
  <c r="R461" i="7"/>
  <c r="R462" i="7"/>
  <c r="R463" i="7"/>
  <c r="R464" i="7"/>
  <c r="R465" i="7"/>
  <c r="R466" i="7"/>
  <c r="R467" i="7"/>
  <c r="R468" i="7"/>
  <c r="R469" i="7"/>
  <c r="R470" i="7"/>
  <c r="R471" i="7"/>
  <c r="R472" i="7"/>
  <c r="R473" i="7"/>
  <c r="R474" i="7"/>
  <c r="R475" i="7"/>
  <c r="R476" i="7"/>
  <c r="R477" i="7"/>
  <c r="R478" i="7"/>
  <c r="R479" i="7"/>
  <c r="R480" i="7"/>
  <c r="R481" i="7"/>
  <c r="R482" i="7"/>
  <c r="R483" i="7"/>
  <c r="R484" i="7"/>
  <c r="R485" i="7"/>
  <c r="R486" i="7"/>
  <c r="R487" i="7"/>
  <c r="R488" i="7"/>
  <c r="R489" i="7"/>
  <c r="R490" i="7"/>
  <c r="R491" i="7"/>
  <c r="R492" i="7"/>
  <c r="R493" i="7"/>
  <c r="R494" i="7"/>
  <c r="R495" i="7"/>
  <c r="R496" i="7"/>
  <c r="R497" i="7"/>
  <c r="R498" i="7"/>
  <c r="R499" i="7"/>
  <c r="R500" i="7"/>
  <c r="R501" i="7"/>
  <c r="R502" i="7"/>
  <c r="R503" i="7"/>
  <c r="R504" i="7"/>
  <c r="R505" i="7"/>
  <c r="R506" i="7"/>
  <c r="R507" i="7"/>
  <c r="R508" i="7"/>
  <c r="R509" i="7"/>
  <c r="R510" i="7"/>
  <c r="R511" i="7"/>
  <c r="R512" i="7"/>
  <c r="R513" i="7"/>
  <c r="R514" i="7"/>
  <c r="R515" i="7"/>
  <c r="R516" i="7"/>
  <c r="R517" i="7"/>
  <c r="R518" i="7"/>
  <c r="R519" i="7"/>
  <c r="R520" i="7"/>
  <c r="R521" i="7"/>
  <c r="R522" i="7"/>
  <c r="R523" i="7"/>
  <c r="R524" i="7"/>
  <c r="R525" i="7"/>
  <c r="R526" i="7"/>
  <c r="R527" i="7"/>
  <c r="R528" i="7"/>
  <c r="R529" i="7"/>
  <c r="R530" i="7"/>
  <c r="R531" i="7"/>
  <c r="R532" i="7"/>
  <c r="R533" i="7"/>
  <c r="R534" i="7"/>
  <c r="R535" i="7"/>
  <c r="R536" i="7"/>
  <c r="R537" i="7"/>
  <c r="R538" i="7"/>
  <c r="R539" i="7"/>
  <c r="R540" i="7"/>
  <c r="R541" i="7"/>
  <c r="R542" i="7"/>
  <c r="R543" i="7"/>
  <c r="R544" i="7"/>
  <c r="R545" i="7"/>
  <c r="R546" i="7"/>
  <c r="R547" i="7"/>
  <c r="R548" i="7"/>
  <c r="R549" i="7"/>
  <c r="R550" i="7"/>
  <c r="R551" i="7"/>
  <c r="R552" i="7"/>
  <c r="R553" i="7"/>
  <c r="R554" i="7"/>
  <c r="R555" i="7"/>
  <c r="R556" i="7"/>
  <c r="R557" i="7"/>
  <c r="R558" i="7"/>
  <c r="R559" i="7"/>
  <c r="R560" i="7"/>
  <c r="R561" i="7"/>
  <c r="R562" i="7"/>
  <c r="R563" i="7"/>
  <c r="R564" i="7"/>
  <c r="R565" i="7"/>
  <c r="R566" i="7"/>
  <c r="R567" i="7"/>
  <c r="R568" i="7"/>
  <c r="R569" i="7"/>
  <c r="R570" i="7"/>
  <c r="R571" i="7"/>
  <c r="R572" i="7"/>
  <c r="R573" i="7"/>
  <c r="R574" i="7"/>
  <c r="R575" i="7"/>
  <c r="R576" i="7"/>
  <c r="R577" i="7"/>
  <c r="R578" i="7"/>
  <c r="R579" i="7"/>
  <c r="R580" i="7"/>
  <c r="R581" i="7"/>
  <c r="R582" i="7"/>
  <c r="R583" i="7"/>
  <c r="R584" i="7"/>
  <c r="R585" i="7"/>
  <c r="R586" i="7"/>
  <c r="R587" i="7"/>
  <c r="R588" i="7"/>
  <c r="R589" i="7"/>
  <c r="R590" i="7"/>
  <c r="R591" i="7"/>
  <c r="R592" i="7"/>
  <c r="R593" i="7"/>
  <c r="R594" i="7"/>
  <c r="R595" i="7"/>
  <c r="R596" i="7"/>
  <c r="R597" i="7"/>
  <c r="R598" i="7"/>
  <c r="R599" i="7"/>
  <c r="R600" i="7"/>
  <c r="R601" i="7"/>
  <c r="R602" i="7"/>
  <c r="R603" i="7"/>
  <c r="R604" i="7"/>
  <c r="R605" i="7"/>
  <c r="R606" i="7"/>
  <c r="R607" i="7"/>
  <c r="R608" i="7"/>
  <c r="R609" i="7"/>
  <c r="R610" i="7"/>
  <c r="R611" i="7"/>
  <c r="R612" i="7"/>
  <c r="R613" i="7"/>
  <c r="R614" i="7"/>
  <c r="R615" i="7"/>
  <c r="R616" i="7"/>
  <c r="R617" i="7"/>
  <c r="R618" i="7"/>
  <c r="R619" i="7"/>
  <c r="R620" i="7"/>
  <c r="R621" i="7"/>
  <c r="R622" i="7"/>
  <c r="R623" i="7"/>
  <c r="R624" i="7"/>
  <c r="R625" i="7"/>
  <c r="R626" i="7"/>
  <c r="R627" i="7"/>
  <c r="R628" i="7"/>
  <c r="R629" i="7"/>
  <c r="R630" i="7"/>
  <c r="R631" i="7"/>
  <c r="R632" i="7"/>
  <c r="R633" i="7"/>
  <c r="R634" i="7"/>
  <c r="R635" i="7"/>
  <c r="R636" i="7"/>
  <c r="R637" i="7"/>
  <c r="R638" i="7"/>
  <c r="R639" i="7"/>
  <c r="R640" i="7"/>
  <c r="R641" i="7"/>
  <c r="R642" i="7"/>
  <c r="R643" i="7"/>
  <c r="R644" i="7"/>
  <c r="R645" i="7"/>
  <c r="R646" i="7"/>
  <c r="R647" i="7"/>
  <c r="R648" i="7"/>
  <c r="R649" i="7"/>
  <c r="R650" i="7"/>
  <c r="R651" i="7"/>
  <c r="R652" i="7"/>
  <c r="R653" i="7"/>
  <c r="R654" i="7"/>
  <c r="R655" i="7"/>
  <c r="R656" i="7"/>
  <c r="R657" i="7"/>
  <c r="R658" i="7"/>
  <c r="R659" i="7"/>
  <c r="R660" i="7"/>
  <c r="R661" i="7"/>
  <c r="R662" i="7"/>
  <c r="R663" i="7"/>
  <c r="R664" i="7"/>
  <c r="R665" i="7"/>
  <c r="R666" i="7"/>
  <c r="R667" i="7"/>
  <c r="R668" i="7"/>
  <c r="R669" i="7"/>
  <c r="R670" i="7"/>
  <c r="R671" i="7"/>
  <c r="R672" i="7"/>
  <c r="R673" i="7"/>
  <c r="R674" i="7"/>
  <c r="R675" i="7"/>
  <c r="R676" i="7"/>
  <c r="R677" i="7"/>
  <c r="R678" i="7"/>
  <c r="R679" i="7"/>
  <c r="R680" i="7"/>
  <c r="R681" i="7"/>
  <c r="R682" i="7"/>
  <c r="R683" i="7"/>
  <c r="R684" i="7"/>
  <c r="R685" i="7"/>
  <c r="R686" i="7"/>
  <c r="R687" i="7"/>
  <c r="R688" i="7"/>
  <c r="R689" i="7"/>
  <c r="R690" i="7"/>
  <c r="R691" i="7"/>
  <c r="R692" i="7"/>
  <c r="R693" i="7"/>
  <c r="R694" i="7"/>
  <c r="R695" i="7"/>
  <c r="R696" i="7"/>
  <c r="R697" i="7"/>
  <c r="R698" i="7"/>
  <c r="R699" i="7"/>
  <c r="R700" i="7"/>
  <c r="R701" i="7"/>
  <c r="R702" i="7"/>
  <c r="R703" i="7"/>
  <c r="R704" i="7"/>
  <c r="R705" i="7"/>
  <c r="R706" i="7"/>
  <c r="R707" i="7"/>
  <c r="R708" i="7"/>
  <c r="R709" i="7"/>
  <c r="R710" i="7"/>
  <c r="R711" i="7"/>
  <c r="R712" i="7"/>
  <c r="R713" i="7"/>
  <c r="R714" i="7"/>
  <c r="R715" i="7"/>
  <c r="R716" i="7"/>
  <c r="R717" i="7"/>
  <c r="R718" i="7"/>
  <c r="R719" i="7"/>
  <c r="R720" i="7"/>
  <c r="R721" i="7"/>
  <c r="R722" i="7"/>
  <c r="R723" i="7"/>
  <c r="R724" i="7"/>
  <c r="R725" i="7"/>
  <c r="R726" i="7"/>
  <c r="R727" i="7"/>
  <c r="R728" i="7"/>
  <c r="R729" i="7"/>
  <c r="R730" i="7"/>
  <c r="R731" i="7"/>
  <c r="R732" i="7"/>
  <c r="R733" i="7"/>
  <c r="R734" i="7"/>
  <c r="R735" i="7"/>
  <c r="R736" i="7"/>
  <c r="R737" i="7"/>
  <c r="R738" i="7"/>
  <c r="R739" i="7"/>
  <c r="R740" i="7"/>
  <c r="R741" i="7"/>
  <c r="R742" i="7"/>
  <c r="R743" i="7"/>
  <c r="R744" i="7"/>
  <c r="R745" i="7"/>
  <c r="R746" i="7"/>
  <c r="R747" i="7"/>
  <c r="R748" i="7"/>
  <c r="R749" i="7"/>
  <c r="R750" i="7"/>
  <c r="R751" i="7"/>
  <c r="R752" i="7"/>
  <c r="R753" i="7"/>
  <c r="R754" i="7"/>
  <c r="R755" i="7"/>
  <c r="R756" i="7"/>
  <c r="R757" i="7"/>
  <c r="R758" i="7"/>
  <c r="R759" i="7"/>
  <c r="R760" i="7"/>
  <c r="R761" i="7"/>
  <c r="R762" i="7"/>
  <c r="R763" i="7"/>
  <c r="R764" i="7"/>
  <c r="R765" i="7"/>
  <c r="R766" i="7"/>
  <c r="R767" i="7"/>
  <c r="R768" i="7"/>
  <c r="R769" i="7"/>
  <c r="R770" i="7"/>
  <c r="R771" i="7"/>
  <c r="R772" i="7"/>
  <c r="R773" i="7"/>
  <c r="R774" i="7"/>
  <c r="R775" i="7"/>
  <c r="R776" i="7"/>
  <c r="R777" i="7"/>
  <c r="R778" i="7"/>
  <c r="R779" i="7"/>
  <c r="R780" i="7"/>
  <c r="R781" i="7"/>
  <c r="R782" i="7"/>
  <c r="R783" i="7"/>
  <c r="R784" i="7"/>
  <c r="R785" i="7"/>
  <c r="R786" i="7"/>
  <c r="R787" i="7"/>
  <c r="R788" i="7"/>
  <c r="R789" i="7"/>
  <c r="R790" i="7"/>
  <c r="R791" i="7"/>
  <c r="R792" i="7"/>
  <c r="R793" i="7"/>
  <c r="R794" i="7"/>
  <c r="R795" i="7"/>
  <c r="R796" i="7"/>
  <c r="R797" i="7"/>
  <c r="R798" i="7"/>
  <c r="R799" i="7"/>
  <c r="R800" i="7"/>
  <c r="R801" i="7"/>
  <c r="R802" i="7"/>
  <c r="R803" i="7"/>
  <c r="R804" i="7"/>
  <c r="R805" i="7"/>
  <c r="R806" i="7"/>
  <c r="R807" i="7"/>
  <c r="R808" i="7"/>
  <c r="R809" i="7"/>
  <c r="R810" i="7"/>
  <c r="R811" i="7"/>
  <c r="R812" i="7"/>
  <c r="R813" i="7"/>
  <c r="R814" i="7"/>
  <c r="R815" i="7"/>
  <c r="R816" i="7"/>
  <c r="R817" i="7"/>
  <c r="R818" i="7"/>
  <c r="R819" i="7"/>
  <c r="R820" i="7"/>
  <c r="R821" i="7"/>
  <c r="R822" i="7"/>
  <c r="R823" i="7"/>
  <c r="R824" i="7"/>
  <c r="R825" i="7"/>
  <c r="R826" i="7"/>
  <c r="R827" i="7"/>
  <c r="R828" i="7"/>
  <c r="R829" i="7"/>
  <c r="R830" i="7"/>
  <c r="R831" i="7"/>
  <c r="R832" i="7"/>
  <c r="R833" i="7"/>
  <c r="R834" i="7"/>
  <c r="R835" i="7"/>
  <c r="R836" i="7"/>
  <c r="R837" i="7"/>
  <c r="R838" i="7"/>
  <c r="R839" i="7"/>
  <c r="R840" i="7"/>
  <c r="R841" i="7"/>
  <c r="R842" i="7"/>
  <c r="R843" i="7"/>
  <c r="R844" i="7"/>
  <c r="R845" i="7"/>
  <c r="R846" i="7"/>
  <c r="R847" i="7"/>
  <c r="R848" i="7"/>
  <c r="R849" i="7"/>
  <c r="R850" i="7"/>
  <c r="R851" i="7"/>
  <c r="R852" i="7"/>
  <c r="R853" i="7"/>
  <c r="R854" i="7"/>
  <c r="R855" i="7"/>
  <c r="R856" i="7"/>
  <c r="R857" i="7"/>
  <c r="R858" i="7"/>
  <c r="R859" i="7"/>
  <c r="R860" i="7"/>
  <c r="R861" i="7"/>
  <c r="R862" i="7"/>
  <c r="R863" i="7"/>
  <c r="R864" i="7"/>
  <c r="R865" i="7"/>
  <c r="R866" i="7"/>
  <c r="R867" i="7"/>
  <c r="R868" i="7"/>
  <c r="R869" i="7"/>
  <c r="R870" i="7"/>
  <c r="R871" i="7"/>
  <c r="R872" i="7"/>
  <c r="R873" i="7"/>
  <c r="R874" i="7"/>
  <c r="R875" i="7"/>
  <c r="R876" i="7"/>
  <c r="R877" i="7"/>
  <c r="R878" i="7"/>
  <c r="R879" i="7"/>
  <c r="R880" i="7"/>
  <c r="R881" i="7"/>
  <c r="R882" i="7"/>
  <c r="R883" i="7"/>
  <c r="R884" i="7"/>
  <c r="R885" i="7"/>
  <c r="R886" i="7"/>
  <c r="R887" i="7"/>
  <c r="R888" i="7"/>
  <c r="R889" i="7"/>
  <c r="R890" i="7"/>
  <c r="R891" i="7"/>
  <c r="R892" i="7"/>
  <c r="R893" i="7"/>
  <c r="R894" i="7"/>
  <c r="R895" i="7"/>
  <c r="R896" i="7"/>
  <c r="R897" i="7"/>
  <c r="R898" i="7"/>
  <c r="R899" i="7"/>
  <c r="R900" i="7"/>
  <c r="R901" i="7"/>
  <c r="R902" i="7"/>
  <c r="R903" i="7"/>
  <c r="R904" i="7"/>
  <c r="R905" i="7"/>
  <c r="R906" i="7"/>
  <c r="R907" i="7"/>
  <c r="R908" i="7"/>
  <c r="R909" i="7"/>
  <c r="R910" i="7"/>
  <c r="R911" i="7"/>
  <c r="R912" i="7"/>
  <c r="R913" i="7"/>
  <c r="R914" i="7"/>
  <c r="R915" i="7"/>
  <c r="R916" i="7"/>
  <c r="R917" i="7"/>
  <c r="R918" i="7"/>
  <c r="R919" i="7"/>
  <c r="R920" i="7"/>
  <c r="R921" i="7"/>
  <c r="R922" i="7"/>
  <c r="R923" i="7"/>
  <c r="R924" i="7"/>
  <c r="R925" i="7"/>
  <c r="R926" i="7"/>
  <c r="R927" i="7"/>
  <c r="R928" i="7"/>
  <c r="R929" i="7"/>
  <c r="R930" i="7"/>
  <c r="R931" i="7"/>
  <c r="R932" i="7"/>
  <c r="R933" i="7"/>
  <c r="R934" i="7"/>
  <c r="R935" i="7"/>
  <c r="R936" i="7"/>
  <c r="R937" i="7"/>
  <c r="R938" i="7"/>
  <c r="R939" i="7"/>
  <c r="R940" i="7"/>
  <c r="R941" i="7"/>
  <c r="R942" i="7"/>
  <c r="R943" i="7"/>
  <c r="R944" i="7"/>
  <c r="R945" i="7"/>
  <c r="R946" i="7"/>
  <c r="R947" i="7"/>
  <c r="R948" i="7"/>
  <c r="R949" i="7"/>
  <c r="R950" i="7"/>
  <c r="R951" i="7"/>
  <c r="R952" i="7"/>
  <c r="R953" i="7"/>
  <c r="R954" i="7"/>
  <c r="R955" i="7"/>
  <c r="R956" i="7"/>
  <c r="R957" i="7"/>
  <c r="R958" i="7"/>
  <c r="R959" i="7"/>
  <c r="R960" i="7"/>
  <c r="R961" i="7"/>
  <c r="R962" i="7"/>
  <c r="R963" i="7"/>
  <c r="R964" i="7"/>
  <c r="R965" i="7"/>
  <c r="R966" i="7"/>
  <c r="R967" i="7"/>
  <c r="R968" i="7"/>
  <c r="R969" i="7"/>
  <c r="R970" i="7"/>
  <c r="R971" i="7"/>
  <c r="R972" i="7"/>
  <c r="R973" i="7"/>
  <c r="R974" i="7"/>
  <c r="R975" i="7"/>
  <c r="R976" i="7"/>
  <c r="R977" i="7"/>
  <c r="R978" i="7"/>
  <c r="R979" i="7"/>
  <c r="R980" i="7"/>
  <c r="R981" i="7"/>
  <c r="R982" i="7"/>
  <c r="R983" i="7"/>
  <c r="R984" i="7"/>
  <c r="R985" i="7"/>
  <c r="R986" i="7"/>
  <c r="R987" i="7"/>
  <c r="R988" i="7"/>
  <c r="R989" i="7"/>
  <c r="R990" i="7"/>
  <c r="R991" i="7"/>
  <c r="R992" i="7"/>
  <c r="R993" i="7"/>
  <c r="R994" i="7"/>
  <c r="R995" i="7"/>
  <c r="R996" i="7"/>
  <c r="R997" i="7"/>
  <c r="R998" i="7"/>
  <c r="R999" i="7"/>
  <c r="R1000" i="7"/>
  <c r="R1001" i="7"/>
  <c r="R1002" i="7"/>
  <c r="R1003" i="7"/>
  <c r="R1004" i="7"/>
  <c r="R1005" i="7"/>
  <c r="R1006" i="7"/>
  <c r="R1007" i="7"/>
  <c r="R1008" i="7"/>
  <c r="R1009" i="7"/>
  <c r="R1010" i="7"/>
  <c r="R1011" i="7"/>
  <c r="R1012" i="7"/>
  <c r="R1013" i="7"/>
  <c r="R1014" i="7"/>
  <c r="R1015" i="7"/>
  <c r="R1016" i="7"/>
  <c r="R1017" i="7"/>
  <c r="R1018" i="7"/>
  <c r="R1019" i="7"/>
  <c r="R1020" i="7"/>
  <c r="R1021" i="7"/>
  <c r="R1022" i="7"/>
  <c r="R1023" i="7"/>
  <c r="R1024" i="7"/>
  <c r="R1025" i="7"/>
  <c r="R1026" i="7"/>
  <c r="R1027" i="7"/>
  <c r="R1028" i="7"/>
  <c r="R1029" i="7"/>
  <c r="R1030" i="7"/>
  <c r="R1031" i="7"/>
  <c r="R1032" i="7"/>
  <c r="R1033" i="7"/>
  <c r="R1034" i="7"/>
  <c r="R1035" i="7"/>
  <c r="R1036" i="7"/>
  <c r="R1037" i="7"/>
  <c r="R1038" i="7"/>
  <c r="R1039" i="7"/>
  <c r="R1040" i="7"/>
  <c r="R1041" i="7"/>
  <c r="R1042" i="7"/>
  <c r="R1043" i="7"/>
  <c r="R1044" i="7"/>
  <c r="R1045" i="7"/>
  <c r="R1046" i="7"/>
  <c r="R1047" i="7"/>
  <c r="R1048" i="7"/>
  <c r="R1049" i="7"/>
  <c r="R1050" i="7"/>
  <c r="R1051" i="7"/>
  <c r="R1052" i="7"/>
  <c r="R1053" i="7"/>
  <c r="R1054" i="7"/>
  <c r="R1055" i="7"/>
  <c r="R1056" i="7"/>
  <c r="R1057" i="7"/>
  <c r="R1058" i="7"/>
  <c r="R1059" i="7"/>
  <c r="R1060" i="7"/>
  <c r="R1061" i="7"/>
  <c r="R1062" i="7"/>
  <c r="R1063" i="7"/>
  <c r="R1064" i="7"/>
  <c r="R1065" i="7"/>
  <c r="R1066" i="7"/>
  <c r="R1067" i="7"/>
  <c r="R1068" i="7"/>
  <c r="R1069" i="7"/>
  <c r="R1070" i="7"/>
  <c r="R1071" i="7"/>
  <c r="R1072" i="7"/>
  <c r="R1073" i="7"/>
  <c r="R1074" i="7"/>
  <c r="R1075" i="7"/>
  <c r="R1076" i="7"/>
  <c r="R1077" i="7"/>
  <c r="R1078" i="7"/>
  <c r="R1079" i="7"/>
  <c r="R1080" i="7"/>
  <c r="R1081" i="7"/>
  <c r="R1082" i="7"/>
  <c r="R1083" i="7"/>
  <c r="R1084" i="7"/>
  <c r="R1085" i="7"/>
  <c r="R1086" i="7"/>
  <c r="R1087" i="7"/>
  <c r="R1088" i="7"/>
  <c r="R1089" i="7"/>
  <c r="R1090" i="7"/>
  <c r="R1091" i="7"/>
  <c r="R1092" i="7"/>
  <c r="R1093" i="7"/>
  <c r="R1094" i="7"/>
  <c r="R1095" i="7"/>
  <c r="R1096" i="7"/>
  <c r="R1097" i="7"/>
  <c r="R1098" i="7"/>
  <c r="R1099" i="7"/>
  <c r="R1100" i="7"/>
  <c r="R1101" i="7"/>
  <c r="R1102" i="7"/>
  <c r="R1103" i="7"/>
  <c r="R1104" i="7"/>
  <c r="R1105" i="7"/>
  <c r="R1106" i="7"/>
  <c r="R1107" i="7"/>
  <c r="R1108" i="7"/>
  <c r="R1109" i="7"/>
  <c r="R1110" i="7"/>
  <c r="R1111" i="7"/>
  <c r="R1112" i="7"/>
  <c r="R1113" i="7"/>
  <c r="R1114" i="7"/>
  <c r="R1115" i="7"/>
  <c r="R1116" i="7"/>
  <c r="R1117" i="7"/>
  <c r="R1118" i="7"/>
  <c r="R1119" i="7"/>
  <c r="R1120" i="7"/>
  <c r="R1121" i="7"/>
  <c r="R1122" i="7"/>
  <c r="R1123" i="7"/>
  <c r="R1124" i="7"/>
  <c r="R1125" i="7"/>
  <c r="R1126" i="7"/>
  <c r="R1127" i="7"/>
  <c r="R1128" i="7"/>
  <c r="R1129" i="7"/>
  <c r="R1130" i="7"/>
  <c r="R1131" i="7"/>
  <c r="R1132" i="7"/>
  <c r="R1133" i="7"/>
  <c r="R1134" i="7"/>
  <c r="R1135" i="7"/>
  <c r="R1136" i="7"/>
  <c r="R1137" i="7"/>
  <c r="R1138" i="7"/>
  <c r="R1139" i="7"/>
  <c r="R1140" i="7"/>
  <c r="R1141" i="7"/>
  <c r="R1142" i="7"/>
  <c r="R1143" i="7"/>
  <c r="R1144" i="7"/>
  <c r="R1145" i="7"/>
  <c r="R1146" i="7"/>
  <c r="R1147" i="7"/>
  <c r="R1148" i="7"/>
  <c r="R1149" i="7"/>
  <c r="R1150" i="7"/>
  <c r="R1151" i="7"/>
  <c r="R1152" i="7"/>
  <c r="R1153" i="7"/>
  <c r="R1154" i="7"/>
  <c r="R1155" i="7"/>
  <c r="R1156" i="7"/>
  <c r="R1157" i="7"/>
  <c r="R1158" i="7"/>
  <c r="R1159" i="7"/>
  <c r="R1160" i="7"/>
  <c r="R1161" i="7"/>
  <c r="R1162" i="7"/>
  <c r="R1163" i="7"/>
  <c r="R1164" i="7"/>
  <c r="R1165" i="7"/>
  <c r="R1166" i="7"/>
  <c r="R1167" i="7"/>
  <c r="R1168" i="7"/>
  <c r="R1169" i="7"/>
  <c r="R1170" i="7"/>
  <c r="R1171" i="7"/>
  <c r="R1172" i="7"/>
  <c r="R1173" i="7"/>
  <c r="R1174" i="7"/>
  <c r="R1175" i="7"/>
  <c r="R1176" i="7"/>
  <c r="R1177" i="7"/>
  <c r="R1178" i="7"/>
  <c r="R1179" i="7"/>
  <c r="R1180" i="7"/>
  <c r="R1181" i="7"/>
  <c r="R1182" i="7"/>
  <c r="R1183" i="7"/>
  <c r="R1184" i="7"/>
  <c r="R1185" i="7"/>
  <c r="R1186" i="7"/>
  <c r="R1187" i="7"/>
  <c r="R1188" i="7"/>
  <c r="R1189" i="7"/>
  <c r="R1190" i="7"/>
  <c r="R1191" i="7"/>
  <c r="R1192" i="7"/>
  <c r="R1193" i="7"/>
  <c r="R1194" i="7"/>
  <c r="R1195" i="7"/>
  <c r="R1196" i="7"/>
  <c r="R1197" i="7"/>
  <c r="R1198" i="7"/>
  <c r="R1199" i="7"/>
  <c r="R1200" i="7"/>
  <c r="R1201" i="7"/>
  <c r="R1202" i="7"/>
  <c r="R1203" i="7"/>
  <c r="R1204" i="7"/>
  <c r="R1205" i="7"/>
  <c r="R1206" i="7"/>
  <c r="R1207" i="7"/>
  <c r="R1208" i="7"/>
  <c r="R1209" i="7"/>
  <c r="R1210" i="7"/>
  <c r="R1211" i="7"/>
  <c r="R1212" i="7"/>
  <c r="R1213" i="7"/>
  <c r="R1214" i="7"/>
  <c r="R1215" i="7"/>
  <c r="R1216" i="7"/>
  <c r="R1217" i="7"/>
  <c r="R1218" i="7"/>
  <c r="R1219" i="7"/>
  <c r="R1220" i="7"/>
  <c r="R1221" i="7"/>
  <c r="R1222" i="7"/>
  <c r="R1223" i="7"/>
  <c r="R1224" i="7"/>
  <c r="R1225" i="7"/>
  <c r="R1226" i="7"/>
  <c r="R1227" i="7"/>
  <c r="R1228" i="7"/>
  <c r="R1229" i="7"/>
  <c r="R1230" i="7"/>
  <c r="R1231" i="7"/>
  <c r="R1232" i="7"/>
  <c r="R1233" i="7"/>
  <c r="R1234" i="7"/>
  <c r="R1235" i="7"/>
  <c r="R1236" i="7"/>
  <c r="R1237" i="7"/>
  <c r="R1238" i="7"/>
  <c r="R1239" i="7"/>
  <c r="R1240" i="7"/>
  <c r="R1241" i="7"/>
  <c r="R1242" i="7"/>
  <c r="R1243" i="7"/>
  <c r="R1244" i="7"/>
  <c r="R1245" i="7"/>
  <c r="R1246" i="7"/>
  <c r="R1247" i="7"/>
  <c r="R1248" i="7"/>
  <c r="R1249" i="7"/>
  <c r="R1250" i="7"/>
  <c r="R1251" i="7"/>
  <c r="R1252" i="7"/>
  <c r="R1253" i="7"/>
  <c r="R1254" i="7"/>
  <c r="R1255" i="7"/>
  <c r="R1256" i="7"/>
  <c r="R1257" i="7"/>
  <c r="R1258" i="7"/>
  <c r="R1259" i="7"/>
  <c r="R1260" i="7"/>
  <c r="R1261" i="7"/>
  <c r="R1262" i="7"/>
  <c r="R1263" i="7"/>
  <c r="R1264" i="7"/>
  <c r="R1265" i="7"/>
  <c r="R1266" i="7"/>
  <c r="R1267" i="7"/>
  <c r="R1268" i="7"/>
  <c r="R1269" i="7"/>
  <c r="R1270" i="7"/>
  <c r="R1271" i="7"/>
  <c r="R1272" i="7"/>
  <c r="R1273" i="7"/>
  <c r="R1274" i="7"/>
  <c r="R1275" i="7"/>
  <c r="R1276" i="7"/>
  <c r="R1277" i="7"/>
  <c r="R1278" i="7"/>
  <c r="R1279" i="7"/>
  <c r="R1280" i="7"/>
  <c r="R1281" i="7"/>
  <c r="R1282" i="7"/>
  <c r="R1283" i="7"/>
  <c r="R1284" i="7"/>
  <c r="R1285" i="7"/>
  <c r="R1286" i="7"/>
  <c r="R1287" i="7"/>
  <c r="R1288" i="7"/>
  <c r="R1289" i="7"/>
  <c r="R1290" i="7"/>
  <c r="R1291" i="7"/>
  <c r="R1292" i="7"/>
  <c r="R1293" i="7"/>
  <c r="R1294" i="7"/>
  <c r="R1295" i="7"/>
  <c r="R1296" i="7"/>
  <c r="R1297" i="7"/>
  <c r="R1298" i="7"/>
  <c r="R1299" i="7"/>
  <c r="R1300" i="7"/>
  <c r="R1301" i="7"/>
  <c r="R1302" i="7"/>
  <c r="R1303" i="7"/>
  <c r="R1304" i="7"/>
  <c r="R1305" i="7"/>
  <c r="R1306" i="7"/>
  <c r="R1307" i="7"/>
  <c r="R1308" i="7"/>
  <c r="R1309" i="7"/>
  <c r="R1310" i="7"/>
  <c r="R1311" i="7"/>
  <c r="R1312" i="7"/>
  <c r="R1313" i="7"/>
  <c r="R1314" i="7"/>
  <c r="R1315" i="7"/>
  <c r="R1316" i="7"/>
  <c r="R1317" i="7"/>
  <c r="R1318" i="7"/>
  <c r="R1319" i="7"/>
  <c r="R1320" i="7"/>
  <c r="R1321" i="7"/>
  <c r="R1322" i="7"/>
  <c r="R1323" i="7"/>
  <c r="R1324" i="7"/>
  <c r="R1325" i="7"/>
  <c r="R1326" i="7"/>
  <c r="R1327" i="7"/>
  <c r="R1328" i="7"/>
  <c r="R1329" i="7"/>
  <c r="R1330" i="7"/>
  <c r="R1331" i="7"/>
  <c r="R1332" i="7"/>
  <c r="R1333" i="7"/>
  <c r="R1334" i="7"/>
  <c r="R1335" i="7"/>
  <c r="R1336" i="7"/>
  <c r="R1337" i="7"/>
  <c r="R1338" i="7"/>
  <c r="R1339" i="7"/>
  <c r="R1340" i="7"/>
  <c r="R1341" i="7"/>
  <c r="R1342" i="7"/>
  <c r="R1343" i="7"/>
  <c r="R1344" i="7"/>
  <c r="R1345" i="7"/>
  <c r="R1346" i="7"/>
  <c r="R1347" i="7"/>
  <c r="R1348" i="7"/>
  <c r="R1349" i="7"/>
  <c r="R1350" i="7"/>
  <c r="R1351" i="7"/>
  <c r="R1352" i="7"/>
  <c r="R1353" i="7"/>
  <c r="R1354" i="7"/>
  <c r="R1355" i="7"/>
  <c r="R1356" i="7"/>
  <c r="R1357" i="7"/>
  <c r="R1358" i="7"/>
  <c r="R1359" i="7"/>
  <c r="R1360" i="7"/>
  <c r="R1361" i="7"/>
  <c r="R1362" i="7"/>
  <c r="R1363" i="7"/>
  <c r="R1364" i="7"/>
  <c r="R1365" i="7"/>
  <c r="R1366" i="7"/>
  <c r="R1367" i="7"/>
  <c r="R1368" i="7"/>
  <c r="R1369" i="7"/>
  <c r="R1370" i="7"/>
  <c r="R1371" i="7"/>
  <c r="R1372" i="7"/>
  <c r="R1373" i="7"/>
  <c r="R1374" i="7"/>
  <c r="R1375" i="7"/>
  <c r="R1376" i="7"/>
  <c r="R1377" i="7"/>
  <c r="R1378" i="7"/>
  <c r="R1379" i="7"/>
  <c r="R1380" i="7"/>
  <c r="R1381" i="7"/>
  <c r="R1382" i="7"/>
  <c r="R1383" i="7"/>
  <c r="R1384" i="7"/>
  <c r="R1385" i="7"/>
  <c r="R1386" i="7"/>
  <c r="R1387" i="7"/>
  <c r="R1388" i="7"/>
  <c r="R1389" i="7"/>
  <c r="R1390" i="7"/>
  <c r="R1391" i="7"/>
  <c r="R1392" i="7"/>
  <c r="R1393" i="7"/>
  <c r="R1394" i="7"/>
  <c r="R1395" i="7"/>
  <c r="R1396" i="7"/>
  <c r="R1397" i="7"/>
  <c r="R1398" i="7"/>
  <c r="R1399" i="7"/>
  <c r="R1400" i="7"/>
  <c r="R1401" i="7"/>
  <c r="R1402" i="7"/>
  <c r="R1403" i="7"/>
  <c r="R1404" i="7"/>
  <c r="R1405" i="7"/>
  <c r="R1406" i="7"/>
  <c r="R1407" i="7"/>
  <c r="R1408" i="7"/>
  <c r="R1409" i="7"/>
  <c r="R1410" i="7"/>
  <c r="R1411" i="7"/>
  <c r="R1412" i="7"/>
  <c r="R1413" i="7"/>
  <c r="R1414" i="7"/>
  <c r="R1415" i="7"/>
  <c r="R1416" i="7"/>
  <c r="R1417" i="7"/>
  <c r="R1418" i="7"/>
  <c r="R1419" i="7"/>
  <c r="R1420" i="7"/>
  <c r="R1421" i="7"/>
  <c r="R1422" i="7"/>
  <c r="R1423" i="7"/>
  <c r="R1424" i="7"/>
  <c r="R1425" i="7"/>
  <c r="R1426" i="7"/>
  <c r="R1427" i="7"/>
  <c r="R1428" i="7"/>
  <c r="R1429" i="7"/>
  <c r="R1430" i="7"/>
  <c r="R1431" i="7"/>
  <c r="R1432" i="7"/>
  <c r="R1433" i="7"/>
  <c r="R1434" i="7"/>
  <c r="R1435" i="7"/>
  <c r="R1436" i="7"/>
  <c r="R1437" i="7"/>
  <c r="R1438" i="7"/>
  <c r="R1439" i="7"/>
  <c r="R1440" i="7"/>
  <c r="R1441" i="7"/>
  <c r="R1442" i="7"/>
  <c r="R1443" i="7"/>
  <c r="R1444" i="7"/>
  <c r="R1445" i="7"/>
  <c r="R1446" i="7"/>
  <c r="R1447" i="7"/>
  <c r="R1448" i="7"/>
  <c r="R1449" i="7"/>
  <c r="R1450" i="7"/>
  <c r="R1451" i="7"/>
  <c r="R1452" i="7"/>
  <c r="R1453" i="7"/>
  <c r="R1454" i="7"/>
  <c r="R1455" i="7"/>
  <c r="R1456" i="7"/>
  <c r="R1457" i="7"/>
  <c r="R1458" i="7"/>
  <c r="R1459" i="7"/>
  <c r="R1460" i="7"/>
  <c r="R1461" i="7"/>
  <c r="R1462" i="7"/>
  <c r="R1463" i="7"/>
  <c r="R1464" i="7"/>
  <c r="R1465" i="7"/>
  <c r="R1466" i="7"/>
  <c r="R1467" i="7"/>
  <c r="R1468" i="7"/>
  <c r="R1469" i="7"/>
  <c r="R1470" i="7"/>
  <c r="R1471" i="7"/>
  <c r="R1472" i="7"/>
  <c r="R1473" i="7"/>
  <c r="R1474" i="7"/>
  <c r="R1475" i="7"/>
  <c r="R1476" i="7"/>
  <c r="R1477" i="7"/>
  <c r="R1478" i="7"/>
  <c r="R1479" i="7"/>
  <c r="R1480" i="7"/>
  <c r="R1481" i="7"/>
  <c r="R1482" i="7"/>
  <c r="R1483" i="7"/>
  <c r="R1484" i="7"/>
  <c r="R1485" i="7"/>
  <c r="R1486" i="7"/>
  <c r="R1487" i="7"/>
  <c r="R1488" i="7"/>
  <c r="R1489" i="7"/>
  <c r="R1490" i="7"/>
  <c r="R1491" i="7"/>
  <c r="R1492" i="7"/>
  <c r="R1493" i="7"/>
  <c r="R1494" i="7"/>
  <c r="R1495" i="7"/>
  <c r="R1496" i="7"/>
  <c r="R1497" i="7"/>
  <c r="R1498" i="7"/>
  <c r="R1499" i="7"/>
  <c r="R1500" i="7"/>
  <c r="R1501" i="7"/>
  <c r="R1502" i="7"/>
  <c r="R1503" i="7"/>
  <c r="R1504" i="7"/>
  <c r="R1505" i="7"/>
  <c r="R1506" i="7"/>
  <c r="R1507" i="7"/>
  <c r="R1508" i="7"/>
  <c r="R1509" i="7"/>
  <c r="R1510" i="7"/>
  <c r="R1511" i="7"/>
  <c r="R1512" i="7"/>
  <c r="R1513" i="7"/>
  <c r="R1514" i="7"/>
  <c r="R1515" i="7"/>
  <c r="R1516" i="7"/>
  <c r="R1517" i="7"/>
  <c r="R1518" i="7"/>
  <c r="R1519" i="7"/>
  <c r="R1520" i="7"/>
  <c r="R1521" i="7"/>
  <c r="R1522" i="7"/>
  <c r="R1523" i="7"/>
  <c r="R1524" i="7"/>
  <c r="R1525" i="7"/>
  <c r="R1526" i="7"/>
  <c r="R1527" i="7"/>
  <c r="R1528" i="7"/>
  <c r="R1529" i="7"/>
  <c r="R1530" i="7"/>
  <c r="R1531" i="7"/>
  <c r="R1532" i="7"/>
  <c r="R1533" i="7"/>
  <c r="R1534" i="7"/>
  <c r="R1535" i="7"/>
  <c r="R1536" i="7"/>
  <c r="R1537" i="7"/>
  <c r="R1538" i="7"/>
  <c r="R1539" i="7"/>
  <c r="R1540" i="7"/>
  <c r="R1541" i="7"/>
  <c r="R1542" i="7"/>
  <c r="R1543" i="7"/>
  <c r="R1544" i="7"/>
  <c r="R1545" i="7"/>
  <c r="R1546" i="7"/>
  <c r="R1547" i="7"/>
  <c r="R1548" i="7"/>
  <c r="R1549" i="7"/>
  <c r="R1550" i="7"/>
  <c r="R1551" i="7"/>
  <c r="R1552" i="7"/>
  <c r="R1553" i="7"/>
  <c r="R1554" i="7"/>
  <c r="R1555" i="7"/>
  <c r="R1556" i="7"/>
  <c r="R1557" i="7"/>
  <c r="R1558" i="7"/>
  <c r="R1559" i="7"/>
  <c r="R1560" i="7"/>
  <c r="R1561" i="7"/>
  <c r="R1562" i="7"/>
  <c r="R1563" i="7"/>
  <c r="R1564" i="7"/>
  <c r="R1565" i="7"/>
  <c r="R1566" i="7"/>
  <c r="R1567" i="7"/>
  <c r="R1568" i="7"/>
  <c r="R1569" i="7"/>
  <c r="R1570" i="7"/>
  <c r="R1571" i="7"/>
  <c r="R1572" i="7"/>
  <c r="R1573" i="7"/>
  <c r="R1574" i="7"/>
  <c r="R1575" i="7"/>
  <c r="R1576" i="7"/>
  <c r="R1577" i="7"/>
  <c r="R1578" i="7"/>
  <c r="R1579" i="7"/>
  <c r="R1580" i="7"/>
  <c r="R1581" i="7"/>
  <c r="R1582" i="7"/>
  <c r="R1583" i="7"/>
  <c r="R1584" i="7"/>
  <c r="R1585" i="7"/>
  <c r="R1586" i="7"/>
  <c r="R1587" i="7"/>
  <c r="R1588" i="7"/>
  <c r="R1589" i="7"/>
  <c r="R1590" i="7"/>
  <c r="R1591" i="7"/>
  <c r="R1592" i="7"/>
  <c r="R1593" i="7"/>
  <c r="R1594" i="7"/>
  <c r="R1595" i="7"/>
  <c r="R1596" i="7"/>
  <c r="R1597" i="7"/>
  <c r="R1598" i="7"/>
  <c r="R1599" i="7"/>
  <c r="R1600" i="7"/>
  <c r="R1601" i="7"/>
  <c r="R1602" i="7"/>
  <c r="R1603" i="7"/>
  <c r="R1604" i="7"/>
  <c r="R1605" i="7"/>
  <c r="R1606" i="7"/>
  <c r="R1607" i="7"/>
  <c r="R1608" i="7"/>
  <c r="R1609" i="7"/>
  <c r="R1610" i="7"/>
  <c r="R1611" i="7"/>
  <c r="R1612" i="7"/>
  <c r="R1613" i="7"/>
  <c r="R1614" i="7"/>
  <c r="R1615" i="7"/>
  <c r="R1616" i="7"/>
  <c r="R1617" i="7"/>
  <c r="R1618" i="7"/>
  <c r="R1619" i="7"/>
  <c r="R1620" i="7"/>
  <c r="R1621" i="7"/>
  <c r="R1622" i="7"/>
  <c r="R1623" i="7"/>
  <c r="R1624" i="7"/>
  <c r="R1625" i="7"/>
  <c r="R1626" i="7"/>
  <c r="R1627" i="7"/>
  <c r="R1628" i="7"/>
  <c r="R1629" i="7"/>
  <c r="R1630" i="7"/>
  <c r="R1631" i="7"/>
  <c r="R1632" i="7"/>
  <c r="R1633" i="7"/>
  <c r="R1634" i="7"/>
  <c r="R1635" i="7"/>
  <c r="R1636" i="7"/>
  <c r="R1637" i="7"/>
  <c r="R1638" i="7"/>
  <c r="R1639" i="7"/>
  <c r="R1640" i="7"/>
  <c r="R1641" i="7"/>
  <c r="R1642" i="7"/>
  <c r="R1643" i="7"/>
  <c r="R1644" i="7"/>
  <c r="R1645" i="7"/>
  <c r="R1646" i="7"/>
  <c r="R1647" i="7"/>
  <c r="R1648" i="7"/>
  <c r="R1649" i="7"/>
  <c r="R1650" i="7"/>
  <c r="R1651" i="7"/>
  <c r="R1652" i="7"/>
  <c r="R1653" i="7"/>
  <c r="R1654" i="7"/>
  <c r="R1655" i="7"/>
  <c r="R1656" i="7"/>
  <c r="R1657" i="7"/>
  <c r="R1658" i="7"/>
  <c r="R1659" i="7"/>
  <c r="R1660" i="7"/>
  <c r="R1661" i="7"/>
  <c r="R1662" i="7"/>
  <c r="R1663" i="7"/>
  <c r="R1664" i="7"/>
  <c r="R1665" i="7"/>
  <c r="R1666" i="7"/>
  <c r="R1667" i="7"/>
  <c r="R1668" i="7"/>
  <c r="R1669" i="7"/>
  <c r="R1670" i="7"/>
  <c r="R1671" i="7"/>
  <c r="R1672" i="7"/>
  <c r="R1673" i="7"/>
  <c r="R1674" i="7"/>
  <c r="R1675" i="7"/>
  <c r="R1676" i="7"/>
  <c r="R1677" i="7"/>
  <c r="R1678" i="7"/>
  <c r="R1679" i="7"/>
  <c r="R1680" i="7"/>
  <c r="R1681" i="7"/>
  <c r="R1682" i="7"/>
  <c r="R1683" i="7"/>
  <c r="R1684" i="7"/>
  <c r="R1685" i="7"/>
  <c r="R1686" i="7"/>
  <c r="R1687" i="7"/>
  <c r="R1688" i="7"/>
  <c r="R1689" i="7"/>
  <c r="R1690" i="7"/>
  <c r="R1691" i="7"/>
  <c r="R1692" i="7"/>
  <c r="R1693" i="7"/>
  <c r="R1694" i="7"/>
  <c r="R1695" i="7"/>
  <c r="R1696" i="7"/>
  <c r="R1697" i="7"/>
  <c r="R1698" i="7"/>
  <c r="R1699" i="7"/>
  <c r="R1700" i="7"/>
  <c r="R1701" i="7"/>
  <c r="R1702" i="7"/>
  <c r="R1703" i="7"/>
  <c r="R1704" i="7"/>
  <c r="R1705" i="7"/>
  <c r="R1706" i="7"/>
  <c r="R1707" i="7"/>
  <c r="R1708" i="7"/>
  <c r="R1709" i="7"/>
  <c r="R1710" i="7"/>
  <c r="R1711" i="7"/>
  <c r="R1712" i="7"/>
  <c r="R1713" i="7"/>
  <c r="R1714" i="7"/>
  <c r="R1715" i="7"/>
  <c r="R1716" i="7"/>
  <c r="R1717" i="7"/>
  <c r="R1718" i="7"/>
  <c r="R1719" i="7"/>
  <c r="R1720" i="7"/>
  <c r="R1721" i="7"/>
  <c r="R1722" i="7"/>
  <c r="R1723" i="7"/>
  <c r="R1724" i="7"/>
  <c r="R1725" i="7"/>
  <c r="R1726" i="7"/>
  <c r="R1727" i="7"/>
  <c r="R1728" i="7"/>
  <c r="R1729" i="7"/>
  <c r="R1730" i="7"/>
  <c r="R1731" i="7"/>
  <c r="R1732" i="7"/>
  <c r="R1733" i="7"/>
  <c r="R1734" i="7"/>
  <c r="R1735" i="7"/>
  <c r="R1736" i="7"/>
  <c r="R1737" i="7"/>
  <c r="R1738" i="7"/>
  <c r="R1739" i="7"/>
  <c r="R1740" i="7"/>
  <c r="R1741" i="7"/>
  <c r="R1742" i="7"/>
  <c r="R1743" i="7"/>
  <c r="R1744" i="7"/>
  <c r="R1745" i="7"/>
  <c r="R1746" i="7"/>
  <c r="R1747" i="7"/>
  <c r="R1748" i="7"/>
  <c r="R1749" i="7"/>
  <c r="R1750" i="7"/>
  <c r="R1751" i="7"/>
  <c r="R1752" i="7"/>
  <c r="R1753" i="7"/>
  <c r="R1754" i="7"/>
  <c r="R1755" i="7"/>
  <c r="R1756" i="7"/>
  <c r="R1757" i="7"/>
  <c r="R1758" i="7"/>
  <c r="R1759" i="7"/>
  <c r="R1760" i="7"/>
  <c r="R1761" i="7"/>
  <c r="R1762" i="7"/>
  <c r="R1763" i="7"/>
  <c r="R1764" i="7"/>
  <c r="R1765" i="7"/>
  <c r="R1766" i="7"/>
  <c r="R1767" i="7"/>
  <c r="R1768" i="7"/>
  <c r="R1769" i="7"/>
  <c r="R1770" i="7"/>
  <c r="R1771" i="7"/>
  <c r="R1772" i="7"/>
  <c r="R1773" i="7"/>
  <c r="R1774" i="7"/>
  <c r="R1775" i="7"/>
  <c r="R1776" i="7"/>
  <c r="R1777" i="7"/>
  <c r="R1778" i="7"/>
  <c r="R1779" i="7"/>
  <c r="R1780" i="7"/>
  <c r="R1781" i="7"/>
  <c r="R1782" i="7"/>
  <c r="R1783" i="7"/>
  <c r="R1784" i="7"/>
  <c r="R1785" i="7"/>
  <c r="R1786" i="7"/>
  <c r="R1787" i="7"/>
  <c r="R1788" i="7"/>
  <c r="R1789" i="7"/>
  <c r="R1790" i="7"/>
  <c r="R1791" i="7"/>
  <c r="R1792" i="7"/>
  <c r="R1793" i="7"/>
  <c r="R1794" i="7"/>
  <c r="R1795" i="7"/>
  <c r="R1796" i="7"/>
  <c r="R1797" i="7"/>
  <c r="R1798" i="7"/>
  <c r="D8" i="26" l="1"/>
  <c r="C22" i="26" s="1"/>
  <c r="D2" i="19" l="1"/>
  <c r="C2" i="19"/>
  <c r="B25" i="26" s="1"/>
  <c r="B2" i="19"/>
  <c r="C2" i="20"/>
  <c r="D2" i="20"/>
  <c r="B2" i="20"/>
  <c r="A25" i="26" l="1"/>
  <c r="C25" i="26" s="1"/>
  <c r="J40" i="14"/>
  <c r="B23" i="26"/>
  <c r="B33" i="26" s="1"/>
  <c r="J39" i="14"/>
  <c r="D9" i="26"/>
  <c r="C23" i="26" s="1"/>
  <c r="A23" i="26" s="1"/>
  <c r="J45" i="14"/>
  <c r="J46" i="14"/>
  <c r="H26" i="14"/>
  <c r="J26" i="14" s="1"/>
  <c r="J28" i="14" s="1"/>
  <c r="J31" i="14"/>
  <c r="H33" i="14"/>
  <c r="J33" i="14" s="1"/>
  <c r="C24" i="26" l="1"/>
  <c r="B4" i="26"/>
  <c r="J35" i="14"/>
  <c r="J48" i="14"/>
  <c r="J42" i="14"/>
  <c r="J19" i="14" l="1"/>
  <c r="B3" i="26"/>
  <c r="B2" i="26" s="1"/>
  <c r="J20" i="14" l="1"/>
  <c r="Q4" i="7" l="1"/>
  <c r="J22" i="14"/>
  <c r="J51" i="14" s="1"/>
  <c r="D11" i="26" l="1"/>
  <c r="D16" i="26" s="1"/>
  <c r="C26" i="26" l="1"/>
  <c r="C33" i="26" s="1"/>
  <c r="E16"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<sst xmlns="http://schemas.openxmlformats.org/spreadsheetml/2006/main" count="252" uniqueCount="171">
  <si>
    <t>v1.5</t>
  </si>
  <si>
    <t>Pharmacy Billing Report Guide</t>
  </si>
  <si>
    <t>1. Fill out tab A. Drugs</t>
  </si>
  <si>
    <t>2. Manually fill out tabs B1, B2, C1, C2.</t>
  </si>
  <si>
    <r>
      <t xml:space="preserve">3. The appropriate totals will be autopopulated in </t>
    </r>
    <r>
      <rPr>
        <b/>
        <i/>
        <sz val="11"/>
        <color theme="1"/>
        <rFont val="Calibri"/>
        <family val="2"/>
        <scheme val="minor"/>
      </rPr>
      <t>Invoice Form</t>
    </r>
    <r>
      <rPr>
        <b/>
        <sz val="11"/>
        <color theme="1"/>
        <rFont val="Calibri"/>
        <family val="2"/>
        <scheme val="minor"/>
      </rPr>
      <t xml:space="preserve"> tab. You will not be able to enter values manually. </t>
    </r>
  </si>
  <si>
    <t>V1.3</t>
  </si>
  <si>
    <t>Added formula in A to calculate breakdown of third party pay drug cost and dispensing fee from the third party total pay</t>
  </si>
  <si>
    <t>V1.4</t>
  </si>
  <si>
    <t>Updated order and delivery count formula on B2 updated to count unique patient and date combinations. Previously counted on unique patient names, which didn't capture correctly if patient ordered multiple times in the month.</t>
  </si>
  <si>
    <t>Finance Tab</t>
  </si>
  <si>
    <t>Quantity now shown for Monitored Drugs</t>
  </si>
  <si>
    <t>Fixed Formula in D8 to include all rows from Drugs tab</t>
  </si>
  <si>
    <t>Updated Formula in D10 to point to the service fee global variable (E1) for consistency</t>
  </si>
  <si>
    <t>Updated Formula in D11 to exclude Special NS Cost
Special NS Cost will be included in the Invoice Total by pulling from value in C31</t>
  </si>
  <si>
    <t>New row for Special NS Cost added to Invoice Coding section</t>
  </si>
  <si>
    <t>V1.5</t>
  </si>
  <si>
    <t>Drugs Tab</t>
  </si>
  <si>
    <t>Removed Third-party Pay - Drug Cost Third-party Pay - Disp. Fee columns due pharmacy software being unable ot pull the split</t>
  </si>
  <si>
    <t>Third Party Payments</t>
  </si>
  <si>
    <t>Service Fee:</t>
  </si>
  <si>
    <t xml:space="preserve">BCPRA </t>
  </si>
  <si>
    <t>3RD PARTY</t>
  </si>
  <si>
    <t>TOTAL</t>
  </si>
  <si>
    <t>Pharmacy Invoice File</t>
  </si>
  <si>
    <t>Monitored Drugs</t>
  </si>
  <si>
    <t>Total</t>
  </si>
  <si>
    <t>Quantity</t>
  </si>
  <si>
    <t>Account</t>
  </si>
  <si>
    <t>Department</t>
  </si>
  <si>
    <t>Account Name</t>
  </si>
  <si>
    <t>$</t>
  </si>
  <si>
    <t>Cinacalcet</t>
  </si>
  <si>
    <t>Drugs (Home)</t>
  </si>
  <si>
    <t>Sensipar</t>
  </si>
  <si>
    <t>Delivery Rx (SOR00026)</t>
  </si>
  <si>
    <t>Renagel</t>
  </si>
  <si>
    <t>NS Fee Home (SOR00026)</t>
  </si>
  <si>
    <t>Sevelamer</t>
  </si>
  <si>
    <t>Drugs (CDU)</t>
  </si>
  <si>
    <t>Renvela</t>
  </si>
  <si>
    <t>NS Fee CDU (SOR00026)</t>
  </si>
  <si>
    <t>Fosrenol</t>
  </si>
  <si>
    <t>Cinacalcet/Sensipar</t>
  </si>
  <si>
    <t>Lanthanum</t>
  </si>
  <si>
    <t>Renagel/Sevelamer</t>
  </si>
  <si>
    <t>Fosrenol/Lanthanum</t>
  </si>
  <si>
    <t>Invoice Total:</t>
  </si>
  <si>
    <t xml:space="preserve">Invoice Coding: </t>
  </si>
  <si>
    <t xml:space="preserve">Voucher Line Description: </t>
  </si>
  <si>
    <t>COST</t>
  </si>
  <si>
    <t xml:space="preserve">GST </t>
  </si>
  <si>
    <t>BU</t>
  </si>
  <si>
    <t>FUND</t>
  </si>
  <si>
    <t xml:space="preserve">ACCOUNT </t>
  </si>
  <si>
    <t>DEPARTMENT ID</t>
  </si>
  <si>
    <t>SITE</t>
  </si>
  <si>
    <t xml:space="preserve"> PROJECT</t>
  </si>
  <si>
    <t>0015</t>
  </si>
  <si>
    <t>01</t>
  </si>
  <si>
    <t>096</t>
  </si>
  <si>
    <t>Pharmacy - Drugs (Home)</t>
  </si>
  <si>
    <t>SOR00026</t>
  </si>
  <si>
    <t>Pharmacy - Delivery Rx (SOR00026)</t>
  </si>
  <si>
    <t>4509020</t>
  </si>
  <si>
    <t>Pharmacy - NS Fee Home (SOR00026)</t>
  </si>
  <si>
    <t>No GST</t>
  </si>
  <si>
    <t>GST</t>
  </si>
  <si>
    <t>Pharmacy - Drugs (CDU)</t>
  </si>
  <si>
    <t>Pharmacy - NS Fee CDU (SOR00026)</t>
  </si>
  <si>
    <t>Pharmacy - Cinacalcet/Sensipar</t>
  </si>
  <si>
    <t>Pharmacy - Renagel/Sevelamer</t>
  </si>
  <si>
    <t>Pharmacy - Fosrenol/Lanthanum</t>
  </si>
  <si>
    <t>Pharmacy - Special NS Cost</t>
  </si>
  <si>
    <t>Pharmacy - Other</t>
  </si>
  <si>
    <t>Invoice Total</t>
  </si>
  <si>
    <t>Renagel_Renvela Usage</t>
  </si>
  <si>
    <t>Drug Name</t>
  </si>
  <si>
    <t>Qty</t>
  </si>
  <si>
    <t>BCR Paid</t>
  </si>
  <si>
    <t>Renvela:</t>
  </si>
  <si>
    <t>FEES</t>
  </si>
  <si>
    <t>Instructions for the INVOICE</t>
  </si>
  <si>
    <t>INVOICE</t>
  </si>
  <si>
    <t xml:space="preserve">Pharmacy Name: </t>
  </si>
  <si>
    <t>Pharmacy name here</t>
  </si>
  <si>
    <t>Invoice No.:</t>
  </si>
  <si>
    <t>To be filled by the pharmacy</t>
  </si>
  <si>
    <t>Pharmacy address:</t>
  </si>
  <si>
    <t>Address here</t>
  </si>
  <si>
    <t xml:space="preserve">Invoice Date: </t>
  </si>
  <si>
    <t>Billing Period:</t>
  </si>
  <si>
    <t>Phone number:</t>
  </si>
  <si>
    <t>Phone number here</t>
  </si>
  <si>
    <t>Payment Terms</t>
  </si>
  <si>
    <t>Email address:</t>
  </si>
  <si>
    <t>Email here</t>
  </si>
  <si>
    <t>Contact name:</t>
  </si>
  <si>
    <t>Name here</t>
  </si>
  <si>
    <t>Bill to:</t>
  </si>
  <si>
    <t>BC Renal</t>
  </si>
  <si>
    <t>200  1333 West Broadway</t>
  </si>
  <si>
    <t>Vancouver, BC V6H 4C1</t>
  </si>
  <si>
    <t>Finance@bcrenal.ca</t>
  </si>
  <si>
    <t>Contracts@bcrenal.ca</t>
  </si>
  <si>
    <t xml:space="preserve">A. DRUGS </t>
  </si>
  <si>
    <t>Total Drugs Cost</t>
  </si>
  <si>
    <t>Total Third-party Pay</t>
  </si>
  <si>
    <t>Net Payable by BCR</t>
  </si>
  <si>
    <t>B. NUTRITIONAL SUPPLEMENTS (NS)</t>
  </si>
  <si>
    <t>B.1 Formulary NS</t>
  </si>
  <si>
    <t>Number of Orders</t>
  </si>
  <si>
    <t>Fee/Order</t>
  </si>
  <si>
    <t>NS Service Fee</t>
  </si>
  <si>
    <t xml:space="preserve">SUBTOTAL </t>
  </si>
  <si>
    <r>
      <t xml:space="preserve">B.2 Non-Formulary NS </t>
    </r>
    <r>
      <rPr>
        <b/>
        <i/>
        <sz val="9"/>
        <rFont val="Arial"/>
        <family val="2"/>
      </rPr>
      <t>(if applicable)</t>
    </r>
  </si>
  <si>
    <t xml:space="preserve">         Total Fee</t>
  </si>
  <si>
    <t>Product Cost</t>
  </si>
  <si>
    <t>C. DELIVERY FEES</t>
  </si>
  <si>
    <t xml:space="preserve">C.1 Drugs </t>
  </si>
  <si>
    <t>Delivery Fee (without GST)</t>
  </si>
  <si>
    <t>GST Payable by BCR</t>
  </si>
  <si>
    <t xml:space="preserve">C.2 Nutritional Supplements </t>
  </si>
  <si>
    <t>GRAND TOTAL</t>
  </si>
  <si>
    <t>BC Renal Authorized Signer</t>
  </si>
  <si>
    <t>Standardized Template for Pharmacy Transaction Detail Report</t>
  </si>
  <si>
    <t>Drugs</t>
  </si>
  <si>
    <t>Number of orders</t>
  </si>
  <si>
    <t>Totals</t>
  </si>
  <si>
    <t>Total:</t>
  </si>
  <si>
    <t>For finance use</t>
  </si>
  <si>
    <t>Transaction Date (dd-mm-yy)</t>
  </si>
  <si>
    <t>Rx #</t>
  </si>
  <si>
    <t>Patient Name</t>
  </si>
  <si>
    <t>Patient PHN</t>
  </si>
  <si>
    <t>Prescriber</t>
  </si>
  <si>
    <t>Prescriber License #</t>
  </si>
  <si>
    <t>Medication Name</t>
  </si>
  <si>
    <t>Strength (mg, g,..)</t>
  </si>
  <si>
    <t>DIN</t>
  </si>
  <si>
    <t>Drug Cost</t>
  </si>
  <si>
    <t>Drug Markup</t>
  </si>
  <si>
    <t>Drug Dispensing Fee</t>
  </si>
  <si>
    <t>Total Drug Cost</t>
  </si>
  <si>
    <t>Notes</t>
  </si>
  <si>
    <t>Delivery HHD PATIENT</t>
  </si>
  <si>
    <t>Formulary Nutritional Supplement</t>
  </si>
  <si>
    <t>Total $</t>
  </si>
  <si>
    <t>This number is going to be used to calculate the total NS Service Fee payable by BCR</t>
  </si>
  <si>
    <t>Pick-up</t>
  </si>
  <si>
    <t>Delivery#</t>
  </si>
  <si>
    <t>Order Number #</t>
  </si>
  <si>
    <t>Order Date 
(dd-mm-yy)</t>
  </si>
  <si>
    <t>Nutritional Supplement Name</t>
  </si>
  <si>
    <t>Number of case</t>
  </si>
  <si>
    <t>Delivery or Pick-up</t>
  </si>
  <si>
    <r>
      <t xml:space="preserve">Special Approval Non-Formulary Nutritional Supplement </t>
    </r>
    <r>
      <rPr>
        <b/>
        <i/>
        <u/>
        <sz val="18"/>
        <color theme="1" tint="0.34998626667073579"/>
        <rFont val="Calibri"/>
        <family val="2"/>
        <scheme val="minor"/>
      </rPr>
      <t>(IF APPLICABLE)</t>
    </r>
  </si>
  <si>
    <t>Total Service Fee</t>
  </si>
  <si>
    <t>Product Total</t>
  </si>
  <si>
    <t>Order Date (dd-mm-yy)</t>
  </si>
  <si>
    <t>Nutritional Supplement Name 
(Include ALL products listed in Order Form)</t>
  </si>
  <si>
    <t>Number of cases</t>
  </si>
  <si>
    <r>
      <t xml:space="preserve">Product Cost </t>
    </r>
    <r>
      <rPr>
        <b/>
        <i/>
        <sz val="11"/>
        <rFont val="Calibri"/>
        <family val="2"/>
        <scheme val="minor"/>
      </rPr>
      <t>(if applicable)</t>
    </r>
  </si>
  <si>
    <t xml:space="preserve">Subtotal </t>
  </si>
  <si>
    <t>GST %</t>
  </si>
  <si>
    <t>Receipt Date</t>
  </si>
  <si>
    <t>Receipt Total</t>
  </si>
  <si>
    <t>Nutritional Supplements</t>
  </si>
  <si>
    <t>Disclaimer: Please note that ALL the Nutritional Supplements that are delivered with Drugs are NOT eligible for Delivery Fee.</t>
  </si>
  <si>
    <t>4. Please ensure the file is password protected before submitting it.</t>
  </si>
  <si>
    <r>
      <t xml:space="preserve">5. If you have any questions, please contact </t>
    </r>
    <r>
      <rPr>
        <b/>
        <sz val="11"/>
        <color theme="1"/>
        <rFont val="Calibri"/>
        <family val="2"/>
        <scheme val="minor"/>
      </rPr>
      <t xml:space="preserve">contracts@bcrenal.ca </t>
    </r>
  </si>
  <si>
    <t>6. Instructional video guide on our YouTube for guidance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</si>
</sst>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_-&quot;$&quot;* #,##0.00_-;\-&quot;$&quot;* #,##0.00_-;_-&quot;$&quot;* &quot;-&quot;??_-;_-@_-"/>
    <numFmt numFmtId="165" formatCode="_-* #,##0.00_-;\-* #,##0.00_-;_-* &quot;-&quot;??_-;_-@_-"/>
    <numFmt numFmtId="166" formatCode="[$-1009]d\-mmm\-yy;@"/>
    <numFmt numFmtId="167" formatCode="[$-1009]mmmm\ d\,\ yyyy;@"/>
    <numFmt numFmtId="168" formatCode="_(* #,##0_);_(* \(#,##0\);_(* &quot;-&quot;??_);_(@_)"/>
    <numFmt numFmtId="169" formatCode="[$-409]mmm\-yy;@"/>
    <numFmt numFmtId="170" formatCode="&quot;$&quot;#,##0.00"/>
    <numFmt numFmtId="171" formatCode="_-* #,##0_-;\-* #,##0_-;_-* &quot;-&quot;??_-;_-@_-"/>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rgb="FFFF0000"/>
      <name val="Calibri"/>
      <family val="2"/>
      <scheme val="minor"/>
    </font>
    <font>
      <sz val="11"/>
      <name val="Calibri"/>
      <family val="2"/>
      <scheme val="minor"/>
    </font>
    <font>
      <i/>
      <sz val="11"/>
      <name val="Calibri"/>
      <family val="2"/>
      <scheme val="minor"/>
    </font>
    <font>
      <b/>
      <sz val="26"/>
      <color rgb="FF002060"/>
      <name val="Calibri"/>
      <family val="2"/>
      <scheme val="minor"/>
    </font>
    <font>
      <b/>
      <u/>
      <sz val="16"/>
      <color theme="1" tint="0.34998626667073579"/>
      <name val="Calibri"/>
      <family val="2"/>
      <scheme val="minor"/>
    </font>
    <font>
      <b/>
      <sz val="11"/>
      <color rgb="FF000000"/>
      <name val="Calibri"/>
      <family val="2"/>
      <scheme val="minor"/>
    </font>
    <font>
      <sz val="12"/>
      <name val="Arial"/>
      <family val="2"/>
    </font>
    <font>
      <b/>
      <sz val="12"/>
      <name val="Arial"/>
      <family val="2"/>
    </font>
    <font>
      <sz val="9"/>
      <name val="Arial"/>
      <family val="2"/>
    </font>
    <font>
      <u/>
      <sz val="10"/>
      <color theme="10"/>
      <name val="Arial"/>
      <family val="2"/>
    </font>
    <font>
      <b/>
      <sz val="9"/>
      <name val="Arial"/>
      <family val="2"/>
    </font>
    <font>
      <u/>
      <sz val="10"/>
      <name val="Arial"/>
      <family val="2"/>
    </font>
    <font>
      <sz val="9"/>
      <color indexed="63"/>
      <name val="Arial"/>
      <family val="2"/>
    </font>
    <font>
      <b/>
      <sz val="9"/>
      <color indexed="63"/>
      <name val="Arial"/>
      <family val="2"/>
    </font>
    <font>
      <b/>
      <u/>
      <sz val="10"/>
      <name val="Arial"/>
      <family val="2"/>
    </font>
    <font>
      <b/>
      <sz val="10"/>
      <name val="Arial"/>
      <family val="2"/>
    </font>
    <font>
      <b/>
      <sz val="11"/>
      <name val="Arial"/>
      <family val="2"/>
    </font>
    <font>
      <b/>
      <sz val="15"/>
      <color theme="3"/>
      <name val="Calibri"/>
      <family val="2"/>
      <scheme val="minor"/>
    </font>
    <font>
      <b/>
      <sz val="20"/>
      <color theme="6" tint="-0.499984740745262"/>
      <name val="Arial"/>
      <family val="2"/>
    </font>
    <font>
      <b/>
      <sz val="18"/>
      <name val="Calibri"/>
      <family val="2"/>
      <scheme val="minor"/>
    </font>
    <font>
      <b/>
      <sz val="14"/>
      <color theme="3"/>
      <name val="Calibri"/>
      <family val="2"/>
      <scheme val="minor"/>
    </font>
    <font>
      <sz val="10"/>
      <color rgb="FFFF0000"/>
      <name val="Arial"/>
      <family val="2"/>
    </font>
    <font>
      <b/>
      <sz val="10"/>
      <color rgb="FFFF0000"/>
      <name val="Arial"/>
      <family val="2"/>
    </font>
    <font>
      <b/>
      <sz val="11"/>
      <color rgb="FFFFFFFF"/>
      <name val="Calibri"/>
      <family val="2"/>
      <scheme val="minor"/>
    </font>
    <font>
      <b/>
      <sz val="11"/>
      <color rgb="FFFF0000"/>
      <name val="Calibri"/>
      <family val="2"/>
      <scheme val="minor"/>
    </font>
    <font>
      <sz val="10"/>
      <name val="Arial"/>
      <family val="2"/>
    </font>
    <font>
      <b/>
      <u/>
      <sz val="18"/>
      <color theme="1" tint="0.34998626667073579"/>
      <name val="Calibri"/>
      <family val="2"/>
      <scheme val="minor"/>
    </font>
    <font>
      <b/>
      <sz val="11"/>
      <name val="Calibri"/>
      <family val="2"/>
      <scheme val="minor"/>
    </font>
    <font>
      <b/>
      <i/>
      <u/>
      <sz val="18"/>
      <color theme="1" tint="0.34998626667073579"/>
      <name val="Calibri"/>
      <family val="2"/>
      <scheme val="minor"/>
    </font>
    <font>
      <b/>
      <i/>
      <sz val="9"/>
      <name val="Arial"/>
      <family val="2"/>
    </font>
    <font>
      <b/>
      <sz val="8"/>
      <color rgb="FFFF0000"/>
      <name val="Calibri"/>
      <family val="2"/>
      <scheme val="minor"/>
    </font>
    <font>
      <b/>
      <sz val="11"/>
      <color theme="0"/>
      <name val="Calibri"/>
      <family val="2"/>
      <scheme val="minor"/>
    </font>
    <font>
      <i/>
      <sz val="11"/>
      <color theme="1"/>
      <name val="Calibri"/>
      <family val="2"/>
      <scheme val="minor"/>
    </font>
    <font>
      <b/>
      <sz val="11"/>
      <color theme="1"/>
      <name val="Calibri"/>
      <family val="2"/>
      <scheme val="minor"/>
    </font>
    <font>
      <b/>
      <i/>
      <sz val="11"/>
      <color theme="0"/>
      <name val="Calibri"/>
      <family val="2"/>
      <scheme val="minor"/>
    </font>
    <font>
      <b/>
      <sz val="10"/>
      <color rgb="FFFF0000"/>
      <name val="Calibri"/>
      <family val="2"/>
      <scheme val="minor"/>
    </font>
    <font>
      <b/>
      <sz val="12"/>
      <color theme="0"/>
      <name val="Calibri"/>
      <family val="2"/>
      <scheme val="minor"/>
    </font>
    <font>
      <b/>
      <sz val="11"/>
      <color rgb="FFFF0000"/>
      <name val="Arial"/>
      <family val="2"/>
    </font>
    <font>
      <sz val="10"/>
      <name val="Arial"/>
      <family val="2"/>
    </font>
    <font>
      <b/>
      <sz val="15"/>
      <color rgb="FF00B050"/>
      <name val="Calibri"/>
      <family val="2"/>
      <scheme val="minor"/>
    </font>
    <font>
      <b/>
      <sz val="16"/>
      <color rgb="FF00B050"/>
      <name val="Calibri"/>
      <family val="2"/>
      <scheme val="minor"/>
    </font>
    <font>
      <sz val="11"/>
      <name val="Calibri"/>
      <family val="2"/>
    </font>
    <font>
      <b/>
      <i/>
      <sz val="11"/>
      <name val="Calibri"/>
      <family val="2"/>
      <scheme val="minor"/>
    </font>
    <font>
      <b/>
      <i/>
      <sz val="11"/>
      <color theme="1"/>
      <name val="Calibri"/>
      <family val="2"/>
      <scheme val="minor"/>
    </font>
    <font>
      <b/>
      <sz val="15"/>
      <color rgb="FFFF0000"/>
      <name val="Calibri"/>
      <family val="2"/>
      <scheme val="minor"/>
    </font>
    <font>
      <sz val="10"/>
      <color theme="1"/>
      <name val="Arial"/>
      <family val="2"/>
    </font>
    <font>
      <sz val="10"/>
      <color rgb="FFC00000"/>
      <name val="Arial"/>
      <family val="2"/>
    </font>
    <font>
      <b/>
      <sz val="11"/>
      <color rgb="FF0000FF"/>
      <name val="Arial"/>
      <family val="2"/>
    </font>
    <font>
      <b/>
      <u/>
      <sz val="11"/>
      <color rgb="FFFF0000"/>
      <name val="Arial"/>
      <family val="2"/>
    </font>
    <font>
      <b/>
      <u/>
      <sz val="11"/>
      <color rgb="FF0000FF"/>
      <name val="Arial"/>
      <family val="2"/>
    </font>
    <font>
      <sz val="11"/>
      <name val="Arial"/>
      <family val="2"/>
    </font>
    <font>
      <b/>
      <sz val="8"/>
      <name val="Arial"/>
      <family val="2"/>
    </font>
    <font>
      <i/>
      <sz val="11"/>
      <name val="Calibri"/>
      <scheme val="minor"/>
    </font>
    <font>
      <b/>
      <u/>
      <sz val="10"/>
      <color theme="10"/>
      <name val="Arial"/>
      <family val="2"/>
    </font>
  </fonts>
  <fills count="13">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7"/>
        <bgColor theme="7"/>
      </patternFill>
    </fill>
    <fill>
      <patternFill patternType="solid">
        <fgColor theme="7" tint="0.59999389629810485"/>
        <bgColor theme="7" tint="0.59999389629810485"/>
      </patternFill>
    </fill>
    <fill>
      <patternFill patternType="solid">
        <fgColor theme="7" tint="0.79998168889431442"/>
        <bgColor theme="7" tint="0.79998168889431442"/>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22"/>
        <bgColor indexed="64"/>
      </patternFill>
    </fill>
    <fill>
      <patternFill patternType="solid">
        <fgColor rgb="FFC0C0C0"/>
        <bgColor rgb="FF000000"/>
      </patternFill>
    </fill>
  </fills>
  <borders count="42">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medium">
        <color indexed="64"/>
      </bottom>
      <diagonal/>
    </border>
    <border>
      <left/>
      <right/>
      <top/>
      <bottom style="thick">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ck">
        <color theme="4"/>
      </top>
      <bottom/>
      <diagonal/>
    </border>
    <border>
      <left style="thin">
        <color theme="0"/>
      </left>
      <right style="thin">
        <color theme="0"/>
      </right>
      <top style="thin">
        <color theme="0"/>
      </top>
      <bottom style="thin">
        <color theme="0"/>
      </bottom>
      <diagonal/>
    </border>
    <border>
      <left style="thin">
        <color indexed="64"/>
      </left>
      <right style="thin">
        <color rgb="FF000000"/>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9">
    <xf numFmtId="0" fontId="0" fillId="0" borderId="0"/>
    <xf numFmtId="44" fontId="4" fillId="0" borderId="0" applyFont="0" applyFill="0" applyBorder="0" applyAlignment="0" applyProtection="0"/>
    <xf numFmtId="0" fontId="4" fillId="0" borderId="0"/>
    <xf numFmtId="0" fontId="14" fillId="0" borderId="0" applyNumberFormat="0" applyFill="0" applyBorder="0" applyAlignment="0" applyProtection="0"/>
    <xf numFmtId="0" fontId="22" fillId="0" borderId="9" applyNumberFormat="0" applyFill="0" applyAlignment="0" applyProtection="0"/>
    <xf numFmtId="164" fontId="30" fillId="0" borderId="0" applyFont="0" applyFill="0" applyBorder="0" applyAlignment="0" applyProtection="0"/>
    <xf numFmtId="165" fontId="43" fillId="0" borderId="0" applyFont="0" applyFill="0" applyBorder="0" applyAlignment="0" applyProtection="0"/>
    <xf numFmtId="164" fontId="4" fillId="0" borderId="0" applyFont="0" applyFill="0" applyBorder="0" applyAlignment="0" applyProtection="0"/>
    <xf numFmtId="165" fontId="4" fillId="0" borderId="0" applyFont="0" applyFill="0" applyBorder="0" applyAlignment="0" applyProtection="0"/>
  </cellStyleXfs>
  <cellXfs count="283">
    <xf numFmtId="0" fontId="0" fillId="0" borderId="0" xfId="0"/>
    <xf numFmtId="0" fontId="6" fillId="0" borderId="0" xfId="0" applyFont="1"/>
    <xf numFmtId="0" fontId="6" fillId="0" borderId="0" xfId="0" applyFont="1" applyAlignment="1">
      <alignment horizontal="center" vertical="center" wrapText="1"/>
    </xf>
    <xf numFmtId="0" fontId="8" fillId="0" borderId="0" xfId="0" applyFont="1" applyAlignment="1">
      <alignment vertical="center"/>
    </xf>
    <xf numFmtId="0" fontId="5" fillId="0" borderId="0" xfId="0" applyFont="1" applyAlignment="1">
      <alignment horizontal="center" vertical="center" wrapText="1"/>
    </xf>
    <xf numFmtId="0" fontId="4" fillId="0" borderId="0" xfId="2"/>
    <xf numFmtId="0" fontId="6" fillId="0" borderId="0" xfId="2" applyFont="1"/>
    <xf numFmtId="0" fontId="6" fillId="0" borderId="0" xfId="2" applyFont="1" applyAlignment="1">
      <alignment horizontal="center" vertical="center" wrapText="1"/>
    </xf>
    <xf numFmtId="0" fontId="22" fillId="0" borderId="9" xfId="4"/>
    <xf numFmtId="0" fontId="25" fillId="0" borderId="9" xfId="4" applyFont="1" applyAlignment="1">
      <alignment horizontal="center" vertical="center" wrapText="1"/>
    </xf>
    <xf numFmtId="0" fontId="31" fillId="0" borderId="0" xfId="0" applyFont="1"/>
    <xf numFmtId="0" fontId="4" fillId="0" borderId="0" xfId="0" applyFont="1"/>
    <xf numFmtId="0" fontId="0" fillId="0" borderId="0" xfId="0" applyAlignment="1">
      <alignment vertical="center"/>
    </xf>
    <xf numFmtId="164" fontId="22" fillId="7" borderId="9" xfId="5" applyFont="1" applyFill="1" applyBorder="1"/>
    <xf numFmtId="0" fontId="22" fillId="7" borderId="9" xfId="4" applyFill="1"/>
    <xf numFmtId="44" fontId="13" fillId="2" borderId="0" xfId="1" applyFont="1" applyFill="1" applyBorder="1" applyProtection="1"/>
    <xf numFmtId="164" fontId="13" fillId="2" borderId="0" xfId="1" applyNumberFormat="1" applyFont="1" applyFill="1" applyBorder="1" applyProtection="1"/>
    <xf numFmtId="44" fontId="13" fillId="0" borderId="0" xfId="1" applyFont="1" applyBorder="1" applyAlignment="1" applyProtection="1">
      <alignment horizontal="right"/>
    </xf>
    <xf numFmtId="44" fontId="13" fillId="0" borderId="0" xfId="1" applyFont="1" applyBorder="1" applyAlignment="1" applyProtection="1">
      <alignment horizontal="center"/>
    </xf>
    <xf numFmtId="44" fontId="15" fillId="0" borderId="0" xfId="1" applyFont="1" applyBorder="1" applyAlignment="1" applyProtection="1">
      <alignment horizontal="right"/>
    </xf>
    <xf numFmtId="0" fontId="19" fillId="0" borderId="0" xfId="0" applyFont="1"/>
    <xf numFmtId="164" fontId="4" fillId="2" borderId="6" xfId="5" applyFont="1" applyFill="1" applyBorder="1" applyProtection="1"/>
    <xf numFmtId="37" fontId="15" fillId="0" borderId="0" xfId="1" applyNumberFormat="1" applyFont="1" applyBorder="1" applyAlignment="1" applyProtection="1">
      <alignment horizontal="center"/>
    </xf>
    <xf numFmtId="44" fontId="15" fillId="0" borderId="0" xfId="1" applyFont="1" applyBorder="1" applyAlignment="1" applyProtection="1">
      <alignment horizontal="center"/>
    </xf>
    <xf numFmtId="166" fontId="6" fillId="0" borderId="0" xfId="0" applyNumberFormat="1" applyFont="1"/>
    <xf numFmtId="166" fontId="40" fillId="0" borderId="9" xfId="4" applyNumberFormat="1" applyFont="1" applyAlignment="1">
      <alignment horizontal="center" wrapText="1"/>
    </xf>
    <xf numFmtId="166" fontId="22" fillId="0" borderId="9" xfId="4" applyNumberFormat="1"/>
    <xf numFmtId="166" fontId="4" fillId="0" borderId="0" xfId="2" applyNumberFormat="1"/>
    <xf numFmtId="166" fontId="0" fillId="0" borderId="0" xfId="0" applyNumberFormat="1"/>
    <xf numFmtId="166" fontId="0" fillId="0" borderId="0" xfId="0" applyNumberFormat="1" applyAlignment="1">
      <alignment horizontal="center"/>
    </xf>
    <xf numFmtId="164" fontId="0" fillId="0" borderId="0" xfId="5" applyFont="1"/>
    <xf numFmtId="166" fontId="36" fillId="4" borderId="6" xfId="2" applyNumberFormat="1" applyFont="1" applyFill="1" applyBorder="1" applyAlignment="1">
      <alignment horizontal="center" vertical="center" wrapText="1"/>
    </xf>
    <xf numFmtId="9" fontId="0" fillId="0" borderId="6" xfId="0" applyNumberFormat="1" applyBorder="1"/>
    <xf numFmtId="0" fontId="4" fillId="0" borderId="0" xfId="0" applyFont="1" applyAlignment="1">
      <alignment horizontal="center" vertical="center"/>
    </xf>
    <xf numFmtId="0" fontId="32" fillId="0" borderId="0" xfId="2" applyFont="1" applyAlignment="1">
      <alignment horizontal="center" vertical="center" wrapText="1"/>
    </xf>
    <xf numFmtId="166" fontId="32" fillId="0" borderId="0" xfId="2" applyNumberFormat="1" applyFont="1" applyAlignment="1">
      <alignment horizontal="center" vertical="center" wrapText="1"/>
    </xf>
    <xf numFmtId="166" fontId="36" fillId="4" borderId="16" xfId="2" applyNumberFormat="1" applyFont="1" applyFill="1" applyBorder="1" applyAlignment="1">
      <alignment horizontal="center" vertical="center" wrapText="1"/>
    </xf>
    <xf numFmtId="0" fontId="36" fillId="4" borderId="16" xfId="2" applyFont="1" applyFill="1" applyBorder="1" applyAlignment="1">
      <alignment horizontal="center" vertical="center" wrapText="1"/>
    </xf>
    <xf numFmtId="164" fontId="36" fillId="4" borderId="16" xfId="5" applyFont="1" applyFill="1" applyBorder="1" applyAlignment="1">
      <alignment horizontal="center" vertical="center" wrapText="1"/>
    </xf>
    <xf numFmtId="0" fontId="25" fillId="0" borderId="0" xfId="4" applyNumberFormat="1" applyFont="1" applyBorder="1" applyAlignment="1">
      <alignment horizontal="center" vertical="center" wrapText="1"/>
    </xf>
    <xf numFmtId="0" fontId="22" fillId="0" borderId="9" xfId="4" applyNumberFormat="1"/>
    <xf numFmtId="164" fontId="6" fillId="0" borderId="0" xfId="5" applyFont="1"/>
    <xf numFmtId="164" fontId="0" fillId="0" borderId="0" xfId="5" applyFont="1" applyAlignment="1">
      <alignment horizontal="center"/>
    </xf>
    <xf numFmtId="164" fontId="22" fillId="0" borderId="9" xfId="5" applyFont="1" applyBorder="1" applyAlignment="1">
      <alignment horizontal="center" vertical="center"/>
    </xf>
    <xf numFmtId="164" fontId="4" fillId="0" borderId="0" xfId="5" applyFont="1"/>
    <xf numFmtId="164" fontId="32" fillId="0" borderId="0" xfId="5" applyFont="1" applyAlignment="1">
      <alignment horizontal="center" vertical="center" wrapText="1"/>
    </xf>
    <xf numFmtId="0" fontId="22" fillId="0" borderId="9" xfId="4" applyNumberFormat="1" applyAlignment="1">
      <alignment horizontal="center"/>
    </xf>
    <xf numFmtId="0" fontId="22" fillId="7" borderId="9" xfId="4" applyNumberFormat="1" applyFill="1"/>
    <xf numFmtId="0" fontId="29" fillId="0" borderId="0" xfId="0" applyFont="1"/>
    <xf numFmtId="0" fontId="35" fillId="0" borderId="9" xfId="4" applyNumberFormat="1" applyFont="1" applyAlignment="1">
      <alignment horizontal="center" vertical="center" wrapText="1"/>
    </xf>
    <xf numFmtId="164" fontId="22" fillId="9" borderId="6" xfId="5" applyFont="1" applyFill="1" applyBorder="1"/>
    <xf numFmtId="0" fontId="22" fillId="9" borderId="6" xfId="4" applyNumberFormat="1" applyFill="1" applyBorder="1"/>
    <xf numFmtId="0" fontId="22" fillId="8" borderId="6" xfId="4" applyNumberFormat="1" applyFill="1" applyBorder="1"/>
    <xf numFmtId="0" fontId="49" fillId="0" borderId="6" xfId="4" applyNumberFormat="1" applyFont="1" applyBorder="1"/>
    <xf numFmtId="0" fontId="6" fillId="0" borderId="0" xfId="6" applyNumberFormat="1" applyFont="1" applyProtection="1"/>
    <xf numFmtId="164" fontId="6" fillId="0" borderId="0" xfId="5" applyFont="1" applyProtection="1"/>
    <xf numFmtId="164" fontId="6" fillId="0" borderId="0" xfId="0" applyNumberFormat="1" applyFont="1"/>
    <xf numFmtId="0" fontId="9" fillId="0" borderId="0" xfId="0" applyFont="1"/>
    <xf numFmtId="0" fontId="22" fillId="0" borderId="9" xfId="6" applyNumberFormat="1" applyFont="1" applyBorder="1" applyProtection="1"/>
    <xf numFmtId="0" fontId="25" fillId="0" borderId="0" xfId="4" applyNumberFormat="1" applyFont="1" applyBorder="1" applyAlignment="1" applyProtection="1">
      <alignment horizontal="center" vertical="center" wrapText="1"/>
    </xf>
    <xf numFmtId="0" fontId="22" fillId="0" borderId="9" xfId="4" applyProtection="1"/>
    <xf numFmtId="0" fontId="22" fillId="7" borderId="9" xfId="6" applyNumberFormat="1" applyFont="1" applyFill="1" applyBorder="1" applyProtection="1"/>
    <xf numFmtId="0" fontId="22" fillId="0" borderId="9" xfId="4" applyNumberFormat="1" applyProtection="1"/>
    <xf numFmtId="164" fontId="22" fillId="7" borderId="9" xfId="5" applyFont="1" applyFill="1" applyBorder="1" applyProtection="1"/>
    <xf numFmtId="164" fontId="44" fillId="7" borderId="9" xfId="5" applyFont="1" applyFill="1" applyBorder="1" applyProtection="1"/>
    <xf numFmtId="0" fontId="45" fillId="8" borderId="0" xfId="0" applyFont="1" applyFill="1" applyAlignment="1">
      <alignment vertical="center"/>
    </xf>
    <xf numFmtId="0" fontId="5" fillId="0" borderId="15" xfId="0" applyFont="1" applyBorder="1" applyAlignment="1">
      <alignment horizontal="center" wrapText="1"/>
    </xf>
    <xf numFmtId="166" fontId="6" fillId="0" borderId="0" xfId="0" applyNumberFormat="1" applyFont="1" applyAlignment="1">
      <alignment horizontal="center" vertical="center" wrapText="1"/>
    </xf>
    <xf numFmtId="0" fontId="6" fillId="0" borderId="0" xfId="6" applyNumberFormat="1" applyFont="1" applyAlignment="1" applyProtection="1">
      <alignment horizontal="center" vertical="center" wrapText="1"/>
    </xf>
    <xf numFmtId="164" fontId="6" fillId="0" borderId="0" xfId="5" applyFont="1" applyAlignment="1" applyProtection="1">
      <alignment horizontal="center" vertical="center" wrapText="1"/>
    </xf>
    <xf numFmtId="164" fontId="7" fillId="0" borderId="0" xfId="5" applyFont="1" applyAlignment="1" applyProtection="1">
      <alignment horizontal="center" vertical="center" wrapText="1"/>
    </xf>
    <xf numFmtId="0" fontId="28" fillId="0" borderId="0" xfId="2" applyFont="1" applyAlignment="1">
      <alignment horizontal="center" vertical="center" wrapText="1"/>
    </xf>
    <xf numFmtId="0" fontId="24" fillId="0" borderId="15" xfId="0" applyFont="1" applyBorder="1"/>
    <xf numFmtId="0" fontId="10" fillId="8" borderId="0" xfId="0" applyFont="1" applyFill="1"/>
    <xf numFmtId="0" fontId="0" fillId="0" borderId="18" xfId="0" applyBorder="1"/>
    <xf numFmtId="164" fontId="0" fillId="0" borderId="19" xfId="5" applyFont="1" applyBorder="1"/>
    <xf numFmtId="0" fontId="0" fillId="0" borderId="20" xfId="0" applyBorder="1"/>
    <xf numFmtId="164" fontId="0" fillId="0" borderId="21" xfId="0" applyNumberFormat="1" applyBorder="1"/>
    <xf numFmtId="0" fontId="0" fillId="0" borderId="22" xfId="0" applyBorder="1"/>
    <xf numFmtId="164" fontId="0" fillId="0" borderId="23" xfId="0" applyNumberFormat="1" applyBorder="1"/>
    <xf numFmtId="0" fontId="20" fillId="11" borderId="18" xfId="0" applyFont="1" applyFill="1" applyBorder="1" applyAlignment="1">
      <alignment horizontal="center" vertical="center"/>
    </xf>
    <xf numFmtId="0" fontId="20" fillId="11" borderId="24" xfId="0" applyFont="1" applyFill="1" applyBorder="1" applyAlignment="1">
      <alignment horizontal="center" vertical="center"/>
    </xf>
    <xf numFmtId="0" fontId="20" fillId="11" borderId="24" xfId="0" applyFont="1" applyFill="1" applyBorder="1" applyAlignment="1">
      <alignment horizontal="left" vertical="center" indent="1"/>
    </xf>
    <xf numFmtId="0" fontId="20" fillId="11" borderId="19" xfId="0" applyFont="1" applyFill="1" applyBorder="1" applyAlignment="1">
      <alignment horizontal="left" vertical="center" indent="1"/>
    </xf>
    <xf numFmtId="0" fontId="51" fillId="0" borderId="0" xfId="0" applyFont="1"/>
    <xf numFmtId="165" fontId="0" fillId="0" borderId="0" xfId="6" applyFont="1"/>
    <xf numFmtId="0" fontId="4" fillId="0" borderId="25" xfId="0" applyFont="1" applyBorder="1" applyAlignment="1">
      <alignment horizontal="right" indent="1"/>
    </xf>
    <xf numFmtId="0" fontId="4" fillId="0" borderId="26" xfId="0" applyFont="1" applyBorder="1" applyAlignment="1">
      <alignment horizontal="left" indent="1"/>
    </xf>
    <xf numFmtId="165" fontId="0" fillId="0" borderId="27" xfId="6" applyFont="1" applyBorder="1"/>
    <xf numFmtId="0" fontId="4" fillId="0" borderId="28" xfId="0" applyFont="1" applyBorder="1" applyAlignment="1">
      <alignment horizontal="right" indent="1"/>
    </xf>
    <xf numFmtId="0" fontId="4" fillId="0" borderId="29" xfId="0" applyFont="1" applyBorder="1" applyAlignment="1">
      <alignment horizontal="left" indent="1"/>
    </xf>
    <xf numFmtId="165" fontId="0" fillId="0" borderId="21" xfId="6" applyFont="1" applyBorder="1"/>
    <xf numFmtId="0" fontId="4" fillId="0" borderId="30" xfId="0" applyFont="1" applyBorder="1" applyAlignment="1">
      <alignment horizontal="right" indent="1"/>
    </xf>
    <xf numFmtId="0" fontId="4" fillId="0" borderId="31" xfId="0" applyFont="1" applyBorder="1" applyAlignment="1">
      <alignment horizontal="left" indent="1"/>
    </xf>
    <xf numFmtId="165" fontId="0" fillId="0" borderId="23" xfId="6" applyFont="1" applyBorder="1"/>
    <xf numFmtId="0" fontId="20" fillId="0" borderId="0" xfId="0" applyFont="1" applyAlignment="1">
      <alignment horizontal="right" indent="1"/>
    </xf>
    <xf numFmtId="164" fontId="20" fillId="0" borderId="0" xfId="0" applyNumberFormat="1" applyFont="1"/>
    <xf numFmtId="164" fontId="0" fillId="0" borderId="0" xfId="0" applyNumberFormat="1"/>
    <xf numFmtId="49" fontId="52" fillId="0" borderId="0" xfId="0" applyNumberFormat="1" applyFont="1"/>
    <xf numFmtId="0" fontId="54" fillId="0" borderId="0" xfId="0" applyFont="1"/>
    <xf numFmtId="0" fontId="21" fillId="11" borderId="32" xfId="0" applyFont="1" applyFill="1" applyBorder="1" applyAlignment="1">
      <alignment horizontal="center"/>
    </xf>
    <xf numFmtId="0" fontId="21" fillId="11" borderId="33" xfId="0" applyFont="1" applyFill="1" applyBorder="1" applyAlignment="1">
      <alignment horizontal="center"/>
    </xf>
    <xf numFmtId="0" fontId="21" fillId="11" borderId="34" xfId="0" applyFont="1" applyFill="1" applyBorder="1" applyAlignment="1">
      <alignment horizontal="center"/>
    </xf>
    <xf numFmtId="0" fontId="21" fillId="11" borderId="0" xfId="0" applyFont="1" applyFill="1" applyAlignment="1">
      <alignment horizontal="center"/>
    </xf>
    <xf numFmtId="0" fontId="55" fillId="0" borderId="0" xfId="0" applyFont="1"/>
    <xf numFmtId="4" fontId="55" fillId="0" borderId="35" xfId="0" applyNumberFormat="1" applyFont="1" applyBorder="1"/>
    <xf numFmtId="4" fontId="55" fillId="0" borderId="36" xfId="0" applyNumberFormat="1" applyFont="1" applyBorder="1"/>
    <xf numFmtId="49" fontId="11" fillId="0" borderId="36" xfId="0" applyNumberFormat="1" applyFont="1" applyBorder="1" applyAlignment="1">
      <alignment horizontal="center"/>
    </xf>
    <xf numFmtId="49" fontId="11" fillId="0" borderId="27" xfId="0" applyNumberFormat="1" applyFont="1" applyBorder="1" applyAlignment="1">
      <alignment horizontal="center"/>
    </xf>
    <xf numFmtId="4" fontId="0" fillId="0" borderId="0" xfId="0" applyNumberFormat="1"/>
    <xf numFmtId="4" fontId="55" fillId="0" borderId="6" xfId="0" applyNumberFormat="1" applyFont="1" applyBorder="1"/>
    <xf numFmtId="49" fontId="11" fillId="0" borderId="6" xfId="0" applyNumberFormat="1" applyFont="1" applyBorder="1" applyAlignment="1">
      <alignment horizontal="center"/>
    </xf>
    <xf numFmtId="49" fontId="11" fillId="0" borderId="21" xfId="0" applyNumberFormat="1" applyFont="1" applyBorder="1" applyAlignment="1">
      <alignment horizontal="center"/>
    </xf>
    <xf numFmtId="4" fontId="55" fillId="0" borderId="20" xfId="0" applyNumberFormat="1" applyFont="1" applyBorder="1"/>
    <xf numFmtId="49" fontId="55" fillId="0" borderId="0" xfId="0" applyNumberFormat="1" applyFont="1" applyAlignment="1">
      <alignment horizontal="center"/>
    </xf>
    <xf numFmtId="44" fontId="11" fillId="0" borderId="37" xfId="1" applyFont="1" applyBorder="1"/>
    <xf numFmtId="0" fontId="12" fillId="0" borderId="0" xfId="0" applyFont="1" applyAlignment="1">
      <alignment horizontal="left"/>
    </xf>
    <xf numFmtId="0" fontId="4" fillId="0" borderId="6" xfId="0" applyFont="1" applyBorder="1"/>
    <xf numFmtId="168" fontId="50" fillId="0" borderId="6" xfId="0" applyNumberFormat="1" applyFont="1" applyBorder="1" applyAlignment="1">
      <alignment vertical="center"/>
    </xf>
    <xf numFmtId="0" fontId="0" fillId="0" borderId="6" xfId="0" applyBorder="1"/>
    <xf numFmtId="169" fontId="56" fillId="12" borderId="6" xfId="0" applyNumberFormat="1" applyFont="1" applyFill="1" applyBorder="1" applyAlignment="1">
      <alignment horizontal="center" vertical="center"/>
    </xf>
    <xf numFmtId="164" fontId="0" fillId="0" borderId="6" xfId="5" applyFont="1" applyFill="1" applyBorder="1" applyAlignment="1">
      <alignment horizontal="center"/>
    </xf>
    <xf numFmtId="164" fontId="0" fillId="0" borderId="6" xfId="5" applyFont="1" applyFill="1" applyBorder="1"/>
    <xf numFmtId="49" fontId="53" fillId="8" borderId="0" xfId="0" applyNumberFormat="1" applyFont="1" applyFill="1"/>
    <xf numFmtId="0" fontId="6" fillId="7" borderId="0" xfId="6" applyNumberFormat="1" applyFont="1" applyFill="1" applyAlignment="1" applyProtection="1">
      <alignment horizontal="center" vertical="center" wrapText="1"/>
      <protection locked="0"/>
    </xf>
    <xf numFmtId="0" fontId="6" fillId="7" borderId="0" xfId="0" applyFont="1" applyFill="1" applyAlignment="1" applyProtection="1">
      <alignment horizontal="center" vertical="center" wrapText="1"/>
      <protection locked="0"/>
    </xf>
    <xf numFmtId="164" fontId="6" fillId="7" borderId="0" xfId="5" applyFont="1" applyFill="1" applyAlignment="1" applyProtection="1">
      <alignment horizontal="center" vertical="center" wrapText="1"/>
      <protection locked="0"/>
    </xf>
    <xf numFmtId="164" fontId="7" fillId="7" borderId="0" xfId="5" applyFont="1" applyFill="1" applyAlignment="1" applyProtection="1">
      <alignment horizontal="center" vertical="center" wrapText="1"/>
      <protection locked="0"/>
    </xf>
    <xf numFmtId="166" fontId="37" fillId="7" borderId="0" xfId="0" applyNumberFormat="1" applyFont="1" applyFill="1" applyAlignment="1" applyProtection="1">
      <alignment horizontal="center" vertical="center" wrapText="1"/>
      <protection locked="0"/>
    </xf>
    <xf numFmtId="0" fontId="7" fillId="7" borderId="0" xfId="6" applyNumberFormat="1" applyFont="1" applyFill="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6" fillId="0" borderId="0" xfId="0" applyFont="1" applyProtection="1">
      <protection locked="0"/>
    </xf>
    <xf numFmtId="164" fontId="6" fillId="0" borderId="0" xfId="5" applyFont="1" applyProtection="1">
      <protection locked="0"/>
    </xf>
    <xf numFmtId="0" fontId="4" fillId="0" borderId="0" xfId="2" applyProtection="1">
      <protection locked="0"/>
    </xf>
    <xf numFmtId="166" fontId="6" fillId="7" borderId="0" xfId="0" applyNumberFormat="1" applyFont="1" applyFill="1" applyAlignment="1" applyProtection="1">
      <alignment horizontal="center" vertical="center" wrapText="1"/>
      <protection locked="0"/>
    </xf>
    <xf numFmtId="166" fontId="6" fillId="7" borderId="0" xfId="2" applyNumberFormat="1" applyFont="1" applyFill="1" applyAlignment="1" applyProtection="1">
      <alignment horizontal="center" vertical="center" wrapText="1"/>
      <protection locked="0"/>
    </xf>
    <xf numFmtId="0" fontId="6" fillId="7" borderId="0" xfId="2" applyFont="1" applyFill="1" applyAlignment="1" applyProtection="1">
      <alignment horizontal="center" vertical="center" wrapText="1"/>
      <protection locked="0"/>
    </xf>
    <xf numFmtId="166" fontId="6" fillId="7" borderId="0" xfId="6" applyNumberFormat="1" applyFont="1" applyFill="1" applyAlignment="1" applyProtection="1">
      <alignment horizontal="center" vertical="center" wrapText="1"/>
      <protection locked="0"/>
    </xf>
    <xf numFmtId="0" fontId="46" fillId="7" borderId="0" xfId="2" applyFont="1" applyFill="1" applyAlignment="1" applyProtection="1">
      <alignment horizontal="center" vertical="center" wrapText="1"/>
      <protection locked="0"/>
    </xf>
    <xf numFmtId="166" fontId="4" fillId="0" borderId="0" xfId="2" applyNumberFormat="1" applyProtection="1">
      <protection locked="0"/>
    </xf>
    <xf numFmtId="164" fontId="4" fillId="0" borderId="0" xfId="5" applyFont="1" applyProtection="1">
      <protection locked="0"/>
    </xf>
    <xf numFmtId="166" fontId="0" fillId="0" borderId="0" xfId="0" applyNumberFormat="1" applyProtection="1">
      <protection locked="0"/>
    </xf>
    <xf numFmtId="164" fontId="0" fillId="0" borderId="0" xfId="5" applyFont="1" applyProtection="1">
      <protection locked="0"/>
    </xf>
    <xf numFmtId="0" fontId="0" fillId="0" borderId="0" xfId="0" applyProtection="1">
      <protection locked="0"/>
    </xf>
    <xf numFmtId="166" fontId="0" fillId="0" borderId="0" xfId="0" applyNumberFormat="1" applyAlignment="1" applyProtection="1">
      <alignment horizontal="center"/>
      <protection locked="0"/>
    </xf>
    <xf numFmtId="164" fontId="0" fillId="0" borderId="0" xfId="5" applyFont="1" applyAlignment="1" applyProtection="1">
      <alignment horizontal="center"/>
      <protection locked="0"/>
    </xf>
    <xf numFmtId="0" fontId="15" fillId="0" borderId="0" xfId="0" applyFont="1"/>
    <xf numFmtId="0" fontId="13" fillId="0" borderId="0" xfId="0" applyFont="1"/>
    <xf numFmtId="0" fontId="13" fillId="0" borderId="0" xfId="0" applyFont="1" applyAlignment="1">
      <alignment horizontal="left" wrapText="1"/>
    </xf>
    <xf numFmtId="0" fontId="13" fillId="0" borderId="0" xfId="0" applyFont="1" applyAlignment="1">
      <alignment wrapText="1"/>
    </xf>
    <xf numFmtId="0" fontId="4" fillId="0" borderId="10" xfId="0" applyFont="1" applyBorder="1"/>
    <xf numFmtId="0" fontId="4" fillId="0" borderId="11" xfId="0" applyFont="1" applyBorder="1"/>
    <xf numFmtId="0" fontId="21" fillId="0" borderId="12" xfId="0" applyFont="1" applyBorder="1" applyAlignment="1">
      <alignment horizontal="left"/>
    </xf>
    <xf numFmtId="0" fontId="11" fillId="0" borderId="0" xfId="0" applyFont="1"/>
    <xf numFmtId="0" fontId="11" fillId="0" borderId="7" xfId="0" applyFont="1" applyBorder="1"/>
    <xf numFmtId="0" fontId="21" fillId="0" borderId="12" xfId="0" applyFont="1" applyBorder="1" applyAlignment="1">
      <alignment horizontal="left" vertical="center"/>
    </xf>
    <xf numFmtId="0" fontId="13" fillId="0" borderId="7" xfId="0" applyFont="1" applyBorder="1"/>
    <xf numFmtId="0" fontId="13" fillId="0" borderId="0" xfId="0" applyFont="1" applyAlignment="1">
      <alignment shrinkToFit="1"/>
    </xf>
    <xf numFmtId="0" fontId="13" fillId="2" borderId="0" xfId="0" applyFont="1" applyFill="1"/>
    <xf numFmtId="0" fontId="13" fillId="0" borderId="12" xfId="0" applyFont="1" applyBorder="1"/>
    <xf numFmtId="0" fontId="13" fillId="0" borderId="0" xfId="0" applyFont="1" applyAlignment="1">
      <alignment horizontal="center"/>
    </xf>
    <xf numFmtId="0" fontId="42" fillId="0" borderId="0" xfId="0" applyFont="1" applyAlignment="1">
      <alignment vertical="center"/>
    </xf>
    <xf numFmtId="0" fontId="42" fillId="0" borderId="1" xfId="0" applyFont="1" applyBorder="1" applyAlignment="1">
      <alignment wrapText="1"/>
    </xf>
    <xf numFmtId="0" fontId="4" fillId="0" borderId="12" xfId="0" applyFont="1" applyBorder="1"/>
    <xf numFmtId="0" fontId="4" fillId="0" borderId="5" xfId="0" applyFont="1" applyBorder="1"/>
    <xf numFmtId="0" fontId="4" fillId="0" borderId="7" xfId="0" applyFont="1" applyBorder="1"/>
    <xf numFmtId="0" fontId="15" fillId="2" borderId="0" xfId="0" applyFont="1" applyFill="1" applyAlignment="1">
      <alignment horizontal="center" vertical="center"/>
    </xf>
    <xf numFmtId="0" fontId="13" fillId="0" borderId="0" xfId="0" applyFont="1" applyAlignment="1">
      <alignment vertical="center"/>
    </xf>
    <xf numFmtId="0" fontId="13" fillId="0" borderId="0" xfId="0" applyFont="1" applyAlignment="1">
      <alignment horizontal="left"/>
    </xf>
    <xf numFmtId="0" fontId="15" fillId="0" borderId="0" xfId="0" applyFont="1" applyAlignment="1">
      <alignment horizontal="left"/>
    </xf>
    <xf numFmtId="0" fontId="16" fillId="0" borderId="0" xfId="0" applyFont="1"/>
    <xf numFmtId="0" fontId="16" fillId="2" borderId="0" xfId="0" applyFont="1" applyFill="1"/>
    <xf numFmtId="0" fontId="13" fillId="0" borderId="12" xfId="0" applyFont="1" applyBorder="1" applyAlignment="1">
      <alignment vertical="center"/>
    </xf>
    <xf numFmtId="0" fontId="15" fillId="0" borderId="0" xfId="0" applyFont="1" applyAlignment="1">
      <alignment vertical="center"/>
    </xf>
    <xf numFmtId="0" fontId="18" fillId="0" borderId="0" xfId="0" applyFont="1" applyAlignment="1">
      <alignment horizontal="center" vertical="center"/>
    </xf>
    <xf numFmtId="0" fontId="17" fillId="0" borderId="0" xfId="0" applyFont="1" applyAlignment="1">
      <alignment horizontal="center" vertical="center"/>
    </xf>
    <xf numFmtId="0" fontId="15" fillId="2" borderId="6" xfId="0" applyFont="1" applyFill="1" applyBorder="1" applyAlignment="1">
      <alignment horizontal="center" vertical="center"/>
    </xf>
    <xf numFmtId="0" fontId="13" fillId="0" borderId="7" xfId="0" applyFont="1" applyBorder="1" applyAlignment="1">
      <alignment vertical="center"/>
    </xf>
    <xf numFmtId="0" fontId="4" fillId="2" borderId="6" xfId="0" applyFont="1" applyFill="1" applyBorder="1" applyAlignment="1">
      <alignment horizontal="center"/>
    </xf>
    <xf numFmtId="2" fontId="13" fillId="0" borderId="0" xfId="0" applyNumberFormat="1" applyFont="1" applyAlignment="1">
      <alignment horizontal="right"/>
    </xf>
    <xf numFmtId="0" fontId="13" fillId="0" borderId="0" xfId="0" applyFont="1" applyAlignment="1">
      <alignment horizontal="right"/>
    </xf>
    <xf numFmtId="49" fontId="15" fillId="0" borderId="0" xfId="0" applyNumberFormat="1" applyFont="1" applyAlignment="1">
      <alignment vertical="center" wrapText="1"/>
    </xf>
    <xf numFmtId="0" fontId="15" fillId="2" borderId="3" xfId="0" applyFont="1" applyFill="1" applyBorder="1" applyAlignment="1">
      <alignment horizontal="center" vertical="center"/>
    </xf>
    <xf numFmtId="0" fontId="26" fillId="2" borderId="0" xfId="0" applyFont="1" applyFill="1" applyAlignment="1">
      <alignment horizontal="center"/>
    </xf>
    <xf numFmtId="0" fontId="26" fillId="2" borderId="0" xfId="0" applyFont="1" applyFill="1"/>
    <xf numFmtId="44" fontId="13" fillId="0" borderId="0" xfId="0" applyNumberFormat="1" applyFont="1" applyAlignment="1">
      <alignment horizontal="right"/>
    </xf>
    <xf numFmtId="49" fontId="15" fillId="0" borderId="0" xfId="0" applyNumberFormat="1" applyFont="1" applyAlignment="1">
      <alignment vertical="center"/>
    </xf>
    <xf numFmtId="44" fontId="13" fillId="0" borderId="0" xfId="0" applyNumberFormat="1" applyFont="1" applyAlignment="1">
      <alignment horizontal="center"/>
    </xf>
    <xf numFmtId="49" fontId="15" fillId="0" borderId="0" xfId="0" applyNumberFormat="1" applyFont="1" applyAlignment="1">
      <alignment horizontal="left" vertical="center" wrapText="1"/>
    </xf>
    <xf numFmtId="49" fontId="19" fillId="0" borderId="0" xfId="0" applyNumberFormat="1" applyFont="1"/>
    <xf numFmtId="49" fontId="19" fillId="0" borderId="7" xfId="0" applyNumberFormat="1" applyFont="1" applyBorder="1"/>
    <xf numFmtId="0" fontId="13" fillId="0" borderId="8" xfId="0" applyFont="1" applyBorder="1"/>
    <xf numFmtId="49" fontId="15" fillId="0" borderId="8" xfId="0" applyNumberFormat="1" applyFont="1" applyBorder="1" applyAlignment="1">
      <alignment horizontal="left" vertical="center" wrapText="1"/>
    </xf>
    <xf numFmtId="0" fontId="13" fillId="0" borderId="8" xfId="0" applyFont="1" applyBorder="1" applyAlignment="1">
      <alignment horizontal="left" wrapText="1"/>
    </xf>
    <xf numFmtId="0" fontId="13" fillId="0" borderId="13" xfId="0" applyFont="1" applyBorder="1"/>
    <xf numFmtId="0" fontId="15" fillId="0" borderId="8" xfId="0" applyFont="1" applyBorder="1"/>
    <xf numFmtId="44" fontId="15" fillId="0" borderId="8" xfId="1" applyFont="1" applyBorder="1" applyAlignment="1" applyProtection="1">
      <alignment horizontal="right"/>
    </xf>
    <xf numFmtId="44" fontId="13" fillId="0" borderId="8" xfId="0" applyNumberFormat="1" applyFont="1" applyBorder="1" applyAlignment="1">
      <alignment horizontal="right"/>
    </xf>
    <xf numFmtId="0" fontId="13" fillId="0" borderId="14" xfId="0" applyFont="1" applyBorder="1"/>
    <xf numFmtId="170" fontId="0" fillId="0" borderId="0" xfId="5" applyNumberFormat="1" applyFont="1"/>
    <xf numFmtId="0" fontId="20" fillId="0" borderId="0" xfId="0" applyFont="1"/>
    <xf numFmtId="164" fontId="22" fillId="0" borderId="9" xfId="5" applyFont="1" applyBorder="1" applyAlignment="1" applyProtection="1">
      <alignment horizontal="center"/>
    </xf>
    <xf numFmtId="166" fontId="37" fillId="0" borderId="0" xfId="0" applyNumberFormat="1" applyFont="1" applyProtection="1">
      <protection locked="0"/>
    </xf>
    <xf numFmtId="0" fontId="7" fillId="0" borderId="0" xfId="6" applyNumberFormat="1" applyFont="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164" fontId="7" fillId="0" borderId="0" xfId="5" applyFont="1" applyAlignment="1" applyProtection="1">
      <alignment horizontal="center" vertical="center" wrapText="1"/>
      <protection locked="0"/>
    </xf>
    <xf numFmtId="0" fontId="3" fillId="7" borderId="0" xfId="2" applyFont="1" applyFill="1" applyAlignment="1" applyProtection="1">
      <alignment horizontal="center" vertical="center" wrapText="1"/>
      <protection locked="0"/>
    </xf>
    <xf numFmtId="166" fontId="4" fillId="7" borderId="0" xfId="2" applyNumberFormat="1" applyFill="1" applyProtection="1">
      <protection locked="0"/>
    </xf>
    <xf numFmtId="0" fontId="7" fillId="0" borderId="0" xfId="0" applyFont="1" applyAlignment="1">
      <alignment horizontal="center" vertical="center" wrapText="1"/>
    </xf>
    <xf numFmtId="166" fontId="3" fillId="7" borderId="0" xfId="0" applyNumberFormat="1" applyFont="1" applyFill="1" applyAlignment="1" applyProtection="1">
      <alignment horizontal="center" vertical="center"/>
      <protection locked="0"/>
    </xf>
    <xf numFmtId="166" fontId="3" fillId="7" borderId="0" xfId="0" applyNumberFormat="1" applyFont="1" applyFill="1" applyAlignment="1" applyProtection="1">
      <alignment horizontal="center" vertical="center" wrapText="1"/>
      <protection locked="0"/>
    </xf>
    <xf numFmtId="0" fontId="3" fillId="7" borderId="0" xfId="6" applyNumberFormat="1" applyFont="1" applyFill="1" applyAlignment="1" applyProtection="1">
      <alignment horizontal="center" vertical="center" wrapText="1"/>
      <protection locked="0"/>
    </xf>
    <xf numFmtId="0" fontId="3" fillId="7" borderId="0" xfId="0" applyFont="1" applyFill="1" applyAlignment="1" applyProtection="1">
      <alignment horizontal="center" vertical="center" wrapText="1"/>
      <protection locked="0"/>
    </xf>
    <xf numFmtId="166" fontId="3" fillId="7" borderId="0" xfId="6" applyNumberFormat="1" applyFont="1" applyFill="1" applyAlignment="1" applyProtection="1">
      <alignment horizontal="center" vertical="center" wrapText="1"/>
      <protection locked="0"/>
    </xf>
    <xf numFmtId="166" fontId="3" fillId="7" borderId="0" xfId="2" applyNumberFormat="1" applyFont="1" applyFill="1" applyAlignment="1" applyProtection="1">
      <alignment horizontal="center" vertical="center"/>
      <protection locked="0"/>
    </xf>
    <xf numFmtId="164" fontId="3" fillId="6" borderId="16" xfId="5" applyFont="1" applyFill="1" applyBorder="1" applyAlignment="1">
      <alignment horizontal="center" vertical="center" wrapText="1"/>
    </xf>
    <xf numFmtId="165" fontId="3" fillId="6" borderId="16" xfId="6" applyFont="1" applyFill="1" applyBorder="1" applyAlignment="1">
      <alignment horizontal="center" vertical="center" wrapText="1"/>
    </xf>
    <xf numFmtId="166" fontId="3" fillId="6" borderId="16" xfId="2" applyNumberFormat="1" applyFont="1" applyFill="1" applyBorder="1" applyAlignment="1" applyProtection="1">
      <alignment horizontal="center" vertical="center" wrapText="1"/>
      <protection locked="0"/>
    </xf>
    <xf numFmtId="164" fontId="3" fillId="6" borderId="16" xfId="5" applyFont="1" applyFill="1" applyBorder="1" applyAlignment="1" applyProtection="1">
      <alignment horizontal="center" vertical="center" wrapText="1"/>
      <protection locked="0"/>
    </xf>
    <xf numFmtId="0" fontId="3" fillId="6" borderId="16" xfId="2" applyFont="1" applyFill="1" applyBorder="1" applyAlignment="1" applyProtection="1">
      <alignment horizontal="center" vertical="center" wrapText="1"/>
      <protection locked="0"/>
    </xf>
    <xf numFmtId="166" fontId="37" fillId="7" borderId="0" xfId="6" applyNumberFormat="1" applyFont="1" applyFill="1" applyAlignment="1" applyProtection="1">
      <alignment horizontal="center" vertical="center" wrapText="1"/>
      <protection locked="0"/>
    </xf>
    <xf numFmtId="0" fontId="57" fillId="7" borderId="0" xfId="6" applyNumberFormat="1" applyFont="1" applyFill="1" applyAlignment="1" applyProtection="1">
      <alignment horizontal="center" vertical="center" wrapText="1"/>
      <protection locked="0"/>
    </xf>
    <xf numFmtId="164" fontId="57" fillId="7" borderId="0" xfId="5" applyFont="1" applyFill="1" applyAlignment="1" applyProtection="1">
      <alignment horizontal="center" vertical="center" wrapText="1"/>
      <protection locked="0"/>
    </xf>
    <xf numFmtId="0" fontId="6" fillId="7" borderId="0" xfId="6" applyNumberFormat="1" applyFont="1" applyFill="1" applyAlignment="1" applyProtection="1">
      <alignment horizontal="center" vertical="center"/>
      <protection locked="0"/>
    </xf>
    <xf numFmtId="0" fontId="57" fillId="7" borderId="0" xfId="6" applyNumberFormat="1" applyFont="1" applyFill="1" applyAlignment="1" applyProtection="1">
      <alignment horizontal="center" vertical="center"/>
      <protection locked="0"/>
    </xf>
    <xf numFmtId="0" fontId="6" fillId="7" borderId="0" xfId="2" applyFont="1" applyFill="1" applyAlignment="1" applyProtection="1">
      <alignment horizontal="center" vertical="center"/>
      <protection locked="0"/>
    </xf>
    <xf numFmtId="164" fontId="6" fillId="7" borderId="0" xfId="5" applyFont="1" applyFill="1" applyAlignment="1" applyProtection="1">
      <alignment horizontal="center" vertical="center" wrapText="1"/>
      <protection locked="0" hidden="1"/>
    </xf>
    <xf numFmtId="164" fontId="6" fillId="0" borderId="0" xfId="5" applyFont="1" applyProtection="1">
      <protection locked="0" hidden="1"/>
    </xf>
    <xf numFmtId="171" fontId="0" fillId="0" borderId="0" xfId="6" applyNumberFormat="1" applyFont="1"/>
    <xf numFmtId="0" fontId="21" fillId="0" borderId="0" xfId="0" applyFont="1" applyAlignment="1">
      <alignment wrapText="1"/>
    </xf>
    <xf numFmtId="0" fontId="55" fillId="0" borderId="0" xfId="0" applyFont="1" applyAlignment="1">
      <alignment wrapText="1"/>
    </xf>
    <xf numFmtId="0" fontId="57" fillId="0" borderId="0" xfId="0" applyFont="1" applyAlignment="1" applyProtection="1">
      <alignment horizontal="center" vertical="center" wrapText="1"/>
      <protection locked="0"/>
    </xf>
    <xf numFmtId="0" fontId="57" fillId="7" borderId="0" xfId="0" applyFont="1" applyFill="1" applyAlignment="1" applyProtection="1">
      <alignment horizontal="center" vertical="center" wrapText="1"/>
      <protection locked="0"/>
    </xf>
    <xf numFmtId="0" fontId="58" fillId="5" borderId="38" xfId="3" applyFont="1" applyFill="1" applyBorder="1" applyAlignment="1">
      <alignment horizontal="left" vertical="center" wrapText="1"/>
    </xf>
    <xf numFmtId="0" fontId="41" fillId="4" borderId="38" xfId="0" applyFont="1" applyFill="1" applyBorder="1" applyAlignment="1">
      <alignment horizontal="center" vertical="center" wrapText="1"/>
    </xf>
    <xf numFmtId="0" fontId="37" fillId="5" borderId="38" xfId="2" applyFont="1" applyFill="1" applyBorder="1" applyAlignment="1">
      <alignment horizontal="left" vertical="center" wrapText="1"/>
    </xf>
    <xf numFmtId="0" fontId="3" fillId="6" borderId="38" xfId="2" applyFont="1" applyFill="1" applyBorder="1" applyAlignment="1">
      <alignment horizontal="left" vertical="center" wrapText="1"/>
    </xf>
    <xf numFmtId="0" fontId="38" fillId="5" borderId="38" xfId="2" applyFont="1" applyFill="1" applyBorder="1" applyAlignment="1">
      <alignment horizontal="left" vertical="center" wrapText="1"/>
    </xf>
    <xf numFmtId="0" fontId="1" fillId="6" borderId="38" xfId="2" applyFont="1" applyFill="1" applyBorder="1" applyAlignment="1">
      <alignment horizontal="left" vertical="center" wrapText="1"/>
    </xf>
    <xf numFmtId="0" fontId="2" fillId="6" borderId="38" xfId="2" applyFont="1" applyFill="1" applyBorder="1" applyAlignment="1">
      <alignment horizontal="left" vertical="center" wrapText="1"/>
    </xf>
    <xf numFmtId="0" fontId="1" fillId="5" borderId="39" xfId="2" applyFont="1" applyFill="1" applyBorder="1" applyAlignment="1">
      <alignment horizontal="left" vertical="center" wrapText="1"/>
    </xf>
    <xf numFmtId="0" fontId="1" fillId="5" borderId="40" xfId="2" applyFont="1" applyFill="1" applyBorder="1" applyAlignment="1">
      <alignment horizontal="left" vertical="center" wrapText="1"/>
    </xf>
    <xf numFmtId="0" fontId="1" fillId="5" borderId="41" xfId="2" applyFont="1" applyFill="1" applyBorder="1" applyAlignment="1">
      <alignment horizontal="left" vertical="center" wrapText="1"/>
    </xf>
    <xf numFmtId="0" fontId="20" fillId="10" borderId="8" xfId="0" applyFont="1" applyFill="1" applyBorder="1" applyAlignment="1">
      <alignment horizontal="left"/>
    </xf>
    <xf numFmtId="0" fontId="20" fillId="10" borderId="0" xfId="0" applyFont="1" applyFill="1" applyAlignment="1">
      <alignment horizontal="left"/>
    </xf>
    <xf numFmtId="44" fontId="20" fillId="0" borderId="1" xfId="1" applyFont="1" applyBorder="1" applyAlignment="1" applyProtection="1"/>
    <xf numFmtId="44" fontId="20" fillId="0" borderId="2" xfId="1" applyFont="1" applyBorder="1" applyAlignment="1" applyProtection="1"/>
    <xf numFmtId="44" fontId="13" fillId="0" borderId="6" xfId="1" applyFont="1" applyBorder="1" applyAlignment="1" applyProtection="1">
      <alignment horizontal="right"/>
    </xf>
    <xf numFmtId="44" fontId="13" fillId="0" borderId="6" xfId="0" applyNumberFormat="1" applyFont="1" applyBorder="1" applyAlignment="1">
      <alignment horizontal="right"/>
    </xf>
    <xf numFmtId="44" fontId="15" fillId="0" borderId="6" xfId="1" applyFont="1" applyBorder="1" applyAlignment="1" applyProtection="1">
      <alignment horizontal="right"/>
    </xf>
    <xf numFmtId="44" fontId="15" fillId="0" borderId="6" xfId="1" applyFont="1" applyBorder="1" applyAlignment="1" applyProtection="1">
      <alignment horizontal="center"/>
    </xf>
    <xf numFmtId="0" fontId="13" fillId="0" borderId="0" xfId="0" applyFont="1" applyAlignment="1">
      <alignment horizontal="left" wrapText="1"/>
    </xf>
    <xf numFmtId="44" fontId="13" fillId="3" borderId="6" xfId="1" applyFont="1" applyFill="1" applyBorder="1" applyAlignment="1" applyProtection="1">
      <alignment horizontal="center"/>
    </xf>
    <xf numFmtId="0" fontId="17" fillId="2" borderId="0" xfId="0" applyFont="1" applyFill="1" applyAlignment="1">
      <alignment horizontal="center" vertical="center"/>
    </xf>
    <xf numFmtId="44" fontId="13" fillId="0" borderId="4" xfId="1" applyFont="1" applyBorder="1" applyAlignment="1" applyProtection="1">
      <alignment horizontal="right"/>
    </xf>
    <xf numFmtId="0" fontId="15" fillId="0" borderId="0" xfId="0" applyFont="1" applyAlignment="1">
      <alignment vertical="center"/>
    </xf>
    <xf numFmtId="44" fontId="15" fillId="0" borderId="3" xfId="0" applyNumberFormat="1" applyFont="1" applyBorder="1" applyAlignment="1">
      <alignment horizontal="center"/>
    </xf>
    <xf numFmtId="44" fontId="15" fillId="0" borderId="4" xfId="0" applyNumberFormat="1" applyFont="1" applyBorder="1" applyAlignment="1">
      <alignment horizontal="center"/>
    </xf>
    <xf numFmtId="0" fontId="23" fillId="0" borderId="5" xfId="0" applyFont="1" applyBorder="1" applyAlignment="1">
      <alignment horizontal="center" vertical="center"/>
    </xf>
    <xf numFmtId="0" fontId="12" fillId="0" borderId="0" xfId="0" applyFont="1" applyAlignment="1" applyProtection="1">
      <alignment horizontal="left" shrinkToFit="1"/>
      <protection locked="0"/>
    </xf>
    <xf numFmtId="0" fontId="4" fillId="0" borderId="3" xfId="0" applyFont="1" applyBorder="1" applyAlignment="1" applyProtection="1">
      <alignment horizontal="right"/>
      <protection locked="0"/>
    </xf>
    <xf numFmtId="0" fontId="4" fillId="0" borderId="17" xfId="0" applyFont="1" applyBorder="1" applyAlignment="1" applyProtection="1">
      <alignment horizontal="right"/>
      <protection locked="0"/>
    </xf>
    <xf numFmtId="0" fontId="13" fillId="0" borderId="0" xfId="0" applyFont="1" applyAlignment="1" applyProtection="1">
      <alignment horizontal="left" shrinkToFit="1"/>
      <protection locked="0"/>
    </xf>
    <xf numFmtId="44" fontId="4" fillId="2" borderId="3" xfId="1" applyFont="1" applyFill="1" applyBorder="1" applyAlignment="1" applyProtection="1">
      <alignment horizontal="right"/>
      <protection locked="0"/>
    </xf>
    <xf numFmtId="44" fontId="4" fillId="2" borderId="17" xfId="1" applyFont="1" applyFill="1" applyBorder="1" applyAlignment="1" applyProtection="1">
      <alignment horizontal="right"/>
      <protection locked="0"/>
    </xf>
    <xf numFmtId="0" fontId="14" fillId="0" borderId="0" xfId="3" applyBorder="1" applyAlignment="1" applyProtection="1">
      <alignment horizontal="left"/>
      <protection locked="0"/>
    </xf>
    <xf numFmtId="0" fontId="15" fillId="0" borderId="0" xfId="0" applyFont="1" applyAlignment="1">
      <alignment horizontal="center" vertical="center" wrapText="1"/>
    </xf>
    <xf numFmtId="0" fontId="27" fillId="0" borderId="10" xfId="0" applyFont="1" applyBorder="1" applyAlignment="1">
      <alignment horizontal="center" vertical="center" wrapText="1"/>
    </xf>
    <xf numFmtId="167" fontId="4" fillId="0" borderId="3" xfId="0" applyNumberFormat="1" applyFont="1" applyBorder="1" applyAlignment="1" applyProtection="1">
      <alignment horizontal="right"/>
      <protection locked="0"/>
    </xf>
    <xf numFmtId="167" fontId="4" fillId="0" borderId="17" xfId="0" applyNumberFormat="1" applyFont="1" applyBorder="1" applyAlignment="1" applyProtection="1">
      <alignment horizontal="right"/>
      <protection locked="0"/>
    </xf>
    <xf numFmtId="49" fontId="4" fillId="0" borderId="3" xfId="0" applyNumberFormat="1" applyFont="1" applyBorder="1" applyAlignment="1" applyProtection="1">
      <alignment horizontal="right"/>
      <protection locked="0"/>
    </xf>
    <xf numFmtId="49" fontId="4" fillId="0" borderId="17" xfId="0" applyNumberFormat="1" applyFont="1" applyBorder="1" applyAlignment="1" applyProtection="1">
      <alignment horizontal="right"/>
      <protection locked="0"/>
    </xf>
    <xf numFmtId="0" fontId="27" fillId="0" borderId="0" xfId="0" applyFont="1" applyAlignment="1">
      <alignment horizontal="center" vertical="center"/>
    </xf>
    <xf numFmtId="0" fontId="18" fillId="0" borderId="0" xfId="0" applyFont="1" applyAlignment="1">
      <alignment horizontal="center" vertical="center"/>
    </xf>
    <xf numFmtId="0" fontId="17" fillId="0" borderId="0" xfId="0" applyFont="1" applyAlignment="1">
      <alignment horizontal="center" vertical="center"/>
    </xf>
    <xf numFmtId="0" fontId="14" fillId="0" borderId="0" xfId="3" applyAlignment="1" applyProtection="1">
      <alignment horizontal="left" vertical="top" wrapText="1"/>
    </xf>
    <xf numFmtId="0" fontId="14" fillId="0" borderId="8" xfId="3" applyBorder="1" applyAlignment="1" applyProtection="1">
      <alignment horizontal="left" vertical="top" wrapText="1"/>
    </xf>
    <xf numFmtId="0" fontId="19" fillId="0" borderId="0" xfId="0" applyFont="1"/>
    <xf numFmtId="44" fontId="13" fillId="0" borderId="6" xfId="1" applyFont="1" applyBorder="1" applyAlignment="1" applyProtection="1">
      <alignment horizontal="center"/>
    </xf>
    <xf numFmtId="164" fontId="22" fillId="0" borderId="9" xfId="5" applyFont="1" applyBorder="1" applyAlignment="1" applyProtection="1">
      <alignment horizontal="center"/>
    </xf>
    <xf numFmtId="164" fontId="5" fillId="0" borderId="15" xfId="5" applyFont="1" applyBorder="1" applyAlignment="1" applyProtection="1">
      <alignment horizontal="center" wrapText="1"/>
    </xf>
    <xf numFmtId="0" fontId="36" fillId="4" borderId="16" xfId="2" applyFont="1" applyFill="1" applyBorder="1" applyAlignment="1">
      <alignment horizontal="center" vertical="center" wrapText="1"/>
    </xf>
    <xf numFmtId="0" fontId="39" fillId="4" borderId="6" xfId="2" applyFont="1" applyFill="1" applyBorder="1" applyAlignment="1">
      <alignment horizontal="center" vertical="center" wrapText="1"/>
    </xf>
  </cellXfs>
  <cellStyles count="9">
    <cellStyle name="Comma" xfId="6" builtinId="3"/>
    <cellStyle name="Comma 2" xfId="8" xr:uid="{A4B1835E-655A-4820-A509-D2EA0EBB884C}"/>
    <cellStyle name="Currency" xfId="5" builtinId="4"/>
    <cellStyle name="Currency 2" xfId="1" xr:uid="{00000000-0005-0000-0000-000003000000}"/>
    <cellStyle name="Currency 3" xfId="7" xr:uid="{CACE3B7F-3D7E-43E7-8941-159F7FDA0313}"/>
    <cellStyle name="Heading 1" xfId="4" builtinId="16"/>
    <cellStyle name="Hyperlink" xfId="3" builtinId="8"/>
    <cellStyle name="Normal" xfId="0" builtinId="0"/>
    <cellStyle name="Normal 2" xfId="2" xr:uid="{00000000-0005-0000-0000-000007000000}"/>
  </cellStyles>
  <dxfs count="55">
    <dxf>
      <font>
        <b/>
        <i val="0"/>
        <color rgb="FFFF0000"/>
      </font>
      <fill>
        <patternFill>
          <bgColor rgb="FFFFFF00"/>
        </patternFill>
      </fill>
    </dxf>
    <dxf>
      <font>
        <condense val="0"/>
        <extend val="0"/>
        <color auto="1"/>
      </font>
      <fill>
        <patternFill>
          <bgColor indexed="43"/>
        </patternFill>
      </fill>
    </dxf>
    <dxf>
      <fill>
        <patternFill>
          <bgColor rgb="FFFFFF99"/>
        </patternFill>
      </fill>
    </dxf>
    <dxf>
      <font>
        <color rgb="FF0000FF"/>
        <name val="Cambria"/>
        <scheme val="none"/>
      </font>
      <fill>
        <patternFill patternType="none">
          <bgColor indexed="65"/>
        </patternFill>
      </fill>
    </dxf>
    <dxf>
      <font>
        <color rgb="FF00B050"/>
      </font>
    </dxf>
    <dxf>
      <font>
        <color rgb="FFCC00CC"/>
      </font>
    </dxf>
    <dxf>
      <font>
        <color theme="5" tint="-0.24994659260841701"/>
      </font>
    </dxf>
    <dxf>
      <font>
        <color rgb="FF00B050"/>
      </font>
    </dxf>
    <dxf>
      <font>
        <color rgb="FFCC00CC"/>
      </font>
    </dxf>
    <dxf>
      <font>
        <b val="0"/>
        <i val="0"/>
        <color theme="9" tint="-0.24994659260841701"/>
      </font>
    </dxf>
    <dxf>
      <font>
        <color rgb="FF00B050"/>
      </font>
    </dxf>
    <dxf>
      <font>
        <color rgb="FFCC00CC"/>
      </font>
    </dxf>
    <dxf>
      <font>
        <color theme="5" tint="-0.24994659260841701"/>
      </font>
    </dxf>
    <dxf>
      <font>
        <b/>
        <i val="0"/>
        <color rgb="FFFF0000"/>
      </font>
      <fill>
        <patternFill>
          <bgColor rgb="FFFFFF00"/>
        </patternFill>
      </fill>
    </dxf>
    <dxf>
      <font>
        <condense val="0"/>
        <extend val="0"/>
        <color indexed="10"/>
      </font>
    </dxf>
    <dxf>
      <font>
        <b val="0"/>
        <i/>
        <strike val="0"/>
        <condense val="0"/>
        <extend val="0"/>
        <outline val="0"/>
        <shadow val="0"/>
        <u val="none"/>
        <vertAlign val="baseline"/>
        <sz val="11"/>
        <color auto="1"/>
        <name val="Calibri"/>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i/>
        <strike val="0"/>
        <outline val="0"/>
        <shadow val="0"/>
        <u val="none"/>
        <vertAlign val="baseline"/>
        <sz val="11"/>
        <color theme="1"/>
        <name val="Calibri"/>
        <family val="2"/>
        <scheme val="minor"/>
      </font>
      <numFmt numFmtId="166" formatCode="[$-1009]d\-mmm\-yy;@"/>
      <fill>
        <patternFill patternType="solid">
          <fgColor indexed="64"/>
          <bgColor theme="7" tint="0.79998168889431442"/>
        </patternFill>
      </fill>
      <protection locked="0" hidden="0"/>
    </dxf>
    <dxf>
      <font>
        <b val="0"/>
        <i/>
        <strike val="0"/>
        <condense val="0"/>
        <extend val="0"/>
        <outline val="0"/>
        <shadow val="0"/>
        <u val="none"/>
        <vertAlign val="baseline"/>
        <sz val="11"/>
        <color auto="1"/>
        <name val="Calibri"/>
        <scheme val="none"/>
      </font>
      <fill>
        <patternFill patternType="solid">
          <fgColor indexed="64"/>
          <bgColor theme="7" tint="0.79998168889431442"/>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auto="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none"/>
      </font>
      <numFmt numFmtId="0" formatCode="General"/>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family val="2"/>
        <scheme val="minor"/>
      </font>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scheme val="minor"/>
      </font>
      <numFmt numFmtId="0" formatCode="General"/>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scheme val="minor"/>
      </font>
      <numFmt numFmtId="0" formatCode="General"/>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scheme val="minor"/>
      </font>
      <numFmt numFmtId="0" formatCode="General"/>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scheme val="minor"/>
      </font>
      <numFmt numFmtId="0" formatCode="General"/>
      <fill>
        <patternFill patternType="solid">
          <fgColor indexed="64"/>
          <bgColor theme="7" tint="0.79998168889431442"/>
        </patternFill>
      </fill>
      <alignment horizontal="center" vertical="center" textRotation="0" wrapText="1" indent="0" justifyLastLine="0" shrinkToFit="0" readingOrder="0"/>
      <protection locked="0" hidden="0"/>
    </dxf>
    <dxf>
      <font>
        <i val="0"/>
      </font>
      <numFmt numFmtId="166" formatCode="[$-1009]d\-mmm\-yy;@"/>
      <fill>
        <patternFill patternType="solid">
          <fgColor indexed="64"/>
          <bgColor theme="7" tint="0.79998168889431442"/>
        </patternFill>
      </fill>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theme="7" tint="0.79998168889431442"/>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1"/>
        <color auto="1"/>
        <name val="Calibri"/>
        <scheme val="none"/>
      </font>
      <fill>
        <patternFill patternType="solid">
          <fgColor indexed="64"/>
          <bgColor theme="7" tint="0.79998168889431442"/>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1"/>
        <color auto="1"/>
        <name val="Calibri"/>
        <scheme val="minor"/>
      </font>
      <alignment horizontal="center" vertical="center" textRotation="0" wrapText="1" indent="0" justifyLastLine="0" shrinkToFit="0" readingOrder="0"/>
    </dxf>
    <dxf>
      <font>
        <b val="0"/>
        <i/>
        <strike val="0"/>
        <condense val="0"/>
        <extend val="0"/>
        <outline val="0"/>
        <shadow val="0"/>
        <u val="none"/>
        <vertAlign val="baseline"/>
        <sz val="11"/>
        <color auto="1"/>
        <name val="Calibri"/>
        <scheme val="minor"/>
      </font>
      <numFmt numFmtId="164" formatCode="_-&quot;$&quot;* #,##0.00_-;\-&quot;$&quot;* #,##0.00_-;_-&quot;$&quot;* &quot;-&quot;??_-;_-@_-"/>
      <alignment horizontal="center" vertical="center" textRotation="0" wrapText="1" indent="0" justifyLastLine="0" shrinkToFit="0" readingOrder="0"/>
      <protection locked="1" hidden="0"/>
    </dxf>
    <dxf>
      <font>
        <b val="0"/>
        <i/>
        <strike val="0"/>
        <condense val="0"/>
        <extend val="0"/>
        <outline val="0"/>
        <shadow val="0"/>
        <u val="none"/>
        <vertAlign val="baseline"/>
        <sz val="11"/>
        <color auto="1"/>
        <name val="Calibri"/>
        <scheme val="minor"/>
      </font>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164" formatCode="_-&quot;$&quot;* #,##0.00_-;\-&quot;$&quot;* #,##0.00_-;_-&quot;$&quot;* &quot;-&quot;??_-;_-@_-"/>
      <alignment horizontal="center" vertical="center" textRotation="0" wrapText="1" indent="0" justifyLastLine="0" shrinkToFit="0" readingOrder="0"/>
      <protection locked="0" hidden="0"/>
    </dxf>
    <dxf>
      <protection locked="0" hidden="0"/>
    </dxf>
    <dxf>
      <numFmt numFmtId="164" formatCode="_-&quot;$&quot;* #,##0.00_-;\-&quot;$&quot;* #,##0.00_-;_-&quot;$&quot;* &quot;-&quot;??_-;_-@_-"/>
      <protection locked="0" hidden="1"/>
    </dxf>
    <dxf>
      <font>
        <b val="0"/>
        <i/>
        <strike val="0"/>
        <condense val="0"/>
        <extend val="0"/>
        <outline val="0"/>
        <shadow val="0"/>
        <u val="none"/>
        <vertAlign val="baseline"/>
        <sz val="11"/>
        <color auto="1"/>
        <name val="Calibri"/>
        <scheme val="minor"/>
      </font>
      <numFmt numFmtId="164" formatCode="_-&quot;$&quot;* #,##0.00_-;\-&quot;$&quot;* #,##0.00_-;_-&quot;$&quot;* &quot;-&quot;??_-;_-@_-"/>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numFmt numFmtId="0" formatCode="General"/>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b val="0"/>
        <i/>
        <strike val="0"/>
        <condense val="0"/>
        <extend val="0"/>
        <outline val="0"/>
        <shadow val="0"/>
        <u val="none"/>
        <vertAlign val="baseline"/>
        <sz val="11"/>
        <color auto="1"/>
        <name val="Calibri"/>
        <scheme val="minor"/>
      </font>
      <numFmt numFmtId="0" formatCode="General"/>
      <alignment horizontal="center" vertical="center" textRotation="0" wrapText="1" indent="0" justifyLastLine="0" shrinkToFit="0" readingOrder="0"/>
      <protection locked="0" hidden="0"/>
    </dxf>
    <dxf>
      <font>
        <i/>
        <strike val="0"/>
        <outline val="0"/>
        <shadow val="0"/>
        <u val="none"/>
        <vertAlign val="baseline"/>
        <sz val="11"/>
        <color theme="1"/>
        <name val="Calibri"/>
        <family val="2"/>
        <scheme val="minor"/>
      </font>
      <numFmt numFmtId="166" formatCode="[$-1009]d\-mmm\-yy;@"/>
      <protection locked="0" hidden="0"/>
    </dxf>
    <dxf>
      <font>
        <b val="0"/>
        <i/>
        <strike val="0"/>
        <condense val="0"/>
        <extend val="0"/>
        <outline val="0"/>
        <shadow val="0"/>
        <u val="none"/>
        <vertAlign val="baseline"/>
        <sz val="11"/>
        <color auto="1"/>
        <name val="Calibri"/>
        <scheme val="minor"/>
      </font>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protection locked="1" hidden="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33333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33330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D9EAF7"/>
      <rgbColor rgb="00F0F0F0"/>
      <rgbColor rgb="00FFFFE1"/>
      <rgbColor rgb="00000080"/>
      <rgbColor rgb="00F1EFE2"/>
      <rgbColor rgb="00316AC5"/>
      <rgbColor rgb="00A0A0A0"/>
      <rgbColor rgb="00FFFFFF"/>
    </indexedColors>
    <mruColors>
      <color rgb="FFFFFF99"/>
      <color rgb="FFFF7C80"/>
      <color rgb="FFCC9900"/>
      <color rgb="FFFF3399"/>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114300</xdr:colOff>
      <xdr:row>3</xdr:row>
      <xdr:rowOff>114300</xdr:rowOff>
    </xdr:from>
    <xdr:to>
      <xdr:col>12</xdr:col>
      <xdr:colOff>594360</xdr:colOff>
      <xdr:row>3</xdr:row>
      <xdr:rowOff>137160</xdr:rowOff>
    </xdr:to>
    <xdr:cxnSp macro="">
      <xdr:nvCxnSpPr>
        <xdr:cNvPr id="2" name="Straight Arrow Connector 1">
          <a:extLst>
            <a:ext uri="{FF2B5EF4-FFF2-40B4-BE49-F238E27FC236}">
              <a16:creationId xmlns:a16="http://schemas.microsoft.com/office/drawing/2014/main" id="{00000000-0008-0000-0600-000002000000}"/>
            </a:ext>
          </a:extLst>
        </xdr:cNvPr>
        <xdr:cNvCxnSpPr/>
      </xdr:nvCxnSpPr>
      <xdr:spPr>
        <a:xfrm flipH="1">
          <a:off x="9417050" y="889000"/>
          <a:ext cx="829310" cy="22860"/>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347889</xdr:colOff>
      <xdr:row>7</xdr:row>
      <xdr:rowOff>98426</xdr:rowOff>
    </xdr:from>
    <xdr:to>
      <xdr:col>10</xdr:col>
      <xdr:colOff>574312</xdr:colOff>
      <xdr:row>11</xdr:row>
      <xdr:rowOff>63865</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72589" y="1717676"/>
          <a:ext cx="2029823" cy="726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194583</xdr:colOff>
      <xdr:row>0</xdr:row>
      <xdr:rowOff>200025</xdr:rowOff>
    </xdr:from>
    <xdr:to>
      <xdr:col>8</xdr:col>
      <xdr:colOff>97245</xdr:colOff>
      <xdr:row>1</xdr:row>
      <xdr:rowOff>36830</xdr:rowOff>
    </xdr:to>
    <xdr:pic>
      <xdr:nvPicPr>
        <xdr:cNvPr id="7184" name="Picture 1">
          <a:extLst>
            <a:ext uri="{FF2B5EF4-FFF2-40B4-BE49-F238E27FC236}">
              <a16:creationId xmlns:a16="http://schemas.microsoft.com/office/drawing/2014/main" id="{00000000-0008-0000-0100-0000101C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38433" y="200025"/>
          <a:ext cx="1912437" cy="6750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144780</xdr:colOff>
      <xdr:row>0</xdr:row>
      <xdr:rowOff>60961</xdr:rowOff>
    </xdr:from>
    <xdr:to>
      <xdr:col>8</xdr:col>
      <xdr:colOff>719455</xdr:colOff>
      <xdr:row>0</xdr:row>
      <xdr:rowOff>795542</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3620" y="60961"/>
          <a:ext cx="2042160" cy="7314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22860</xdr:rowOff>
    </xdr:from>
    <xdr:to>
      <xdr:col>2</xdr:col>
      <xdr:colOff>754380</xdr:colOff>
      <xdr:row>3</xdr:row>
      <xdr:rowOff>312420</xdr:rowOff>
    </xdr:to>
    <xdr:cxnSp macro="">
      <xdr:nvCxnSpPr>
        <xdr:cNvPr id="4" name="Elbow Connector 3">
          <a:extLst>
            <a:ext uri="{FF2B5EF4-FFF2-40B4-BE49-F238E27FC236}">
              <a16:creationId xmlns:a16="http://schemas.microsoft.com/office/drawing/2014/main" id="{00000000-0008-0000-0200-000004000000}"/>
            </a:ext>
          </a:extLst>
        </xdr:cNvPr>
        <xdr:cNvCxnSpPr/>
      </xdr:nvCxnSpPr>
      <xdr:spPr>
        <a:xfrm rot="10800000" flipV="1">
          <a:off x="2369820" y="1965960"/>
          <a:ext cx="716280" cy="289560"/>
        </a:xfrm>
        <a:prstGeom prst="bentConnector3">
          <a:avLst>
            <a:gd name="adj1" fmla="val 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242797</xdr:colOff>
      <xdr:row>0</xdr:row>
      <xdr:rowOff>0</xdr:rowOff>
    </xdr:from>
    <xdr:to>
      <xdr:col>12</xdr:col>
      <xdr:colOff>74396</xdr:colOff>
      <xdr:row>0</xdr:row>
      <xdr:rowOff>720726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02429" y="0"/>
          <a:ext cx="2066426" cy="7207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V:\SPECIAL%20PURPOSE%20FUNDS\PD%20and%20RRP\Project%20information\PD_PD%20Assist%20Pilot\Reports\PROMIS\HHD%20list%20reports%20PROMIS\HHD%20Master%20List.xlsx" TargetMode="External"/><Relationship Id="rId1" Type="http://schemas.openxmlformats.org/officeDocument/2006/relationships/externalLinkPath" Target="file:///V:\SPECIAL%20PURPOSE%20FUNDS\PD%20and%20RRP\Project%20information\PD_PD%20Assist%20Pilot\Reports\PROMIS\HHD%20list%20reports%20PROMIS\HHD%20Master%20Li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STER LIST"/>
      <sheetName val="Sheet1"/>
      <sheetName val="Sheet2"/>
      <sheetName val="Sheet3"/>
      <sheetName val="HH &amp; HHT"/>
      <sheetName val="KCC to PD"/>
      <sheetName val="PD"/>
      <sheetName val="Northern Independent"/>
    </sheetNames>
    <sheetDataSet>
      <sheetData sheetId="0">
        <row r="1">
          <cell r="C1" t="str">
            <v>PHN NO SPACE</v>
          </cell>
        </row>
        <row r="2">
          <cell r="C2">
            <v>9071239821</v>
          </cell>
          <cell r="D2" t="str">
            <v>y</v>
          </cell>
        </row>
        <row r="3">
          <cell r="C3">
            <v>9750975867</v>
          </cell>
          <cell r="D3" t="str">
            <v>y</v>
          </cell>
        </row>
        <row r="4">
          <cell r="C4">
            <v>9832034326</v>
          </cell>
          <cell r="D4" t="str">
            <v>y</v>
          </cell>
        </row>
        <row r="5">
          <cell r="C5">
            <v>9060913717</v>
          </cell>
          <cell r="D5" t="str">
            <v>y</v>
          </cell>
        </row>
        <row r="6">
          <cell r="C6">
            <v>9016842541</v>
          </cell>
          <cell r="D6" t="str">
            <v>y</v>
          </cell>
        </row>
        <row r="7">
          <cell r="C7">
            <v>9083786307</v>
          </cell>
          <cell r="D7" t="str">
            <v>y</v>
          </cell>
        </row>
        <row r="8">
          <cell r="C8">
            <v>9741647202</v>
          </cell>
          <cell r="D8" t="str">
            <v>y</v>
          </cell>
        </row>
        <row r="9">
          <cell r="C9">
            <v>9840358021</v>
          </cell>
          <cell r="D9" t="str">
            <v>y</v>
          </cell>
        </row>
        <row r="10">
          <cell r="C10">
            <v>9792643249</v>
          </cell>
          <cell r="D10" t="str">
            <v>y</v>
          </cell>
        </row>
        <row r="11">
          <cell r="C11">
            <v>9086546959</v>
          </cell>
          <cell r="D11" t="str">
            <v>y</v>
          </cell>
        </row>
        <row r="12">
          <cell r="C12">
            <v>9820519343</v>
          </cell>
          <cell r="D12" t="str">
            <v>y</v>
          </cell>
        </row>
        <row r="13">
          <cell r="C13">
            <v>9062953067</v>
          </cell>
          <cell r="D13" t="str">
            <v>y</v>
          </cell>
        </row>
        <row r="14">
          <cell r="C14">
            <v>9819650842</v>
          </cell>
          <cell r="D14" t="str">
            <v>y</v>
          </cell>
        </row>
        <row r="15">
          <cell r="C15">
            <v>9147089852</v>
          </cell>
          <cell r="D15" t="str">
            <v>y</v>
          </cell>
        </row>
        <row r="16">
          <cell r="C16">
            <v>9082858468</v>
          </cell>
          <cell r="D16" t="str">
            <v>y</v>
          </cell>
        </row>
        <row r="17">
          <cell r="C17">
            <v>9102094751</v>
          </cell>
          <cell r="D17" t="str">
            <v>y</v>
          </cell>
        </row>
        <row r="18">
          <cell r="C18">
            <v>9734197828</v>
          </cell>
          <cell r="D18" t="str">
            <v>y</v>
          </cell>
        </row>
        <row r="19">
          <cell r="C19">
            <v>9074270382</v>
          </cell>
          <cell r="D19" t="str">
            <v>y</v>
          </cell>
        </row>
        <row r="20">
          <cell r="C20">
            <v>9084139322</v>
          </cell>
          <cell r="D20" t="str">
            <v>y</v>
          </cell>
        </row>
        <row r="21">
          <cell r="C21">
            <v>9024878166</v>
          </cell>
          <cell r="D21" t="str">
            <v>y</v>
          </cell>
        </row>
        <row r="22">
          <cell r="C22">
            <v>9095839122</v>
          </cell>
          <cell r="D22" t="str">
            <v>y</v>
          </cell>
        </row>
        <row r="23">
          <cell r="C23">
            <v>9038367812</v>
          </cell>
          <cell r="D23" t="str">
            <v>y</v>
          </cell>
        </row>
        <row r="24">
          <cell r="C24">
            <v>9872563939</v>
          </cell>
          <cell r="D24" t="str">
            <v>y</v>
          </cell>
        </row>
        <row r="25">
          <cell r="C25">
            <v>9127969341</v>
          </cell>
          <cell r="D25" t="str">
            <v>y</v>
          </cell>
        </row>
        <row r="26">
          <cell r="C26">
            <v>9149672176</v>
          </cell>
          <cell r="D26" t="str">
            <v>y</v>
          </cell>
        </row>
        <row r="27">
          <cell r="C27">
            <v>9896097096</v>
          </cell>
          <cell r="D27" t="str">
            <v>y</v>
          </cell>
        </row>
        <row r="28">
          <cell r="C28">
            <v>9048203409</v>
          </cell>
          <cell r="D28" t="str">
            <v>y</v>
          </cell>
        </row>
        <row r="29">
          <cell r="C29">
            <v>9018409386</v>
          </cell>
          <cell r="D29" t="str">
            <v>y</v>
          </cell>
        </row>
        <row r="30">
          <cell r="C30">
            <v>9756490131</v>
          </cell>
          <cell r="D30" t="str">
            <v>y</v>
          </cell>
        </row>
        <row r="31">
          <cell r="C31">
            <v>9894176132</v>
          </cell>
          <cell r="D31" t="str">
            <v>y</v>
          </cell>
        </row>
        <row r="32">
          <cell r="C32">
            <v>9131708794</v>
          </cell>
          <cell r="D32" t="str">
            <v>y</v>
          </cell>
        </row>
        <row r="33">
          <cell r="C33">
            <v>9092476872</v>
          </cell>
          <cell r="D33" t="str">
            <v>y</v>
          </cell>
        </row>
        <row r="34">
          <cell r="C34">
            <v>9149735102</v>
          </cell>
          <cell r="D34" t="str">
            <v>y</v>
          </cell>
        </row>
        <row r="35">
          <cell r="C35">
            <v>9092569682</v>
          </cell>
          <cell r="D35" t="str">
            <v>y</v>
          </cell>
        </row>
        <row r="36">
          <cell r="C36">
            <v>9059709896</v>
          </cell>
          <cell r="D36" t="str">
            <v>y</v>
          </cell>
        </row>
        <row r="37">
          <cell r="C37">
            <v>9106094096</v>
          </cell>
          <cell r="D37" t="str">
            <v>y</v>
          </cell>
        </row>
        <row r="38">
          <cell r="C38">
            <v>9890915231</v>
          </cell>
          <cell r="D38" t="str">
            <v>y</v>
          </cell>
        </row>
        <row r="39">
          <cell r="C39">
            <v>9081643758</v>
          </cell>
          <cell r="D39" t="str">
            <v>y</v>
          </cell>
        </row>
        <row r="40">
          <cell r="C40">
            <v>9861981685</v>
          </cell>
          <cell r="D40" t="str">
            <v>y</v>
          </cell>
        </row>
        <row r="41">
          <cell r="C41">
            <v>9096802896</v>
          </cell>
          <cell r="D41" t="str">
            <v>y</v>
          </cell>
        </row>
        <row r="42">
          <cell r="C42">
            <v>9069072486</v>
          </cell>
          <cell r="D42" t="str">
            <v>y</v>
          </cell>
        </row>
        <row r="43">
          <cell r="C43">
            <v>9063890245</v>
          </cell>
          <cell r="D43" t="str">
            <v>y</v>
          </cell>
        </row>
        <row r="44">
          <cell r="C44">
            <v>9780684797</v>
          </cell>
          <cell r="D44" t="str">
            <v>y</v>
          </cell>
        </row>
        <row r="45">
          <cell r="C45">
            <v>9872014921</v>
          </cell>
          <cell r="D45" t="str">
            <v>y</v>
          </cell>
        </row>
        <row r="46">
          <cell r="C46">
            <v>9147042849</v>
          </cell>
          <cell r="D46" t="str">
            <v>y</v>
          </cell>
        </row>
        <row r="47">
          <cell r="C47">
            <v>9794361325</v>
          </cell>
          <cell r="D47" t="str">
            <v>y</v>
          </cell>
        </row>
        <row r="48">
          <cell r="C48">
            <v>9751045868</v>
          </cell>
          <cell r="D48" t="str">
            <v>y</v>
          </cell>
        </row>
        <row r="49">
          <cell r="C49">
            <v>9084952468</v>
          </cell>
          <cell r="D49" t="str">
            <v>y</v>
          </cell>
        </row>
        <row r="50">
          <cell r="C50">
            <v>9084240569</v>
          </cell>
          <cell r="D50" t="str">
            <v>y</v>
          </cell>
        </row>
        <row r="51">
          <cell r="C51">
            <v>9039656897</v>
          </cell>
          <cell r="D51" t="str">
            <v>y</v>
          </cell>
        </row>
        <row r="52">
          <cell r="C52">
            <v>9896979144</v>
          </cell>
          <cell r="D52" t="str">
            <v>y</v>
          </cell>
        </row>
        <row r="53">
          <cell r="C53">
            <v>9078720759</v>
          </cell>
          <cell r="D53" t="str">
            <v>y</v>
          </cell>
        </row>
        <row r="54">
          <cell r="C54">
            <v>9016238216</v>
          </cell>
          <cell r="D54" t="str">
            <v>y</v>
          </cell>
        </row>
        <row r="55">
          <cell r="C55">
            <v>9129367634</v>
          </cell>
          <cell r="D55" t="str">
            <v>y</v>
          </cell>
        </row>
        <row r="56">
          <cell r="C56">
            <v>9049359427</v>
          </cell>
          <cell r="D56" t="str">
            <v>y</v>
          </cell>
        </row>
        <row r="57">
          <cell r="C57">
            <v>9093135493</v>
          </cell>
          <cell r="D57" t="str">
            <v>y</v>
          </cell>
        </row>
        <row r="58">
          <cell r="C58">
            <v>9694462388</v>
          </cell>
          <cell r="D58" t="str">
            <v>y</v>
          </cell>
        </row>
        <row r="59">
          <cell r="C59">
            <v>9063430982</v>
          </cell>
          <cell r="D59" t="str">
            <v>y</v>
          </cell>
        </row>
        <row r="60">
          <cell r="C60">
            <v>9720863076</v>
          </cell>
          <cell r="D60" t="str">
            <v>y</v>
          </cell>
        </row>
        <row r="61">
          <cell r="C61">
            <v>9051250412</v>
          </cell>
          <cell r="D61" t="str">
            <v>y</v>
          </cell>
        </row>
        <row r="62">
          <cell r="C62">
            <v>9021814269</v>
          </cell>
          <cell r="D62" t="str">
            <v>y</v>
          </cell>
        </row>
        <row r="63">
          <cell r="C63">
            <v>9074563795</v>
          </cell>
          <cell r="D63" t="str">
            <v>y</v>
          </cell>
        </row>
        <row r="64">
          <cell r="C64">
            <v>9083564128</v>
          </cell>
          <cell r="D64" t="str">
            <v>y</v>
          </cell>
        </row>
        <row r="65">
          <cell r="C65">
            <v>9049849369</v>
          </cell>
          <cell r="D65" t="str">
            <v>y</v>
          </cell>
        </row>
        <row r="66">
          <cell r="C66">
            <v>9071697832</v>
          </cell>
          <cell r="D66" t="str">
            <v>y</v>
          </cell>
        </row>
        <row r="67">
          <cell r="C67">
            <v>9086450652</v>
          </cell>
          <cell r="D67" t="str">
            <v>y</v>
          </cell>
        </row>
        <row r="68">
          <cell r="C68">
            <v>9737686078</v>
          </cell>
          <cell r="D68" t="str">
            <v>y</v>
          </cell>
        </row>
        <row r="69">
          <cell r="C69">
            <v>9075680317</v>
          </cell>
          <cell r="D69" t="str">
            <v>y</v>
          </cell>
        </row>
        <row r="70">
          <cell r="C70">
            <v>9038402472</v>
          </cell>
          <cell r="D70" t="str">
            <v>y</v>
          </cell>
        </row>
        <row r="71">
          <cell r="C71">
            <v>9084304837</v>
          </cell>
          <cell r="D71" t="str">
            <v>y</v>
          </cell>
        </row>
        <row r="72">
          <cell r="C72">
            <v>9896913915</v>
          </cell>
          <cell r="D72" t="str">
            <v>y</v>
          </cell>
        </row>
        <row r="73">
          <cell r="C73">
            <v>9060713289</v>
          </cell>
          <cell r="D73" t="str">
            <v>y</v>
          </cell>
        </row>
        <row r="74">
          <cell r="C74">
            <v>9016245741</v>
          </cell>
          <cell r="D74" t="str">
            <v>y</v>
          </cell>
        </row>
        <row r="75">
          <cell r="C75">
            <v>9860761934</v>
          </cell>
          <cell r="D75" t="str">
            <v>y</v>
          </cell>
        </row>
        <row r="76">
          <cell r="C76">
            <v>9081748412</v>
          </cell>
          <cell r="D76" t="str">
            <v>y</v>
          </cell>
        </row>
        <row r="77">
          <cell r="C77">
            <v>9139607964</v>
          </cell>
          <cell r="D77" t="str">
            <v>y</v>
          </cell>
        </row>
        <row r="78">
          <cell r="C78">
            <v>9854389284</v>
          </cell>
          <cell r="D78" t="str">
            <v>y</v>
          </cell>
        </row>
        <row r="79">
          <cell r="C79">
            <v>9041581391</v>
          </cell>
          <cell r="D79" t="str">
            <v>y</v>
          </cell>
        </row>
        <row r="80">
          <cell r="C80">
            <v>9082084911</v>
          </cell>
          <cell r="D80" t="str">
            <v>y</v>
          </cell>
        </row>
        <row r="81">
          <cell r="C81">
            <v>9040942937</v>
          </cell>
          <cell r="D81" t="str">
            <v>y</v>
          </cell>
        </row>
        <row r="82">
          <cell r="C82">
            <v>9749857395</v>
          </cell>
          <cell r="D82" t="str">
            <v>y</v>
          </cell>
        </row>
        <row r="83">
          <cell r="C83">
            <v>9079219079</v>
          </cell>
          <cell r="D83" t="str">
            <v>y</v>
          </cell>
        </row>
        <row r="84">
          <cell r="C84">
            <v>9067914194</v>
          </cell>
          <cell r="D84" t="str">
            <v>y</v>
          </cell>
        </row>
        <row r="85">
          <cell r="C85">
            <v>9891418264</v>
          </cell>
          <cell r="D85" t="str">
            <v>y</v>
          </cell>
        </row>
        <row r="86">
          <cell r="C86">
            <v>9826153967</v>
          </cell>
          <cell r="D86" t="str">
            <v>y</v>
          </cell>
        </row>
        <row r="87">
          <cell r="C87">
            <v>9084929751</v>
          </cell>
          <cell r="D87" t="str">
            <v>y</v>
          </cell>
        </row>
        <row r="88">
          <cell r="C88">
            <v>9798359874</v>
          </cell>
          <cell r="D88" t="str">
            <v>y</v>
          </cell>
        </row>
        <row r="89">
          <cell r="C89">
            <v>9057285919</v>
          </cell>
          <cell r="D89" t="str">
            <v>y</v>
          </cell>
        </row>
        <row r="90">
          <cell r="C90">
            <v>9143745264</v>
          </cell>
          <cell r="D90" t="str">
            <v>y</v>
          </cell>
        </row>
        <row r="91">
          <cell r="C91">
            <v>9046741314</v>
          </cell>
          <cell r="D91" t="str">
            <v>y</v>
          </cell>
        </row>
        <row r="92">
          <cell r="C92">
            <v>9021345273</v>
          </cell>
          <cell r="D92" t="str">
            <v>y</v>
          </cell>
        </row>
        <row r="93">
          <cell r="C93">
            <v>9656775929</v>
          </cell>
          <cell r="D93" t="str">
            <v>y</v>
          </cell>
        </row>
        <row r="94">
          <cell r="C94">
            <v>9818480422</v>
          </cell>
          <cell r="D94" t="str">
            <v>y</v>
          </cell>
        </row>
        <row r="95">
          <cell r="C95">
            <v>9856906383</v>
          </cell>
          <cell r="D95" t="str">
            <v>y</v>
          </cell>
        </row>
        <row r="96">
          <cell r="C96">
            <v>9073651951</v>
          </cell>
          <cell r="D96" t="str">
            <v>y</v>
          </cell>
        </row>
        <row r="97">
          <cell r="C97">
            <v>9759516748</v>
          </cell>
          <cell r="D97" t="str">
            <v>y</v>
          </cell>
        </row>
        <row r="98">
          <cell r="C98">
            <v>9082317537</v>
          </cell>
          <cell r="D98" t="str">
            <v>y</v>
          </cell>
        </row>
        <row r="99">
          <cell r="C99">
            <v>9074359264</v>
          </cell>
          <cell r="D99" t="str">
            <v>y</v>
          </cell>
        </row>
        <row r="100">
          <cell r="C100">
            <v>9736321028</v>
          </cell>
          <cell r="D100" t="str">
            <v>y</v>
          </cell>
        </row>
        <row r="101">
          <cell r="C101">
            <v>9039492022</v>
          </cell>
          <cell r="D101" t="str">
            <v>y</v>
          </cell>
        </row>
        <row r="102">
          <cell r="C102">
            <v>9015215058</v>
          </cell>
          <cell r="D102" t="str">
            <v>y</v>
          </cell>
        </row>
        <row r="103">
          <cell r="C103">
            <v>9017875012</v>
          </cell>
          <cell r="D103" t="str">
            <v>y</v>
          </cell>
        </row>
        <row r="104">
          <cell r="C104">
            <v>9017874952</v>
          </cell>
          <cell r="D104" t="str">
            <v>y</v>
          </cell>
        </row>
        <row r="105">
          <cell r="C105">
            <v>9784560342</v>
          </cell>
          <cell r="D105" t="str">
            <v>y</v>
          </cell>
        </row>
        <row r="106">
          <cell r="C106">
            <v>9705621459</v>
          </cell>
          <cell r="D106" t="str">
            <v>y</v>
          </cell>
        </row>
        <row r="107">
          <cell r="C107">
            <v>9015961204</v>
          </cell>
          <cell r="D107" t="str">
            <v>y</v>
          </cell>
        </row>
        <row r="108">
          <cell r="C108">
            <v>9082624206</v>
          </cell>
          <cell r="D108" t="str">
            <v>y</v>
          </cell>
        </row>
        <row r="109">
          <cell r="C109">
            <v>9081687236</v>
          </cell>
          <cell r="D109" t="str">
            <v>y</v>
          </cell>
        </row>
        <row r="110">
          <cell r="C110">
            <v>9873459857</v>
          </cell>
          <cell r="D110" t="str">
            <v>y</v>
          </cell>
        </row>
        <row r="111">
          <cell r="C111">
            <v>9082149589</v>
          </cell>
          <cell r="D111" t="str">
            <v>y</v>
          </cell>
        </row>
        <row r="112">
          <cell r="C112">
            <v>9078013565</v>
          </cell>
          <cell r="D112" t="str">
            <v>y</v>
          </cell>
        </row>
        <row r="113">
          <cell r="C113">
            <v>9135437016</v>
          </cell>
          <cell r="D113" t="str">
            <v>y</v>
          </cell>
        </row>
        <row r="114">
          <cell r="C114">
            <v>9140802871</v>
          </cell>
          <cell r="D114" t="str">
            <v>y</v>
          </cell>
        </row>
        <row r="115">
          <cell r="C115">
            <v>9727972023</v>
          </cell>
          <cell r="D115" t="str">
            <v>y</v>
          </cell>
        </row>
        <row r="116">
          <cell r="C116">
            <v>9815175623</v>
          </cell>
          <cell r="D116" t="str">
            <v>y</v>
          </cell>
        </row>
        <row r="117">
          <cell r="C117">
            <v>9021078401</v>
          </cell>
          <cell r="D117" t="str">
            <v>y</v>
          </cell>
        </row>
        <row r="118">
          <cell r="C118">
            <v>9031927378</v>
          </cell>
          <cell r="D118" t="str">
            <v>y</v>
          </cell>
        </row>
        <row r="119">
          <cell r="C119">
            <v>9869023013</v>
          </cell>
          <cell r="D119" t="str">
            <v>y</v>
          </cell>
        </row>
        <row r="120">
          <cell r="C120">
            <v>9108269479</v>
          </cell>
          <cell r="D120" t="str">
            <v>y</v>
          </cell>
        </row>
        <row r="121">
          <cell r="C121">
            <v>9053696145</v>
          </cell>
          <cell r="D121" t="str">
            <v>y</v>
          </cell>
        </row>
        <row r="122">
          <cell r="C122">
            <v>9092948659</v>
          </cell>
          <cell r="D122" t="str">
            <v>y</v>
          </cell>
        </row>
        <row r="123">
          <cell r="C123">
            <v>9069212507</v>
          </cell>
          <cell r="D123" t="str">
            <v>y</v>
          </cell>
        </row>
        <row r="124">
          <cell r="C124">
            <v>9046824345</v>
          </cell>
          <cell r="D124" t="str">
            <v>y</v>
          </cell>
        </row>
        <row r="125">
          <cell r="C125">
            <v>9025623838</v>
          </cell>
          <cell r="D125" t="str">
            <v>y</v>
          </cell>
        </row>
        <row r="126">
          <cell r="C126">
            <v>9032517955</v>
          </cell>
          <cell r="D126" t="str">
            <v>y</v>
          </cell>
        </row>
        <row r="127">
          <cell r="C127">
            <v>9024076144</v>
          </cell>
          <cell r="D127" t="str">
            <v>y</v>
          </cell>
        </row>
        <row r="128">
          <cell r="C128">
            <v>9857074791</v>
          </cell>
          <cell r="D128" t="str">
            <v>y</v>
          </cell>
        </row>
        <row r="129">
          <cell r="C129">
            <v>9071787084</v>
          </cell>
          <cell r="D129" t="str">
            <v>y</v>
          </cell>
        </row>
        <row r="130">
          <cell r="C130">
            <v>9807372097</v>
          </cell>
          <cell r="D130" t="str">
            <v>y</v>
          </cell>
        </row>
        <row r="131">
          <cell r="C131">
            <v>9035942318</v>
          </cell>
          <cell r="D131" t="str">
            <v>y</v>
          </cell>
        </row>
        <row r="132">
          <cell r="C132">
            <v>9019312596</v>
          </cell>
          <cell r="D132" t="str">
            <v>y</v>
          </cell>
        </row>
        <row r="133">
          <cell r="C133">
            <v>9072182623</v>
          </cell>
          <cell r="D133" t="str">
            <v>y</v>
          </cell>
        </row>
        <row r="134">
          <cell r="C134">
            <v>9138263151</v>
          </cell>
          <cell r="D134" t="str">
            <v>y</v>
          </cell>
        </row>
        <row r="135">
          <cell r="C135">
            <v>9121912767</v>
          </cell>
          <cell r="D135" t="str">
            <v>y</v>
          </cell>
        </row>
        <row r="136">
          <cell r="C136">
            <v>9087671065</v>
          </cell>
          <cell r="D136" t="str">
            <v>y</v>
          </cell>
        </row>
        <row r="137">
          <cell r="C137">
            <v>9060931708</v>
          </cell>
          <cell r="D137" t="str">
            <v>y</v>
          </cell>
        </row>
        <row r="138">
          <cell r="C138">
            <v>9654969336</v>
          </cell>
          <cell r="D138" t="str">
            <v>y</v>
          </cell>
        </row>
        <row r="139">
          <cell r="C139">
            <v>9037524922</v>
          </cell>
          <cell r="D139" t="str">
            <v>y</v>
          </cell>
        </row>
        <row r="140">
          <cell r="C140">
            <v>9731327319</v>
          </cell>
          <cell r="D140" t="str">
            <v>y</v>
          </cell>
        </row>
        <row r="141">
          <cell r="C141">
            <v>9706196815</v>
          </cell>
          <cell r="D141" t="str">
            <v>y</v>
          </cell>
        </row>
        <row r="142">
          <cell r="C142">
            <v>9125769796</v>
          </cell>
          <cell r="D142" t="str">
            <v>y</v>
          </cell>
        </row>
        <row r="143">
          <cell r="C143">
            <v>9087461586</v>
          </cell>
          <cell r="D143" t="str">
            <v>y</v>
          </cell>
        </row>
        <row r="144">
          <cell r="C144">
            <v>9891521361</v>
          </cell>
          <cell r="D144" t="str">
            <v>y</v>
          </cell>
        </row>
        <row r="145">
          <cell r="C145">
            <v>9069050821</v>
          </cell>
          <cell r="D145" t="str">
            <v>y</v>
          </cell>
        </row>
        <row r="146">
          <cell r="C146">
            <v>9076439793</v>
          </cell>
          <cell r="D146" t="str">
            <v>y</v>
          </cell>
        </row>
        <row r="147">
          <cell r="C147">
            <v>9037391298</v>
          </cell>
          <cell r="D147" t="str">
            <v>y</v>
          </cell>
        </row>
        <row r="148">
          <cell r="C148">
            <v>9090565278</v>
          </cell>
          <cell r="D148" t="str">
            <v>y</v>
          </cell>
        </row>
        <row r="149">
          <cell r="C149">
            <v>9039692102</v>
          </cell>
          <cell r="D149" t="str">
            <v>y</v>
          </cell>
        </row>
        <row r="150">
          <cell r="C150">
            <v>9048947597</v>
          </cell>
          <cell r="D150" t="str">
            <v>y</v>
          </cell>
        </row>
        <row r="151">
          <cell r="C151">
            <v>9049534971</v>
          </cell>
          <cell r="D151" t="str">
            <v>y</v>
          </cell>
        </row>
        <row r="152">
          <cell r="C152">
            <v>9801527365</v>
          </cell>
          <cell r="D152" t="str">
            <v>y</v>
          </cell>
        </row>
        <row r="153">
          <cell r="C153">
            <v>9134569093</v>
          </cell>
          <cell r="D153" t="str">
            <v>y</v>
          </cell>
        </row>
        <row r="154">
          <cell r="C154">
            <v>9129242842</v>
          </cell>
          <cell r="D154" t="str">
            <v>y</v>
          </cell>
        </row>
        <row r="155">
          <cell r="C155">
            <v>9781593184</v>
          </cell>
          <cell r="D155" t="str">
            <v>y</v>
          </cell>
        </row>
        <row r="156">
          <cell r="C156">
            <v>9103648047</v>
          </cell>
          <cell r="D156" t="str">
            <v>y</v>
          </cell>
        </row>
        <row r="157">
          <cell r="C157">
            <v>9147879174</v>
          </cell>
          <cell r="D157" t="str">
            <v>y</v>
          </cell>
        </row>
        <row r="158">
          <cell r="C158">
            <v>9073947879</v>
          </cell>
          <cell r="D158" t="str">
            <v>y</v>
          </cell>
        </row>
        <row r="159">
          <cell r="C159">
            <v>9719473399</v>
          </cell>
          <cell r="D159" t="str">
            <v>y</v>
          </cell>
        </row>
        <row r="160">
          <cell r="C160">
            <v>9140534294</v>
          </cell>
          <cell r="D160" t="str">
            <v>y</v>
          </cell>
        </row>
        <row r="161">
          <cell r="C161">
            <v>9068610724</v>
          </cell>
          <cell r="D161" t="str">
            <v>y</v>
          </cell>
        </row>
        <row r="162">
          <cell r="C162">
            <v>9120178086</v>
          </cell>
          <cell r="D162" t="str">
            <v>y</v>
          </cell>
        </row>
        <row r="163">
          <cell r="C163">
            <v>9813697541</v>
          </cell>
          <cell r="D163" t="str">
            <v>y</v>
          </cell>
        </row>
        <row r="164">
          <cell r="C164">
            <v>9049267561</v>
          </cell>
          <cell r="D164" t="str">
            <v>y</v>
          </cell>
        </row>
        <row r="165">
          <cell r="C165">
            <v>9045642586</v>
          </cell>
          <cell r="D165" t="str">
            <v>y</v>
          </cell>
        </row>
        <row r="166">
          <cell r="C166">
            <v>9696193113</v>
          </cell>
          <cell r="D166" t="str">
            <v>y</v>
          </cell>
        </row>
        <row r="167">
          <cell r="C167">
            <v>9097512521</v>
          </cell>
          <cell r="D167" t="str">
            <v>y</v>
          </cell>
        </row>
        <row r="168">
          <cell r="C168">
            <v>9062795411</v>
          </cell>
          <cell r="D168" t="str">
            <v>y</v>
          </cell>
        </row>
        <row r="169">
          <cell r="C169">
            <v>9070548451</v>
          </cell>
          <cell r="D169" t="str">
            <v>y</v>
          </cell>
        </row>
        <row r="170">
          <cell r="C170">
            <v>9891890839</v>
          </cell>
          <cell r="D170" t="str">
            <v>y</v>
          </cell>
        </row>
        <row r="171">
          <cell r="C171">
            <v>9129042519</v>
          </cell>
          <cell r="D171" t="str">
            <v>y</v>
          </cell>
        </row>
        <row r="172">
          <cell r="C172">
            <v>9753176365</v>
          </cell>
          <cell r="D172" t="str">
            <v>y</v>
          </cell>
        </row>
        <row r="173">
          <cell r="C173">
            <v>9896460949</v>
          </cell>
          <cell r="D173" t="str">
            <v>y</v>
          </cell>
        </row>
        <row r="174">
          <cell r="C174">
            <v>9130628798</v>
          </cell>
          <cell r="D174" t="str">
            <v>y</v>
          </cell>
        </row>
        <row r="175">
          <cell r="C175">
            <v>9074076533</v>
          </cell>
          <cell r="D175" t="str">
            <v>y</v>
          </cell>
        </row>
        <row r="176">
          <cell r="C176">
            <v>9140768256</v>
          </cell>
          <cell r="D176" t="str">
            <v>y</v>
          </cell>
        </row>
        <row r="177">
          <cell r="C177">
            <v>9091274875</v>
          </cell>
          <cell r="D177" t="str">
            <v>y</v>
          </cell>
        </row>
        <row r="178">
          <cell r="C178">
            <v>9867156351</v>
          </cell>
          <cell r="D178" t="str">
            <v>y</v>
          </cell>
        </row>
        <row r="179">
          <cell r="C179">
            <v>9092359706</v>
          </cell>
          <cell r="D179" t="str">
            <v>y</v>
          </cell>
        </row>
        <row r="180">
          <cell r="C180">
            <v>9862021977</v>
          </cell>
          <cell r="D180" t="str">
            <v>y</v>
          </cell>
        </row>
        <row r="181">
          <cell r="C181">
            <v>9656315082</v>
          </cell>
          <cell r="D181" t="str">
            <v>y</v>
          </cell>
        </row>
        <row r="182">
          <cell r="C182">
            <v>9075450528</v>
          </cell>
          <cell r="D182" t="str">
            <v>y</v>
          </cell>
        </row>
        <row r="183">
          <cell r="C183">
            <v>9075824531</v>
          </cell>
          <cell r="D183" t="str">
            <v>y</v>
          </cell>
        </row>
        <row r="184">
          <cell r="C184">
            <v>9040162562</v>
          </cell>
          <cell r="D184" t="str">
            <v>y</v>
          </cell>
        </row>
        <row r="185">
          <cell r="C185">
            <v>9053975732</v>
          </cell>
          <cell r="D185" t="str">
            <v>y</v>
          </cell>
        </row>
        <row r="186">
          <cell r="C186">
            <v>9145972838</v>
          </cell>
          <cell r="D186" t="str">
            <v>y</v>
          </cell>
        </row>
        <row r="187">
          <cell r="C187">
            <v>9026184246</v>
          </cell>
          <cell r="D187" t="str">
            <v>y</v>
          </cell>
        </row>
        <row r="188">
          <cell r="C188">
            <v>9018168677</v>
          </cell>
          <cell r="D188" t="str">
            <v>y</v>
          </cell>
        </row>
        <row r="189">
          <cell r="C189">
            <v>9848192397</v>
          </cell>
          <cell r="D189" t="str">
            <v>y</v>
          </cell>
        </row>
        <row r="190">
          <cell r="C190">
            <v>9080761759</v>
          </cell>
          <cell r="D190" t="str">
            <v>y</v>
          </cell>
        </row>
        <row r="191">
          <cell r="C191">
            <v>9764969506</v>
          </cell>
          <cell r="D191" t="str">
            <v>y</v>
          </cell>
        </row>
        <row r="192">
          <cell r="C192">
            <v>9751520857</v>
          </cell>
          <cell r="D192" t="str">
            <v>y</v>
          </cell>
        </row>
        <row r="193">
          <cell r="C193">
            <v>9875712039</v>
          </cell>
          <cell r="D193" t="str">
            <v>y</v>
          </cell>
        </row>
        <row r="194">
          <cell r="C194">
            <v>9810530793</v>
          </cell>
          <cell r="D194" t="str">
            <v>y</v>
          </cell>
        </row>
        <row r="195">
          <cell r="C195">
            <v>9761347144</v>
          </cell>
          <cell r="D195" t="str">
            <v>y</v>
          </cell>
        </row>
        <row r="196">
          <cell r="C196">
            <v>9864348966</v>
          </cell>
          <cell r="D196" t="str">
            <v>y</v>
          </cell>
        </row>
        <row r="197">
          <cell r="C197">
            <v>9139374858</v>
          </cell>
          <cell r="D197" t="str">
            <v>y</v>
          </cell>
        </row>
        <row r="198">
          <cell r="C198">
            <v>9141746547</v>
          </cell>
          <cell r="D198" t="str">
            <v>y</v>
          </cell>
        </row>
        <row r="199">
          <cell r="C199">
            <v>9136729208</v>
          </cell>
          <cell r="D199" t="str">
            <v>y</v>
          </cell>
        </row>
        <row r="200">
          <cell r="C200">
            <v>9815367358</v>
          </cell>
          <cell r="D200" t="str">
            <v>y</v>
          </cell>
        </row>
        <row r="201">
          <cell r="C201">
            <v>9869058688</v>
          </cell>
          <cell r="D201" t="str">
            <v>y</v>
          </cell>
        </row>
        <row r="202">
          <cell r="C202">
            <v>9780419892</v>
          </cell>
          <cell r="D202" t="str">
            <v>y</v>
          </cell>
        </row>
        <row r="203">
          <cell r="C203">
            <v>9785978715</v>
          </cell>
          <cell r="D203" t="str">
            <v>y</v>
          </cell>
        </row>
        <row r="204">
          <cell r="C204">
            <v>9150126055</v>
          </cell>
          <cell r="D204" t="str">
            <v>y</v>
          </cell>
        </row>
        <row r="205">
          <cell r="C205">
            <v>9807587801</v>
          </cell>
          <cell r="D205" t="str">
            <v>y</v>
          </cell>
        </row>
        <row r="206">
          <cell r="C206">
            <v>9081948982</v>
          </cell>
          <cell r="D206" t="str">
            <v>y</v>
          </cell>
        </row>
        <row r="207">
          <cell r="C207">
            <v>9142475687</v>
          </cell>
          <cell r="D207" t="str">
            <v>y</v>
          </cell>
        </row>
        <row r="208">
          <cell r="C208">
            <v>9651785238</v>
          </cell>
          <cell r="D208" t="str">
            <v>y</v>
          </cell>
        </row>
        <row r="209">
          <cell r="C209">
            <v>9137693146</v>
          </cell>
          <cell r="D209" t="str">
            <v>y</v>
          </cell>
        </row>
        <row r="210">
          <cell r="C210">
            <v>9082049852</v>
          </cell>
          <cell r="D210" t="str">
            <v>y</v>
          </cell>
        </row>
        <row r="211">
          <cell r="C211">
            <v>9073751459</v>
          </cell>
          <cell r="D211" t="str">
            <v>y</v>
          </cell>
        </row>
        <row r="212">
          <cell r="C212">
            <v>9102545835</v>
          </cell>
          <cell r="D212" t="str">
            <v>y</v>
          </cell>
        </row>
        <row r="213">
          <cell r="C213">
            <v>9104879163</v>
          </cell>
          <cell r="D213" t="str">
            <v>y</v>
          </cell>
        </row>
        <row r="214">
          <cell r="C214">
            <v>9130386034</v>
          </cell>
          <cell r="D214" t="str">
            <v>y</v>
          </cell>
        </row>
        <row r="215">
          <cell r="C215">
            <v>9148267915</v>
          </cell>
          <cell r="D215" t="str">
            <v>y</v>
          </cell>
        </row>
        <row r="216">
          <cell r="C216">
            <v>9054918649</v>
          </cell>
          <cell r="D216" t="str">
            <v>y</v>
          </cell>
        </row>
        <row r="217">
          <cell r="C217">
            <v>9094764396</v>
          </cell>
          <cell r="D217" t="str">
            <v>y</v>
          </cell>
        </row>
        <row r="218">
          <cell r="C218">
            <v>9132973953</v>
          </cell>
          <cell r="D218" t="str">
            <v>y</v>
          </cell>
        </row>
        <row r="219">
          <cell r="C219">
            <v>9092873578</v>
          </cell>
          <cell r="D219" t="str">
            <v>y</v>
          </cell>
        </row>
        <row r="220">
          <cell r="C220">
            <v>9862925966</v>
          </cell>
          <cell r="D220" t="str">
            <v>y</v>
          </cell>
        </row>
        <row r="221">
          <cell r="C221">
            <v>9753053781</v>
          </cell>
          <cell r="D221" t="str">
            <v>y</v>
          </cell>
        </row>
        <row r="222">
          <cell r="C222">
            <v>9085489849</v>
          </cell>
          <cell r="D222" t="str">
            <v>y</v>
          </cell>
        </row>
        <row r="223">
          <cell r="C223">
            <v>9021539138</v>
          </cell>
          <cell r="D223" t="str">
            <v>y</v>
          </cell>
        </row>
        <row r="224">
          <cell r="C224">
            <v>9031491527</v>
          </cell>
          <cell r="D224" t="str">
            <v>y</v>
          </cell>
        </row>
        <row r="225">
          <cell r="C225">
            <v>9021517354</v>
          </cell>
          <cell r="D225" t="str">
            <v>y</v>
          </cell>
        </row>
        <row r="226">
          <cell r="C226">
            <v>9091535862</v>
          </cell>
          <cell r="D226" t="str">
            <v>y</v>
          </cell>
        </row>
        <row r="227">
          <cell r="C227">
            <v>9127564208</v>
          </cell>
          <cell r="D227" t="str">
            <v>y</v>
          </cell>
        </row>
        <row r="228">
          <cell r="C228">
            <v>9710732632</v>
          </cell>
          <cell r="D228" t="str">
            <v>y</v>
          </cell>
        </row>
        <row r="229">
          <cell r="C229">
            <v>9015183879</v>
          </cell>
          <cell r="D229" t="str">
            <v>y</v>
          </cell>
        </row>
        <row r="230">
          <cell r="C230">
            <v>9098405208</v>
          </cell>
          <cell r="D230" t="str">
            <v>y</v>
          </cell>
        </row>
        <row r="231">
          <cell r="C231">
            <v>9793695984</v>
          </cell>
          <cell r="D231" t="str">
            <v>y</v>
          </cell>
        </row>
        <row r="232">
          <cell r="C232">
            <v>9129303767</v>
          </cell>
          <cell r="D232" t="str">
            <v>y</v>
          </cell>
        </row>
        <row r="233">
          <cell r="C233">
            <v>9097594017</v>
          </cell>
          <cell r="D233" t="str">
            <v>y</v>
          </cell>
        </row>
        <row r="234">
          <cell r="C234">
            <v>9879092039</v>
          </cell>
          <cell r="D234" t="str">
            <v>y</v>
          </cell>
        </row>
        <row r="235">
          <cell r="C235">
            <v>9868210323</v>
          </cell>
          <cell r="D235" t="str">
            <v>y</v>
          </cell>
        </row>
        <row r="236">
          <cell r="C236">
            <v>9059867435</v>
          </cell>
          <cell r="D236" t="str">
            <v>y</v>
          </cell>
        </row>
        <row r="237">
          <cell r="C237">
            <v>9026087848</v>
          </cell>
          <cell r="D237" t="str">
            <v>y</v>
          </cell>
        </row>
        <row r="238">
          <cell r="C238">
            <v>9068610899</v>
          </cell>
          <cell r="D238" t="str">
            <v>y</v>
          </cell>
        </row>
        <row r="239">
          <cell r="C239">
            <v>9023692693</v>
          </cell>
          <cell r="D239" t="str">
            <v>y</v>
          </cell>
        </row>
        <row r="240">
          <cell r="C240">
            <v>9147842939</v>
          </cell>
          <cell r="D240" t="str">
            <v>y</v>
          </cell>
        </row>
        <row r="241">
          <cell r="C241">
            <v>9832940755</v>
          </cell>
          <cell r="D241" t="str">
            <v>y</v>
          </cell>
        </row>
        <row r="242">
          <cell r="C242">
            <v>9070463591</v>
          </cell>
          <cell r="D242" t="str">
            <v>y</v>
          </cell>
        </row>
        <row r="243">
          <cell r="C243">
            <v>9796452739</v>
          </cell>
          <cell r="D243" t="str">
            <v>y</v>
          </cell>
        </row>
        <row r="244">
          <cell r="C244">
            <v>9710601893</v>
          </cell>
          <cell r="D244" t="str">
            <v>y</v>
          </cell>
        </row>
        <row r="245">
          <cell r="C245">
            <v>9040848061</v>
          </cell>
          <cell r="D245" t="str">
            <v>y</v>
          </cell>
        </row>
        <row r="246">
          <cell r="C246">
            <v>9067098064</v>
          </cell>
          <cell r="D246" t="str">
            <v>y</v>
          </cell>
        </row>
        <row r="247">
          <cell r="C247">
            <v>9036919439</v>
          </cell>
          <cell r="D247" t="str">
            <v>y</v>
          </cell>
        </row>
        <row r="248">
          <cell r="C248">
            <v>9076325743</v>
          </cell>
          <cell r="D248" t="str">
            <v>y</v>
          </cell>
        </row>
        <row r="249">
          <cell r="C249">
            <v>9078563875</v>
          </cell>
          <cell r="D249" t="str">
            <v>y</v>
          </cell>
        </row>
        <row r="250">
          <cell r="C250">
            <v>9094215769</v>
          </cell>
          <cell r="D250" t="str">
            <v>y</v>
          </cell>
        </row>
        <row r="251">
          <cell r="C251">
            <v>9073156272</v>
          </cell>
          <cell r="D251" t="str">
            <v>y</v>
          </cell>
        </row>
        <row r="252">
          <cell r="C252">
            <v>9092645198</v>
          </cell>
          <cell r="D252" t="str">
            <v>y</v>
          </cell>
        </row>
        <row r="253">
          <cell r="C253">
            <v>9052347129</v>
          </cell>
          <cell r="D253" t="str">
            <v>y</v>
          </cell>
        </row>
        <row r="254">
          <cell r="C254">
            <v>9092545898</v>
          </cell>
          <cell r="D254" t="str">
            <v>y</v>
          </cell>
        </row>
        <row r="255">
          <cell r="C255">
            <v>9120391434</v>
          </cell>
          <cell r="D255" t="str">
            <v>y</v>
          </cell>
        </row>
        <row r="256">
          <cell r="C256">
            <v>9073426323</v>
          </cell>
          <cell r="D256" t="str">
            <v>y</v>
          </cell>
        </row>
        <row r="257">
          <cell r="C257">
            <v>9787012636</v>
          </cell>
          <cell r="D257" t="str">
            <v>y</v>
          </cell>
        </row>
        <row r="258">
          <cell r="C258">
            <v>9148494651</v>
          </cell>
          <cell r="D258" t="str">
            <v>y</v>
          </cell>
        </row>
        <row r="259">
          <cell r="C259">
            <v>9061832904</v>
          </cell>
          <cell r="D259" t="str">
            <v>y</v>
          </cell>
        </row>
        <row r="260">
          <cell r="C260">
            <v>9103251265</v>
          </cell>
          <cell r="D260" t="str">
            <v>y</v>
          </cell>
        </row>
        <row r="261">
          <cell r="C261">
            <v>9093594592</v>
          </cell>
          <cell r="D261" t="str">
            <v>y</v>
          </cell>
        </row>
        <row r="262">
          <cell r="C262">
            <v>9896134187</v>
          </cell>
          <cell r="D262" t="str">
            <v>y</v>
          </cell>
        </row>
        <row r="263">
          <cell r="C263">
            <v>9082981621</v>
          </cell>
          <cell r="D263" t="str">
            <v>y</v>
          </cell>
        </row>
        <row r="264">
          <cell r="C264">
            <v>9047053979</v>
          </cell>
          <cell r="D264" t="str">
            <v>y</v>
          </cell>
        </row>
        <row r="265">
          <cell r="C265">
            <v>9756016205</v>
          </cell>
          <cell r="D265" t="str">
            <v>y</v>
          </cell>
        </row>
        <row r="266">
          <cell r="C266">
            <v>9075168921</v>
          </cell>
          <cell r="D266" t="str">
            <v>y</v>
          </cell>
        </row>
        <row r="267">
          <cell r="C267">
            <v>9830973955</v>
          </cell>
          <cell r="D267" t="str">
            <v>y</v>
          </cell>
        </row>
        <row r="268">
          <cell r="C268">
            <v>9082836978</v>
          </cell>
          <cell r="D268" t="str">
            <v>y</v>
          </cell>
        </row>
        <row r="269">
          <cell r="C269">
            <v>9031794608</v>
          </cell>
          <cell r="D269" t="str">
            <v>y</v>
          </cell>
        </row>
        <row r="270">
          <cell r="C270">
            <v>9047067572</v>
          </cell>
          <cell r="D270" t="str">
            <v>y</v>
          </cell>
        </row>
        <row r="271">
          <cell r="C271">
            <v>9027031924</v>
          </cell>
          <cell r="D271" t="str">
            <v>y</v>
          </cell>
        </row>
        <row r="272">
          <cell r="C272">
            <v>9054524579</v>
          </cell>
          <cell r="D272" t="str">
            <v>y</v>
          </cell>
        </row>
        <row r="273">
          <cell r="C273">
            <v>9743591768</v>
          </cell>
          <cell r="D273" t="str">
            <v>y</v>
          </cell>
        </row>
        <row r="274">
          <cell r="C274">
            <v>9080691383</v>
          </cell>
          <cell r="D274" t="str">
            <v>y</v>
          </cell>
        </row>
        <row r="275">
          <cell r="C275">
            <v>9805165285</v>
          </cell>
          <cell r="D275" t="str">
            <v>y</v>
          </cell>
        </row>
        <row r="276">
          <cell r="C276">
            <v>9091681858</v>
          </cell>
          <cell r="D276" t="str">
            <v>y</v>
          </cell>
        </row>
        <row r="277">
          <cell r="C277">
            <v>9121064157</v>
          </cell>
          <cell r="D277" t="str">
            <v>y</v>
          </cell>
        </row>
        <row r="278">
          <cell r="C278">
            <v>9894132686</v>
          </cell>
          <cell r="D278" t="str">
            <v>y</v>
          </cell>
        </row>
        <row r="279">
          <cell r="C279">
            <v>9132343808</v>
          </cell>
          <cell r="D279" t="str">
            <v>y</v>
          </cell>
        </row>
        <row r="280">
          <cell r="C280">
            <v>9081423873</v>
          </cell>
          <cell r="D280" t="str">
            <v>y</v>
          </cell>
        </row>
        <row r="281">
          <cell r="C281">
            <v>9032450904</v>
          </cell>
          <cell r="D281" t="str">
            <v>y</v>
          </cell>
        </row>
        <row r="282">
          <cell r="C282">
            <v>9053514346</v>
          </cell>
          <cell r="D282" t="str">
            <v>y</v>
          </cell>
        </row>
        <row r="283">
          <cell r="C283">
            <v>9027867645</v>
          </cell>
          <cell r="D283" t="str">
            <v>y</v>
          </cell>
        </row>
        <row r="284">
          <cell r="C284">
            <v>9083420834</v>
          </cell>
          <cell r="D284" t="str">
            <v>y</v>
          </cell>
        </row>
        <row r="285">
          <cell r="C285">
            <v>9082406167</v>
          </cell>
          <cell r="D285" t="str">
            <v>y</v>
          </cell>
        </row>
        <row r="286">
          <cell r="C286">
            <v>9084370535</v>
          </cell>
          <cell r="D286" t="str">
            <v>y</v>
          </cell>
        </row>
        <row r="287">
          <cell r="C287">
            <v>9123959199</v>
          </cell>
          <cell r="D287" t="str">
            <v>y</v>
          </cell>
        </row>
        <row r="288">
          <cell r="C288">
            <v>9071079856</v>
          </cell>
          <cell r="D288" t="str">
            <v>y</v>
          </cell>
        </row>
        <row r="289">
          <cell r="C289">
            <v>9086256369</v>
          </cell>
          <cell r="D289" t="str">
            <v>y</v>
          </cell>
        </row>
        <row r="290">
          <cell r="C290">
            <v>9087521491</v>
          </cell>
          <cell r="D290" t="str">
            <v>y</v>
          </cell>
        </row>
        <row r="291">
          <cell r="C291">
            <v>9104016896</v>
          </cell>
          <cell r="D291" t="str">
            <v>y</v>
          </cell>
        </row>
        <row r="292">
          <cell r="C292">
            <v>9712735619</v>
          </cell>
          <cell r="D292" t="str">
            <v>y</v>
          </cell>
        </row>
        <row r="293">
          <cell r="C293">
            <v>9097205401</v>
          </cell>
          <cell r="D293" t="str">
            <v>y</v>
          </cell>
        </row>
        <row r="294">
          <cell r="C294">
            <v>9753723185</v>
          </cell>
          <cell r="D294" t="str">
            <v>y</v>
          </cell>
        </row>
        <row r="295">
          <cell r="C295">
            <v>9895876506</v>
          </cell>
          <cell r="D295" t="str">
            <v>y</v>
          </cell>
        </row>
        <row r="296">
          <cell r="C296">
            <v>9805246424</v>
          </cell>
          <cell r="D296" t="str">
            <v>y</v>
          </cell>
        </row>
        <row r="297">
          <cell r="C297">
            <v>9034645242</v>
          </cell>
          <cell r="D297" t="str">
            <v>y</v>
          </cell>
        </row>
        <row r="298">
          <cell r="C298">
            <v>9108908939</v>
          </cell>
          <cell r="D298" t="str">
            <v>y</v>
          </cell>
        </row>
        <row r="299">
          <cell r="C299">
            <v>9857405989</v>
          </cell>
          <cell r="D299" t="str">
            <v>y</v>
          </cell>
        </row>
        <row r="300">
          <cell r="C300">
            <v>9058169026</v>
          </cell>
          <cell r="D300" t="str">
            <v>y</v>
          </cell>
        </row>
        <row r="301">
          <cell r="C301">
            <v>9835380604</v>
          </cell>
          <cell r="D301" t="str">
            <v>y</v>
          </cell>
        </row>
        <row r="302">
          <cell r="C302">
            <v>9148758042</v>
          </cell>
          <cell r="D302" t="str">
            <v>y</v>
          </cell>
        </row>
        <row r="303">
          <cell r="C303">
            <v>9041518517</v>
          </cell>
          <cell r="D303" t="str">
            <v>y</v>
          </cell>
        </row>
        <row r="304">
          <cell r="C304">
            <v>9134629095</v>
          </cell>
          <cell r="D304" t="str">
            <v>y</v>
          </cell>
        </row>
        <row r="305">
          <cell r="C305">
            <v>9817689022</v>
          </cell>
          <cell r="D305" t="str">
            <v>y</v>
          </cell>
        </row>
        <row r="306">
          <cell r="C306">
            <v>9853656921</v>
          </cell>
          <cell r="D306" t="str">
            <v>y</v>
          </cell>
        </row>
        <row r="307">
          <cell r="C307">
            <v>9809315655</v>
          </cell>
          <cell r="D307" t="str">
            <v>y</v>
          </cell>
        </row>
        <row r="308">
          <cell r="C308">
            <v>9078959852</v>
          </cell>
          <cell r="D308" t="str">
            <v>y</v>
          </cell>
        </row>
        <row r="309">
          <cell r="C309">
            <v>9140372326</v>
          </cell>
          <cell r="D309" t="str">
            <v>y</v>
          </cell>
        </row>
        <row r="310">
          <cell r="C310">
            <v>9039468307</v>
          </cell>
          <cell r="D310" t="str">
            <v>y</v>
          </cell>
        </row>
        <row r="311">
          <cell r="C311">
            <v>9037598729</v>
          </cell>
          <cell r="D311" t="str">
            <v>y</v>
          </cell>
        </row>
        <row r="312">
          <cell r="C312">
            <v>9037158042</v>
          </cell>
          <cell r="D312" t="str">
            <v>y</v>
          </cell>
        </row>
        <row r="313">
          <cell r="C313">
            <v>9696980751</v>
          </cell>
          <cell r="D313" t="str">
            <v>y</v>
          </cell>
        </row>
        <row r="314">
          <cell r="C314">
            <v>9047628201</v>
          </cell>
          <cell r="D314" t="str">
            <v>y</v>
          </cell>
        </row>
        <row r="315">
          <cell r="C315">
            <v>9707510811</v>
          </cell>
          <cell r="D315" t="str">
            <v>y</v>
          </cell>
        </row>
        <row r="316">
          <cell r="C316">
            <v>9130762123</v>
          </cell>
          <cell r="D316" t="str">
            <v>y</v>
          </cell>
        </row>
        <row r="317">
          <cell r="C317">
            <v>9108369395</v>
          </cell>
          <cell r="D317" t="str">
            <v>y</v>
          </cell>
        </row>
        <row r="318">
          <cell r="C318">
            <v>9128482543</v>
          </cell>
          <cell r="D318" t="str">
            <v>y</v>
          </cell>
        </row>
        <row r="319">
          <cell r="C319">
            <v>9135213854</v>
          </cell>
          <cell r="D319" t="str">
            <v>y</v>
          </cell>
        </row>
        <row r="320">
          <cell r="C320">
            <v>9021874099</v>
          </cell>
          <cell r="D320" t="str">
            <v>y</v>
          </cell>
        </row>
        <row r="321">
          <cell r="C321">
            <v>9096365273</v>
          </cell>
          <cell r="D321" t="str">
            <v>y</v>
          </cell>
        </row>
        <row r="322">
          <cell r="C322">
            <v>9890706374</v>
          </cell>
          <cell r="D322" t="str">
            <v>y</v>
          </cell>
        </row>
        <row r="323">
          <cell r="C323">
            <v>9645928448</v>
          </cell>
          <cell r="D323" t="str">
            <v>y</v>
          </cell>
        </row>
        <row r="324">
          <cell r="C324">
            <v>9074015647</v>
          </cell>
          <cell r="D324" t="str">
            <v>y</v>
          </cell>
        </row>
        <row r="325">
          <cell r="C325">
            <v>9095916518</v>
          </cell>
          <cell r="D325" t="str">
            <v>y</v>
          </cell>
        </row>
        <row r="326">
          <cell r="C326">
            <v>9053573626</v>
          </cell>
          <cell r="D326" t="str">
            <v>y</v>
          </cell>
        </row>
        <row r="327">
          <cell r="C327">
            <v>9014795028</v>
          </cell>
          <cell r="D327" t="str">
            <v>y</v>
          </cell>
        </row>
        <row r="328">
          <cell r="C328">
            <v>9081203856</v>
          </cell>
          <cell r="D328" t="str">
            <v>y</v>
          </cell>
        </row>
        <row r="329">
          <cell r="C329">
            <v>9038538733</v>
          </cell>
          <cell r="D329" t="str">
            <v>y</v>
          </cell>
        </row>
        <row r="330">
          <cell r="C330">
            <v>9094871326</v>
          </cell>
          <cell r="D330" t="str">
            <v>y</v>
          </cell>
        </row>
        <row r="331">
          <cell r="C331">
            <v>9136041404</v>
          </cell>
          <cell r="D331" t="str">
            <v>y</v>
          </cell>
        </row>
        <row r="332">
          <cell r="C332">
            <v>9057296327</v>
          </cell>
          <cell r="D332" t="str">
            <v>y</v>
          </cell>
        </row>
        <row r="333">
          <cell r="C333">
            <v>9079582695</v>
          </cell>
          <cell r="D333" t="str">
            <v>y</v>
          </cell>
        </row>
        <row r="334">
          <cell r="C334">
            <v>9076796435</v>
          </cell>
          <cell r="D334" t="str">
            <v>y</v>
          </cell>
        </row>
        <row r="335">
          <cell r="C335">
            <v>9136034874</v>
          </cell>
          <cell r="D335" t="str">
            <v>y</v>
          </cell>
        </row>
        <row r="336">
          <cell r="C336">
            <v>9053036455</v>
          </cell>
          <cell r="D336" t="str">
            <v>y</v>
          </cell>
        </row>
        <row r="337">
          <cell r="C337">
            <v>9029318941</v>
          </cell>
          <cell r="D337" t="str">
            <v>y</v>
          </cell>
        </row>
        <row r="338">
          <cell r="C338">
            <v>9098382189</v>
          </cell>
          <cell r="D338" t="str">
            <v>y</v>
          </cell>
        </row>
        <row r="339">
          <cell r="C339">
            <v>9091357835</v>
          </cell>
          <cell r="D339" t="str">
            <v>y</v>
          </cell>
        </row>
        <row r="340">
          <cell r="C340">
            <v>9052567859</v>
          </cell>
          <cell r="D340" t="str">
            <v>y</v>
          </cell>
        </row>
        <row r="341">
          <cell r="C341">
            <v>9878571735</v>
          </cell>
          <cell r="D341" t="str">
            <v>y</v>
          </cell>
        </row>
        <row r="342">
          <cell r="C342">
            <v>9043898698</v>
          </cell>
          <cell r="D342" t="str">
            <v>y</v>
          </cell>
        </row>
        <row r="343">
          <cell r="C343">
            <v>9081363911</v>
          </cell>
          <cell r="D343" t="str">
            <v>y</v>
          </cell>
        </row>
        <row r="344">
          <cell r="C344">
            <v>9041273033</v>
          </cell>
          <cell r="D344" t="str">
            <v>y</v>
          </cell>
        </row>
        <row r="345">
          <cell r="C345">
            <v>9120269082</v>
          </cell>
          <cell r="D345" t="str">
            <v>y</v>
          </cell>
        </row>
        <row r="346">
          <cell r="C346">
            <v>9145471269</v>
          </cell>
          <cell r="D346" t="str">
            <v>y</v>
          </cell>
        </row>
        <row r="347">
          <cell r="C347">
            <v>9090357674</v>
          </cell>
          <cell r="D347" t="str">
            <v>y</v>
          </cell>
        </row>
        <row r="348">
          <cell r="C348">
            <v>9053146706</v>
          </cell>
          <cell r="D348" t="str">
            <v>y</v>
          </cell>
        </row>
        <row r="349">
          <cell r="C349">
            <v>9864902133</v>
          </cell>
          <cell r="D349" t="str">
            <v>y</v>
          </cell>
        </row>
        <row r="350">
          <cell r="C350">
            <v>9816945025</v>
          </cell>
          <cell r="D350" t="str">
            <v>y</v>
          </cell>
        </row>
        <row r="351">
          <cell r="C351">
            <v>9032545503</v>
          </cell>
          <cell r="D351" t="str">
            <v>y</v>
          </cell>
        </row>
        <row r="352">
          <cell r="C352">
            <v>9102536796</v>
          </cell>
          <cell r="D352" t="str">
            <v>y</v>
          </cell>
        </row>
        <row r="353">
          <cell r="C353">
            <v>9070210694</v>
          </cell>
          <cell r="D353" t="str">
            <v>y</v>
          </cell>
        </row>
        <row r="354">
          <cell r="C354">
            <v>9079312469</v>
          </cell>
          <cell r="D354" t="str">
            <v>y</v>
          </cell>
        </row>
        <row r="355">
          <cell r="C355">
            <v>9096532957</v>
          </cell>
          <cell r="D355" t="str">
            <v>y</v>
          </cell>
        </row>
        <row r="356">
          <cell r="C356">
            <v>9759304989</v>
          </cell>
          <cell r="D356" t="str">
            <v>y</v>
          </cell>
        </row>
        <row r="357">
          <cell r="C357">
            <v>9096067407</v>
          </cell>
          <cell r="D357" t="str">
            <v>y</v>
          </cell>
        </row>
        <row r="358">
          <cell r="C358">
            <v>9850927491</v>
          </cell>
          <cell r="D358" t="str">
            <v>y</v>
          </cell>
        </row>
        <row r="359">
          <cell r="C359">
            <v>9691371724</v>
          </cell>
          <cell r="D359" t="str">
            <v>y</v>
          </cell>
        </row>
        <row r="360">
          <cell r="C360">
            <v>9137649174</v>
          </cell>
          <cell r="D360" t="str">
            <v>y</v>
          </cell>
        </row>
        <row r="361">
          <cell r="C361">
            <v>9052640416</v>
          </cell>
          <cell r="D361" t="str">
            <v>y</v>
          </cell>
        </row>
        <row r="362">
          <cell r="C362">
            <v>9081512693</v>
          </cell>
          <cell r="D362" t="str">
            <v>y</v>
          </cell>
        </row>
        <row r="363">
          <cell r="C363">
            <v>9045158219</v>
          </cell>
          <cell r="D363" t="str">
            <v>y</v>
          </cell>
        </row>
        <row r="364">
          <cell r="C364">
            <v>9069860421</v>
          </cell>
          <cell r="D364" t="str">
            <v>y</v>
          </cell>
        </row>
        <row r="365">
          <cell r="C365">
            <v>9052649089</v>
          </cell>
          <cell r="D365" t="str">
            <v>y</v>
          </cell>
        </row>
        <row r="366">
          <cell r="C366">
            <v>9050615607</v>
          </cell>
          <cell r="D366" t="str">
            <v>y</v>
          </cell>
        </row>
        <row r="367">
          <cell r="C367">
            <v>9020850943</v>
          </cell>
          <cell r="D367" t="str">
            <v>y</v>
          </cell>
        </row>
        <row r="368">
          <cell r="C368">
            <v>9730573758</v>
          </cell>
          <cell r="D368" t="str">
            <v>y</v>
          </cell>
        </row>
        <row r="369">
          <cell r="C369">
            <v>9082806968</v>
          </cell>
          <cell r="D369" t="str">
            <v>y</v>
          </cell>
        </row>
        <row r="370">
          <cell r="C370">
            <v>9702034153</v>
          </cell>
          <cell r="D370" t="str">
            <v>y</v>
          </cell>
        </row>
        <row r="371">
          <cell r="C371">
            <v>9126516727</v>
          </cell>
          <cell r="D371" t="str">
            <v>y</v>
          </cell>
        </row>
        <row r="372">
          <cell r="C372">
            <v>9090216326</v>
          </cell>
          <cell r="D372" t="str">
            <v>y</v>
          </cell>
        </row>
        <row r="373">
          <cell r="C373">
            <v>9095890565</v>
          </cell>
          <cell r="D373" t="str">
            <v>y</v>
          </cell>
        </row>
        <row r="374">
          <cell r="C374">
            <v>9048780716</v>
          </cell>
          <cell r="D374" t="str">
            <v>y</v>
          </cell>
        </row>
        <row r="375">
          <cell r="C375">
            <v>9071578274</v>
          </cell>
          <cell r="D375" t="str">
            <v>y</v>
          </cell>
        </row>
        <row r="376">
          <cell r="C376">
            <v>9816059095</v>
          </cell>
          <cell r="D376" t="str">
            <v>y</v>
          </cell>
        </row>
        <row r="377">
          <cell r="C377">
            <v>9051631611</v>
          </cell>
          <cell r="D377" t="str">
            <v>y</v>
          </cell>
        </row>
        <row r="378">
          <cell r="C378">
            <v>9130864914</v>
          </cell>
          <cell r="D378" t="str">
            <v>y</v>
          </cell>
        </row>
        <row r="379">
          <cell r="C379">
            <v>9106143848</v>
          </cell>
          <cell r="D379" t="str">
            <v>y</v>
          </cell>
        </row>
        <row r="380">
          <cell r="C380">
            <v>9856857076</v>
          </cell>
          <cell r="D380" t="str">
            <v>y</v>
          </cell>
        </row>
        <row r="381">
          <cell r="C381">
            <v>9072921612</v>
          </cell>
          <cell r="D381" t="str">
            <v>y</v>
          </cell>
        </row>
        <row r="382">
          <cell r="C382">
            <v>9069753183</v>
          </cell>
          <cell r="D382" t="str">
            <v>y</v>
          </cell>
        </row>
        <row r="383">
          <cell r="C383">
            <v>9081868283</v>
          </cell>
          <cell r="D383" t="str">
            <v>y</v>
          </cell>
        </row>
        <row r="384">
          <cell r="C384">
            <v>9069782073</v>
          </cell>
          <cell r="D384" t="str">
            <v>y</v>
          </cell>
        </row>
        <row r="385">
          <cell r="C385">
            <v>9080181654</v>
          </cell>
          <cell r="D385" t="str">
            <v>y</v>
          </cell>
        </row>
        <row r="386">
          <cell r="C386">
            <v>9056825683</v>
          </cell>
          <cell r="D386" t="str">
            <v>y</v>
          </cell>
        </row>
        <row r="387">
          <cell r="C387">
            <v>9092384803</v>
          </cell>
          <cell r="D387" t="str">
            <v>y</v>
          </cell>
        </row>
        <row r="388">
          <cell r="C388">
            <v>9062146978</v>
          </cell>
          <cell r="D388" t="str">
            <v>y</v>
          </cell>
        </row>
        <row r="389">
          <cell r="C389">
            <v>9106493064</v>
          </cell>
          <cell r="D389" t="str">
            <v>y</v>
          </cell>
        </row>
        <row r="390">
          <cell r="C390">
            <v>9794265151</v>
          </cell>
          <cell r="D390" t="str">
            <v>y</v>
          </cell>
        </row>
        <row r="391">
          <cell r="C391">
            <v>9762386812</v>
          </cell>
          <cell r="D391" t="str">
            <v>y</v>
          </cell>
        </row>
        <row r="392">
          <cell r="C392">
            <v>9736189407</v>
          </cell>
          <cell r="D392" t="str">
            <v>y</v>
          </cell>
        </row>
        <row r="393">
          <cell r="C393">
            <v>9142465837</v>
          </cell>
          <cell r="D393" t="str">
            <v>y</v>
          </cell>
        </row>
        <row r="394">
          <cell r="C394">
            <v>9081853989</v>
          </cell>
          <cell r="D394" t="str">
            <v>y</v>
          </cell>
        </row>
        <row r="395">
          <cell r="C395">
            <v>9080695832</v>
          </cell>
          <cell r="D395" t="str">
            <v>y</v>
          </cell>
        </row>
        <row r="396">
          <cell r="C396">
            <v>9759656826</v>
          </cell>
          <cell r="D396" t="str">
            <v>y</v>
          </cell>
        </row>
        <row r="397">
          <cell r="C397">
            <v>9803451231</v>
          </cell>
          <cell r="D397" t="str">
            <v>y</v>
          </cell>
        </row>
        <row r="398">
          <cell r="C398">
            <v>9057386385</v>
          </cell>
          <cell r="D398" t="str">
            <v>y</v>
          </cell>
        </row>
        <row r="399">
          <cell r="C399">
            <v>9128414723</v>
          </cell>
          <cell r="D399" t="str">
            <v>y</v>
          </cell>
        </row>
        <row r="400">
          <cell r="C400">
            <v>9087851849</v>
          </cell>
          <cell r="D400" t="str">
            <v>y</v>
          </cell>
        </row>
        <row r="401">
          <cell r="C401">
            <v>9067901711</v>
          </cell>
          <cell r="D401" t="str">
            <v>y</v>
          </cell>
        </row>
        <row r="402">
          <cell r="C402">
            <v>9031292488</v>
          </cell>
          <cell r="D402" t="str">
            <v>y</v>
          </cell>
        </row>
        <row r="403">
          <cell r="C403">
            <v>9080284798</v>
          </cell>
          <cell r="D403" t="str">
            <v>y</v>
          </cell>
        </row>
        <row r="404">
          <cell r="C404">
            <v>9691486221</v>
          </cell>
          <cell r="D404" t="str">
            <v>y</v>
          </cell>
        </row>
        <row r="405">
          <cell r="C405">
            <v>9132623486</v>
          </cell>
          <cell r="D405" t="str">
            <v>y</v>
          </cell>
        </row>
        <row r="406">
          <cell r="C406">
            <v>9783984594</v>
          </cell>
          <cell r="D406" t="str">
            <v>y</v>
          </cell>
        </row>
        <row r="407">
          <cell r="C407">
            <v>9052927563</v>
          </cell>
          <cell r="D407" t="str">
            <v>y</v>
          </cell>
        </row>
        <row r="408">
          <cell r="C408">
            <v>9084126168</v>
          </cell>
          <cell r="D408" t="str">
            <v>y</v>
          </cell>
        </row>
        <row r="409">
          <cell r="C409">
            <v>9057593589</v>
          </cell>
          <cell r="D409" t="str">
            <v>y</v>
          </cell>
        </row>
        <row r="410">
          <cell r="C410">
            <v>9053560802</v>
          </cell>
          <cell r="D410" t="str">
            <v>y</v>
          </cell>
        </row>
        <row r="411">
          <cell r="C411">
            <v>9649627092</v>
          </cell>
          <cell r="D411" t="str">
            <v>y</v>
          </cell>
        </row>
        <row r="412">
          <cell r="C412">
            <v>9893563579</v>
          </cell>
          <cell r="D412" t="str">
            <v>y</v>
          </cell>
        </row>
        <row r="413">
          <cell r="C413">
            <v>9025340917</v>
          </cell>
          <cell r="D413" t="str">
            <v>y</v>
          </cell>
        </row>
        <row r="414">
          <cell r="C414">
            <v>9868426168</v>
          </cell>
          <cell r="D414" t="str">
            <v>y</v>
          </cell>
        </row>
        <row r="415">
          <cell r="C415">
            <v>9801652809</v>
          </cell>
          <cell r="D415" t="str">
            <v>y</v>
          </cell>
        </row>
        <row r="416">
          <cell r="C416">
            <v>9126182312</v>
          </cell>
          <cell r="D416" t="str">
            <v>y</v>
          </cell>
        </row>
        <row r="417">
          <cell r="C417">
            <v>9896201217</v>
          </cell>
          <cell r="D417" t="str">
            <v>y</v>
          </cell>
        </row>
        <row r="418">
          <cell r="C418">
            <v>9071687143</v>
          </cell>
          <cell r="D418" t="str">
            <v>y</v>
          </cell>
        </row>
        <row r="419">
          <cell r="C419">
            <v>9136586389</v>
          </cell>
          <cell r="D419" t="str">
            <v>y</v>
          </cell>
        </row>
        <row r="420">
          <cell r="C420">
            <v>9019702081</v>
          </cell>
          <cell r="D420" t="str">
            <v>y</v>
          </cell>
        </row>
        <row r="421">
          <cell r="C421">
            <v>9068730857</v>
          </cell>
          <cell r="D421" t="str">
            <v>y</v>
          </cell>
        </row>
        <row r="422">
          <cell r="C422">
            <v>9862513938</v>
          </cell>
          <cell r="D422" t="str">
            <v>y</v>
          </cell>
        </row>
        <row r="423">
          <cell r="C423">
            <v>9813941653</v>
          </cell>
          <cell r="D423" t="str">
            <v>y</v>
          </cell>
        </row>
        <row r="424">
          <cell r="C424">
            <v>9091692653</v>
          </cell>
          <cell r="D424" t="str">
            <v>y</v>
          </cell>
        </row>
        <row r="425">
          <cell r="C425">
            <v>9093945767</v>
          </cell>
          <cell r="D425" t="str">
            <v>y</v>
          </cell>
        </row>
        <row r="426">
          <cell r="C426">
            <v>9085097844</v>
          </cell>
          <cell r="D426" t="str">
            <v>y</v>
          </cell>
        </row>
        <row r="427">
          <cell r="C427">
            <v>9102806972</v>
          </cell>
          <cell r="D427" t="str">
            <v>y</v>
          </cell>
        </row>
        <row r="428">
          <cell r="C428">
            <v>9053869622</v>
          </cell>
          <cell r="D428" t="str">
            <v>y</v>
          </cell>
        </row>
        <row r="429">
          <cell r="C429">
            <v>9087684989</v>
          </cell>
          <cell r="D429" t="str">
            <v>y</v>
          </cell>
        </row>
        <row r="430">
          <cell r="C430">
            <v>9106416521</v>
          </cell>
          <cell r="D430" t="str">
            <v>y</v>
          </cell>
        </row>
        <row r="431">
          <cell r="C431">
            <v>9020792454</v>
          </cell>
          <cell r="D431" t="str">
            <v>y</v>
          </cell>
        </row>
        <row r="432">
          <cell r="C432">
            <v>9121673958</v>
          </cell>
          <cell r="D432" t="str">
            <v>y</v>
          </cell>
        </row>
        <row r="433">
          <cell r="C433">
            <v>9024084546</v>
          </cell>
          <cell r="D433" t="str">
            <v>y</v>
          </cell>
        </row>
        <row r="434">
          <cell r="C434">
            <v>9125237209</v>
          </cell>
          <cell r="D434" t="str">
            <v>y</v>
          </cell>
        </row>
        <row r="435">
          <cell r="C435">
            <v>9068493281</v>
          </cell>
          <cell r="D435" t="str">
            <v>y</v>
          </cell>
        </row>
        <row r="436">
          <cell r="C436">
            <v>9018657625</v>
          </cell>
          <cell r="D436" t="str">
            <v>y</v>
          </cell>
        </row>
        <row r="437">
          <cell r="C437">
            <v>9031607402</v>
          </cell>
          <cell r="D437" t="str">
            <v>y</v>
          </cell>
        </row>
        <row r="438">
          <cell r="C438">
            <v>9105630767</v>
          </cell>
          <cell r="D438" t="str">
            <v>y</v>
          </cell>
        </row>
        <row r="439">
          <cell r="C439">
            <v>9870153923</v>
          </cell>
          <cell r="D439" t="str">
            <v>y</v>
          </cell>
        </row>
        <row r="440">
          <cell r="C440">
            <v>9057879821</v>
          </cell>
          <cell r="D440" t="str">
            <v>y</v>
          </cell>
        </row>
        <row r="441">
          <cell r="C441">
            <v>9140264624</v>
          </cell>
          <cell r="D441" t="str">
            <v>y</v>
          </cell>
        </row>
        <row r="442">
          <cell r="C442">
            <v>9078524329</v>
          </cell>
          <cell r="D442" t="str">
            <v>y</v>
          </cell>
        </row>
        <row r="443">
          <cell r="C443">
            <v>9057256918</v>
          </cell>
          <cell r="D443" t="str">
            <v>y</v>
          </cell>
        </row>
        <row r="444">
          <cell r="C444">
            <v>9078050438</v>
          </cell>
          <cell r="D444" t="str">
            <v>y</v>
          </cell>
        </row>
        <row r="445">
          <cell r="C445">
            <v>9089751437</v>
          </cell>
          <cell r="D445" t="str">
            <v>y</v>
          </cell>
        </row>
        <row r="446">
          <cell r="C446">
            <v>9092692309</v>
          </cell>
          <cell r="D446" t="str">
            <v>y</v>
          </cell>
        </row>
        <row r="447">
          <cell r="C447">
            <v>9078368519</v>
          </cell>
          <cell r="D447" t="str">
            <v>y</v>
          </cell>
        </row>
        <row r="448">
          <cell r="C448">
            <v>9081365646</v>
          </cell>
          <cell r="D448" t="str">
            <v>y</v>
          </cell>
        </row>
        <row r="449">
          <cell r="C449">
            <v>9081926045</v>
          </cell>
          <cell r="D449" t="str">
            <v>y</v>
          </cell>
        </row>
        <row r="450">
          <cell r="C450">
            <v>9051728934</v>
          </cell>
          <cell r="D450" t="str">
            <v>y</v>
          </cell>
        </row>
        <row r="451">
          <cell r="C451">
            <v>9037916056</v>
          </cell>
          <cell r="D451" t="str">
            <v>y</v>
          </cell>
        </row>
        <row r="452">
          <cell r="C452">
            <v>9107521291</v>
          </cell>
          <cell r="D452" t="str">
            <v>y</v>
          </cell>
        </row>
        <row r="453">
          <cell r="C453">
            <v>9054149363</v>
          </cell>
          <cell r="D453" t="str">
            <v>y</v>
          </cell>
        </row>
        <row r="454">
          <cell r="C454">
            <v>9896413022</v>
          </cell>
          <cell r="D454" t="str">
            <v>y</v>
          </cell>
        </row>
        <row r="455">
          <cell r="C455">
            <v>9143979108</v>
          </cell>
          <cell r="D455" t="str">
            <v>y</v>
          </cell>
        </row>
        <row r="456">
          <cell r="C456">
            <v>9803691806</v>
          </cell>
          <cell r="D456" t="str">
            <v>y</v>
          </cell>
        </row>
        <row r="457">
          <cell r="C457">
            <v>9080612395</v>
          </cell>
          <cell r="D457" t="str">
            <v>y</v>
          </cell>
        </row>
        <row r="458">
          <cell r="C458">
            <v>9148246936</v>
          </cell>
          <cell r="D458" t="str">
            <v>y</v>
          </cell>
        </row>
        <row r="459">
          <cell r="C459">
            <v>9698874321</v>
          </cell>
          <cell r="D459" t="str">
            <v>y</v>
          </cell>
        </row>
        <row r="460">
          <cell r="C460">
            <v>9026841521</v>
          </cell>
          <cell r="D460" t="str">
            <v>y</v>
          </cell>
        </row>
        <row r="461">
          <cell r="C461">
            <v>9059464746</v>
          </cell>
          <cell r="D461" t="str">
            <v>y</v>
          </cell>
        </row>
        <row r="462">
          <cell r="C462">
            <v>9131480705</v>
          </cell>
          <cell r="D462" t="str">
            <v>y</v>
          </cell>
        </row>
        <row r="463">
          <cell r="C463">
            <v>9052694876</v>
          </cell>
          <cell r="D463" t="str">
            <v>y</v>
          </cell>
        </row>
        <row r="464">
          <cell r="C464">
            <v>9823908279</v>
          </cell>
          <cell r="D464" t="str">
            <v>y</v>
          </cell>
        </row>
        <row r="465">
          <cell r="C465">
            <v>9045670252</v>
          </cell>
          <cell r="D465" t="str">
            <v>y</v>
          </cell>
        </row>
        <row r="466">
          <cell r="C466">
            <v>9083295703</v>
          </cell>
          <cell r="D466" t="str">
            <v>y</v>
          </cell>
        </row>
        <row r="467">
          <cell r="C467">
            <v>9725136375</v>
          </cell>
          <cell r="D467" t="str">
            <v>y</v>
          </cell>
        </row>
        <row r="468">
          <cell r="C468">
            <v>9063702743</v>
          </cell>
          <cell r="D468" t="str">
            <v>y</v>
          </cell>
        </row>
        <row r="469">
          <cell r="C469">
            <v>9792080387</v>
          </cell>
          <cell r="D469" t="str">
            <v>y</v>
          </cell>
        </row>
        <row r="470">
          <cell r="C470">
            <v>9691820718</v>
          </cell>
          <cell r="D470" t="str">
            <v>y</v>
          </cell>
        </row>
        <row r="471">
          <cell r="C471">
            <v>9052678904</v>
          </cell>
          <cell r="D471" t="str">
            <v>y</v>
          </cell>
        </row>
        <row r="472">
          <cell r="C472">
            <v>9069610236</v>
          </cell>
          <cell r="D472" t="str">
            <v>y</v>
          </cell>
        </row>
        <row r="473">
          <cell r="C473">
            <v>9120549238</v>
          </cell>
          <cell r="D473" t="str">
            <v>y</v>
          </cell>
        </row>
        <row r="474">
          <cell r="C474">
            <v>9139217236</v>
          </cell>
          <cell r="D474" t="str">
            <v>y</v>
          </cell>
        </row>
        <row r="475">
          <cell r="C475">
            <v>9085794578</v>
          </cell>
          <cell r="D475" t="str">
            <v>y</v>
          </cell>
        </row>
        <row r="476">
          <cell r="C476">
            <v>9083596052</v>
          </cell>
          <cell r="D476" t="str">
            <v>y</v>
          </cell>
        </row>
        <row r="477">
          <cell r="C477">
            <v>9717276753</v>
          </cell>
          <cell r="D477" t="str">
            <v>y</v>
          </cell>
        </row>
        <row r="478">
          <cell r="C478">
            <v>9136731379</v>
          </cell>
          <cell r="D478" t="str">
            <v>y</v>
          </cell>
        </row>
        <row r="479">
          <cell r="C479">
            <v>9021712499</v>
          </cell>
          <cell r="D479" t="str">
            <v>y</v>
          </cell>
        </row>
        <row r="480">
          <cell r="C480">
            <v>9071693043</v>
          </cell>
          <cell r="D480" t="str">
            <v>y</v>
          </cell>
        </row>
        <row r="481">
          <cell r="C481">
            <v>9874027679</v>
          </cell>
          <cell r="D481" t="str">
            <v>y</v>
          </cell>
        </row>
        <row r="482">
          <cell r="C482">
            <v>9081718133</v>
          </cell>
          <cell r="D482" t="str">
            <v>y</v>
          </cell>
        </row>
        <row r="483">
          <cell r="C483">
            <v>9080950542</v>
          </cell>
          <cell r="D483" t="str">
            <v>y</v>
          </cell>
        </row>
        <row r="484">
          <cell r="C484">
            <v>9874715626</v>
          </cell>
          <cell r="D484" t="str">
            <v>y</v>
          </cell>
        </row>
        <row r="485">
          <cell r="C485">
            <v>9765950107</v>
          </cell>
          <cell r="D485" t="str">
            <v>y</v>
          </cell>
        </row>
        <row r="486">
          <cell r="C486">
            <v>9056057615</v>
          </cell>
          <cell r="D486" t="str">
            <v>y</v>
          </cell>
        </row>
        <row r="487">
          <cell r="C487">
            <v>9068305392</v>
          </cell>
          <cell r="D487" t="str">
            <v>y</v>
          </cell>
        </row>
        <row r="488">
          <cell r="C488">
            <v>9017340955</v>
          </cell>
          <cell r="D488" t="str">
            <v>y</v>
          </cell>
        </row>
        <row r="489">
          <cell r="C489">
            <v>9035417277</v>
          </cell>
          <cell r="D489" t="str">
            <v>y</v>
          </cell>
        </row>
        <row r="490">
          <cell r="C490">
            <v>9084737299</v>
          </cell>
          <cell r="D490" t="str">
            <v>y</v>
          </cell>
        </row>
        <row r="491">
          <cell r="C491">
            <v>9091463834</v>
          </cell>
          <cell r="D491" t="str">
            <v>y</v>
          </cell>
        </row>
        <row r="492">
          <cell r="C492">
            <v>9106502693</v>
          </cell>
          <cell r="D492" t="str">
            <v>y</v>
          </cell>
        </row>
        <row r="493">
          <cell r="C493">
            <v>9108797318</v>
          </cell>
          <cell r="D493" t="str">
            <v>y</v>
          </cell>
        </row>
        <row r="494">
          <cell r="C494">
            <v>9072431924</v>
          </cell>
          <cell r="D494" t="str">
            <v>y</v>
          </cell>
        </row>
        <row r="495">
          <cell r="C495">
            <v>9082569353</v>
          </cell>
          <cell r="D495" t="str">
            <v>y</v>
          </cell>
        </row>
        <row r="496">
          <cell r="C496">
            <v>9089504587</v>
          </cell>
          <cell r="D496" t="str">
            <v>y</v>
          </cell>
        </row>
        <row r="497">
          <cell r="C497">
            <v>9864186539</v>
          </cell>
          <cell r="D497" t="str">
            <v>y</v>
          </cell>
        </row>
        <row r="498">
          <cell r="C498">
            <v>9073787341</v>
          </cell>
          <cell r="D498" t="str">
            <v>y</v>
          </cell>
        </row>
        <row r="499">
          <cell r="C499">
            <v>9871627358</v>
          </cell>
          <cell r="D499" t="str">
            <v>y</v>
          </cell>
        </row>
        <row r="500">
          <cell r="C500">
            <v>9810960917</v>
          </cell>
          <cell r="D500" t="str">
            <v>y</v>
          </cell>
        </row>
        <row r="501">
          <cell r="C501">
            <v>9045710166</v>
          </cell>
          <cell r="D501" t="str">
            <v>y</v>
          </cell>
        </row>
        <row r="502">
          <cell r="C502">
            <v>9019708297</v>
          </cell>
          <cell r="D502" t="str">
            <v>y</v>
          </cell>
        </row>
        <row r="503">
          <cell r="C503">
            <v>9095039706</v>
          </cell>
          <cell r="D503" t="str">
            <v>y</v>
          </cell>
        </row>
        <row r="504">
          <cell r="C504">
            <v>9109465199</v>
          </cell>
          <cell r="D504" t="str">
            <v>y</v>
          </cell>
        </row>
        <row r="505">
          <cell r="C505">
            <v>9890751459</v>
          </cell>
          <cell r="D505" t="str">
            <v>y</v>
          </cell>
        </row>
        <row r="506">
          <cell r="C506">
            <v>9875478694</v>
          </cell>
          <cell r="D506" t="str">
            <v>y</v>
          </cell>
        </row>
        <row r="507">
          <cell r="C507">
            <v>9043050815</v>
          </cell>
          <cell r="D507" t="str">
            <v>y</v>
          </cell>
        </row>
        <row r="508">
          <cell r="C508">
            <v>9070518703</v>
          </cell>
          <cell r="D508" t="str">
            <v>y</v>
          </cell>
        </row>
        <row r="509">
          <cell r="C509">
            <v>9095145737</v>
          </cell>
          <cell r="D509" t="str">
            <v>y</v>
          </cell>
        </row>
        <row r="510">
          <cell r="C510">
            <v>9084528457</v>
          </cell>
          <cell r="D510" t="str">
            <v>y</v>
          </cell>
        </row>
        <row r="511">
          <cell r="C511">
            <v>9723710728</v>
          </cell>
          <cell r="D511" t="str">
            <v>y</v>
          </cell>
        </row>
        <row r="512">
          <cell r="C512">
            <v>9079109603</v>
          </cell>
          <cell r="D512" t="str">
            <v>y</v>
          </cell>
        </row>
        <row r="513">
          <cell r="C513">
            <v>9869491319</v>
          </cell>
          <cell r="D513" t="str">
            <v>y</v>
          </cell>
        </row>
        <row r="514">
          <cell r="C514">
            <v>9720956922</v>
          </cell>
          <cell r="D514" t="str">
            <v>y</v>
          </cell>
        </row>
        <row r="515">
          <cell r="C515">
            <v>9085101858</v>
          </cell>
          <cell r="D515" t="str">
            <v>y</v>
          </cell>
        </row>
        <row r="516">
          <cell r="C516">
            <v>9837594243</v>
          </cell>
          <cell r="D516" t="str">
            <v>y</v>
          </cell>
        </row>
        <row r="517">
          <cell r="C517">
            <v>9872904819</v>
          </cell>
          <cell r="D517" t="str">
            <v>y</v>
          </cell>
        </row>
        <row r="518">
          <cell r="C518">
            <v>9098043284</v>
          </cell>
          <cell r="D518" t="str">
            <v>y</v>
          </cell>
        </row>
        <row r="519">
          <cell r="C519">
            <v>9018710498</v>
          </cell>
          <cell r="D519" t="str">
            <v>y</v>
          </cell>
        </row>
        <row r="520">
          <cell r="C520">
            <v>9050958706</v>
          </cell>
          <cell r="D520" t="str">
            <v>y</v>
          </cell>
        </row>
        <row r="521">
          <cell r="C521">
            <v>9048965975</v>
          </cell>
          <cell r="D521" t="str">
            <v>y</v>
          </cell>
        </row>
        <row r="522">
          <cell r="C522">
            <v>9058625133</v>
          </cell>
          <cell r="D522" t="str">
            <v>y</v>
          </cell>
        </row>
        <row r="523">
          <cell r="C523">
            <v>9078324897</v>
          </cell>
          <cell r="D523" t="str">
            <v>y</v>
          </cell>
        </row>
        <row r="524">
          <cell r="C524">
            <v>9078016481</v>
          </cell>
          <cell r="D524" t="str">
            <v>y</v>
          </cell>
        </row>
        <row r="525">
          <cell r="C525">
            <v>9084041807</v>
          </cell>
          <cell r="D525" t="str">
            <v>y</v>
          </cell>
        </row>
        <row r="526">
          <cell r="C526">
            <v>9095458191</v>
          </cell>
          <cell r="D526" t="str">
            <v>y</v>
          </cell>
        </row>
        <row r="527">
          <cell r="C527">
            <v>9076809341</v>
          </cell>
          <cell r="D527" t="str">
            <v>y</v>
          </cell>
        </row>
        <row r="528">
          <cell r="C528">
            <v>9083487982</v>
          </cell>
          <cell r="D528" t="str">
            <v>y</v>
          </cell>
        </row>
        <row r="529">
          <cell r="C529">
            <v>9070269387</v>
          </cell>
          <cell r="D529" t="str">
            <v>y</v>
          </cell>
        </row>
        <row r="530">
          <cell r="C530">
            <v>9107695054</v>
          </cell>
          <cell r="D530" t="str">
            <v>y</v>
          </cell>
        </row>
        <row r="531">
          <cell r="C531">
            <v>9049824074</v>
          </cell>
          <cell r="D531" t="str">
            <v>y</v>
          </cell>
        </row>
        <row r="532">
          <cell r="C532">
            <v>9093615958</v>
          </cell>
          <cell r="D532" t="str">
            <v>y</v>
          </cell>
        </row>
        <row r="533">
          <cell r="C533">
            <v>9095062405</v>
          </cell>
          <cell r="D533" t="str">
            <v>y</v>
          </cell>
        </row>
        <row r="534">
          <cell r="C534">
            <v>9078459547</v>
          </cell>
          <cell r="D534" t="str">
            <v>y</v>
          </cell>
        </row>
        <row r="535">
          <cell r="C535">
            <v>9082498792</v>
          </cell>
          <cell r="D535" t="str">
            <v>y</v>
          </cell>
        </row>
        <row r="536">
          <cell r="C536">
            <v>9895853745</v>
          </cell>
          <cell r="D536" t="str">
            <v>y</v>
          </cell>
        </row>
        <row r="537">
          <cell r="C537">
            <v>9873879037</v>
          </cell>
          <cell r="D537" t="str">
            <v>y</v>
          </cell>
        </row>
        <row r="538">
          <cell r="C538">
            <v>9137636572</v>
          </cell>
          <cell r="D538" t="str">
            <v>y</v>
          </cell>
        </row>
        <row r="539">
          <cell r="C539">
            <v>9825708915</v>
          </cell>
          <cell r="D539" t="str">
            <v>y</v>
          </cell>
        </row>
        <row r="540">
          <cell r="C540">
            <v>9741031333</v>
          </cell>
          <cell r="D540" t="str">
            <v>y</v>
          </cell>
        </row>
        <row r="541">
          <cell r="C541">
            <v>9070401245</v>
          </cell>
          <cell r="D541" t="str">
            <v>y</v>
          </cell>
        </row>
        <row r="542">
          <cell r="C542">
            <v>9132538473</v>
          </cell>
          <cell r="D542" t="str">
            <v>y</v>
          </cell>
        </row>
        <row r="543">
          <cell r="C543">
            <v>9081960403</v>
          </cell>
          <cell r="D543" t="str">
            <v>y</v>
          </cell>
        </row>
        <row r="544">
          <cell r="C544">
            <v>9080478487</v>
          </cell>
          <cell r="D544" t="str">
            <v>y</v>
          </cell>
        </row>
        <row r="545">
          <cell r="C545">
            <v>9136272051</v>
          </cell>
          <cell r="D545" t="str">
            <v>y</v>
          </cell>
        </row>
        <row r="546">
          <cell r="C546">
            <v>9050314046</v>
          </cell>
          <cell r="D546" t="str">
            <v>y</v>
          </cell>
        </row>
        <row r="547">
          <cell r="C547">
            <v>9148679452</v>
          </cell>
          <cell r="D547" t="str">
            <v>y</v>
          </cell>
        </row>
        <row r="548">
          <cell r="C548">
            <v>9020621862</v>
          </cell>
          <cell r="D548" t="str">
            <v>y</v>
          </cell>
        </row>
        <row r="549">
          <cell r="C549">
            <v>9064964517</v>
          </cell>
          <cell r="D549" t="str">
            <v>y</v>
          </cell>
        </row>
        <row r="550">
          <cell r="C550">
            <v>9125696798</v>
          </cell>
          <cell r="D550" t="str">
            <v>y</v>
          </cell>
        </row>
        <row r="551">
          <cell r="C551">
            <v>9075607154</v>
          </cell>
          <cell r="D551" t="str">
            <v>y</v>
          </cell>
        </row>
        <row r="552">
          <cell r="C552">
            <v>9014246834</v>
          </cell>
          <cell r="D552" t="str">
            <v>y</v>
          </cell>
        </row>
        <row r="553">
          <cell r="C553">
            <v>9101968587</v>
          </cell>
          <cell r="D553" t="str">
            <v>y</v>
          </cell>
        </row>
        <row r="554">
          <cell r="C554">
            <v>9807942452</v>
          </cell>
          <cell r="D554" t="str">
            <v>y</v>
          </cell>
        </row>
        <row r="555">
          <cell r="C555">
            <v>9120396361</v>
          </cell>
          <cell r="D555" t="str">
            <v>y</v>
          </cell>
        </row>
        <row r="556">
          <cell r="C556">
            <v>9085139246</v>
          </cell>
          <cell r="D556" t="str">
            <v>y</v>
          </cell>
        </row>
        <row r="557">
          <cell r="C557">
            <v>9085139253</v>
          </cell>
          <cell r="D557" t="str">
            <v>y</v>
          </cell>
        </row>
        <row r="558">
          <cell r="C558">
            <v>9854841093</v>
          </cell>
          <cell r="D558" t="str">
            <v>y</v>
          </cell>
        </row>
        <row r="559">
          <cell r="C559">
            <v>9078049512</v>
          </cell>
          <cell r="D559" t="str">
            <v>y</v>
          </cell>
        </row>
        <row r="560">
          <cell r="C560">
            <v>9795620952</v>
          </cell>
          <cell r="D560" t="str">
            <v>y</v>
          </cell>
        </row>
        <row r="561">
          <cell r="C561">
            <v>9043154595</v>
          </cell>
          <cell r="D561" t="str">
            <v>y</v>
          </cell>
        </row>
        <row r="562">
          <cell r="C562">
            <v>9015435795</v>
          </cell>
          <cell r="D562" t="str">
            <v>y</v>
          </cell>
        </row>
        <row r="563">
          <cell r="C563">
            <v>9135868377</v>
          </cell>
          <cell r="D563" t="str">
            <v>y</v>
          </cell>
        </row>
        <row r="564">
          <cell r="C564">
            <v>9027674539</v>
          </cell>
          <cell r="D564" t="str">
            <v>y</v>
          </cell>
        </row>
        <row r="565">
          <cell r="C565">
            <v>9868932563</v>
          </cell>
          <cell r="D565" t="str">
            <v>y</v>
          </cell>
        </row>
        <row r="566">
          <cell r="C566">
            <v>9717606393</v>
          </cell>
          <cell r="D566" t="str">
            <v>y</v>
          </cell>
        </row>
        <row r="567">
          <cell r="C567">
            <v>9135643683</v>
          </cell>
          <cell r="D567" t="str">
            <v>y</v>
          </cell>
        </row>
        <row r="568">
          <cell r="C568">
            <v>9056843491</v>
          </cell>
          <cell r="D568" t="str">
            <v>y</v>
          </cell>
        </row>
        <row r="569">
          <cell r="C569">
            <v>9106765276</v>
          </cell>
          <cell r="D569" t="str">
            <v>y</v>
          </cell>
        </row>
        <row r="570">
          <cell r="C570">
            <v>9701849068</v>
          </cell>
          <cell r="D570" t="str">
            <v>y</v>
          </cell>
        </row>
        <row r="571">
          <cell r="C571">
            <v>9091042742</v>
          </cell>
          <cell r="D571" t="str">
            <v>y</v>
          </cell>
        </row>
        <row r="572">
          <cell r="C572">
            <v>9701181961</v>
          </cell>
          <cell r="D572" t="str">
            <v>y</v>
          </cell>
        </row>
        <row r="573">
          <cell r="C573">
            <v>9849432921</v>
          </cell>
          <cell r="D573" t="str">
            <v>y</v>
          </cell>
        </row>
        <row r="574">
          <cell r="C574">
            <v>9699266252</v>
          </cell>
          <cell r="D574" t="str">
            <v>y</v>
          </cell>
        </row>
        <row r="575">
          <cell r="C575">
            <v>9106431327</v>
          </cell>
          <cell r="D575" t="str">
            <v>y</v>
          </cell>
        </row>
        <row r="576">
          <cell r="C576">
            <v>9856212389</v>
          </cell>
          <cell r="D576" t="str">
            <v>y</v>
          </cell>
        </row>
        <row r="577">
          <cell r="C577">
            <v>9732562815</v>
          </cell>
          <cell r="D577" t="str">
            <v>y</v>
          </cell>
        </row>
        <row r="578">
          <cell r="C578">
            <v>9026082641</v>
          </cell>
          <cell r="D578" t="str">
            <v>y</v>
          </cell>
        </row>
        <row r="579">
          <cell r="C579">
            <v>9120710974</v>
          </cell>
          <cell r="D579" t="str">
            <v>y</v>
          </cell>
        </row>
        <row r="580">
          <cell r="C580">
            <v>9140757396</v>
          </cell>
          <cell r="D580" t="str">
            <v>y</v>
          </cell>
        </row>
        <row r="581">
          <cell r="C581">
            <v>9069231671</v>
          </cell>
          <cell r="D581" t="str">
            <v>y</v>
          </cell>
        </row>
        <row r="582">
          <cell r="C582">
            <v>9037672746</v>
          </cell>
          <cell r="D582" t="str">
            <v>y</v>
          </cell>
        </row>
        <row r="583">
          <cell r="C583">
            <v>9867296519</v>
          </cell>
          <cell r="D583" t="str">
            <v>y</v>
          </cell>
        </row>
        <row r="584">
          <cell r="C584">
            <v>9120589073</v>
          </cell>
          <cell r="D584" t="str">
            <v>y</v>
          </cell>
        </row>
        <row r="585">
          <cell r="C585">
            <v>9020749871</v>
          </cell>
          <cell r="D585" t="str">
            <v>y</v>
          </cell>
        </row>
        <row r="586">
          <cell r="C586">
            <v>9067946373</v>
          </cell>
          <cell r="D586" t="str">
            <v>y</v>
          </cell>
        </row>
        <row r="587">
          <cell r="C587">
            <v>9043121042</v>
          </cell>
          <cell r="D587" t="str">
            <v>y</v>
          </cell>
        </row>
        <row r="588">
          <cell r="C588">
            <v>9701460309</v>
          </cell>
          <cell r="D588" t="str">
            <v>y</v>
          </cell>
        </row>
        <row r="589">
          <cell r="C589">
            <v>9057165209</v>
          </cell>
          <cell r="D589" t="str">
            <v>y</v>
          </cell>
        </row>
        <row r="590">
          <cell r="C590">
            <v>9071951382</v>
          </cell>
          <cell r="D590" t="str">
            <v>y</v>
          </cell>
        </row>
        <row r="591">
          <cell r="C591">
            <v>9068658399</v>
          </cell>
          <cell r="D591" t="str">
            <v>y</v>
          </cell>
        </row>
        <row r="592">
          <cell r="C592">
            <v>9021079854</v>
          </cell>
          <cell r="D592" t="str">
            <v>y</v>
          </cell>
        </row>
        <row r="593">
          <cell r="C593">
            <v>9078563187</v>
          </cell>
          <cell r="D593" t="str">
            <v>y</v>
          </cell>
        </row>
        <row r="594">
          <cell r="C594">
            <v>9037090806</v>
          </cell>
          <cell r="D594" t="str">
            <v>y</v>
          </cell>
        </row>
        <row r="595">
          <cell r="C595">
            <v>9082874541</v>
          </cell>
          <cell r="D595" t="str">
            <v>y</v>
          </cell>
        </row>
        <row r="596">
          <cell r="C596">
            <v>9841980981</v>
          </cell>
          <cell r="D596" t="str">
            <v>y</v>
          </cell>
        </row>
        <row r="597">
          <cell r="C597">
            <v>9082348033</v>
          </cell>
          <cell r="D597" t="str">
            <v>y</v>
          </cell>
        </row>
        <row r="598">
          <cell r="C598">
            <v>9818476572</v>
          </cell>
          <cell r="D598" t="str">
            <v>y</v>
          </cell>
        </row>
        <row r="599">
          <cell r="C599">
            <v>9082657361</v>
          </cell>
          <cell r="D599" t="str">
            <v>y</v>
          </cell>
        </row>
        <row r="600">
          <cell r="C600">
            <v>9096081834</v>
          </cell>
          <cell r="D600" t="str">
            <v>y</v>
          </cell>
        </row>
        <row r="601">
          <cell r="C601">
            <v>9840384231</v>
          </cell>
          <cell r="D601" t="str">
            <v>y</v>
          </cell>
        </row>
        <row r="602">
          <cell r="C602">
            <v>9780856212</v>
          </cell>
          <cell r="D602" t="str">
            <v>y</v>
          </cell>
        </row>
        <row r="603">
          <cell r="C603">
            <v>9101839219</v>
          </cell>
          <cell r="D603" t="str">
            <v>y</v>
          </cell>
        </row>
        <row r="604">
          <cell r="C604">
            <v>9732016638</v>
          </cell>
          <cell r="D604" t="str">
            <v>y</v>
          </cell>
        </row>
        <row r="605">
          <cell r="C605">
            <v>9139065877</v>
          </cell>
          <cell r="D605" t="str">
            <v>y</v>
          </cell>
        </row>
        <row r="606">
          <cell r="C606">
            <v>9085406269</v>
          </cell>
          <cell r="D606" t="str">
            <v>y</v>
          </cell>
        </row>
        <row r="607">
          <cell r="C607">
            <v>9725024081</v>
          </cell>
          <cell r="D607" t="str">
            <v>y</v>
          </cell>
        </row>
        <row r="608">
          <cell r="C608">
            <v>9710927839</v>
          </cell>
          <cell r="D608" t="str">
            <v>y</v>
          </cell>
        </row>
        <row r="609">
          <cell r="C609">
            <v>9728568239</v>
          </cell>
          <cell r="D609" t="str">
            <v>y</v>
          </cell>
        </row>
        <row r="610">
          <cell r="C610">
            <v>9742916522</v>
          </cell>
          <cell r="D610" t="str">
            <v>y</v>
          </cell>
        </row>
        <row r="611">
          <cell r="C611">
            <v>9058789765</v>
          </cell>
          <cell r="D611" t="str">
            <v>y</v>
          </cell>
        </row>
        <row r="612">
          <cell r="C612">
            <v>9091962062</v>
          </cell>
          <cell r="D612" t="str">
            <v>y</v>
          </cell>
        </row>
        <row r="613">
          <cell r="C613">
            <v>9051363421</v>
          </cell>
          <cell r="D613" t="str">
            <v>y</v>
          </cell>
        </row>
        <row r="614">
          <cell r="C614">
            <v>9052965491</v>
          </cell>
          <cell r="D614" t="str">
            <v>y</v>
          </cell>
        </row>
        <row r="615">
          <cell r="C615">
            <v>9059742439</v>
          </cell>
          <cell r="D615" t="str">
            <v>y</v>
          </cell>
        </row>
        <row r="616">
          <cell r="C616">
            <v>9871535801</v>
          </cell>
          <cell r="D616" t="str">
            <v>y</v>
          </cell>
        </row>
        <row r="617">
          <cell r="C617">
            <v>9036162817</v>
          </cell>
          <cell r="D617" t="str">
            <v>y</v>
          </cell>
        </row>
        <row r="618">
          <cell r="C618">
            <v>9834579686</v>
          </cell>
          <cell r="D618" t="str">
            <v>y</v>
          </cell>
        </row>
        <row r="619">
          <cell r="C619">
            <v>9808459032</v>
          </cell>
          <cell r="D619" t="str">
            <v>y</v>
          </cell>
        </row>
        <row r="620">
          <cell r="C620">
            <v>9078698184</v>
          </cell>
          <cell r="D620" t="str">
            <v>y</v>
          </cell>
        </row>
        <row r="621">
          <cell r="C621">
            <v>9085484929</v>
          </cell>
          <cell r="D621" t="str">
            <v>y</v>
          </cell>
        </row>
        <row r="622">
          <cell r="C622">
            <v>9753592125</v>
          </cell>
          <cell r="D622" t="str">
            <v>y</v>
          </cell>
        </row>
        <row r="623">
          <cell r="C623">
            <v>9874251291</v>
          </cell>
          <cell r="D623" t="str">
            <v>y</v>
          </cell>
        </row>
        <row r="624">
          <cell r="C624">
            <v>9695469953</v>
          </cell>
          <cell r="D624" t="str">
            <v>y</v>
          </cell>
        </row>
        <row r="625">
          <cell r="C625">
            <v>9085623639</v>
          </cell>
          <cell r="D625" t="str">
            <v>y</v>
          </cell>
        </row>
        <row r="626">
          <cell r="C626">
            <v>9875946892</v>
          </cell>
          <cell r="D626" t="str">
            <v>y</v>
          </cell>
        </row>
        <row r="627">
          <cell r="C627">
            <v>9792978032</v>
          </cell>
          <cell r="D627" t="str">
            <v>y</v>
          </cell>
        </row>
        <row r="628">
          <cell r="C628">
            <v>9068613601</v>
          </cell>
          <cell r="D628" t="str">
            <v>y</v>
          </cell>
        </row>
        <row r="629">
          <cell r="C629">
            <v>9826382833</v>
          </cell>
          <cell r="D629" t="str">
            <v>y</v>
          </cell>
        </row>
        <row r="630">
          <cell r="C630">
            <v>9870595241</v>
          </cell>
          <cell r="D630" t="str">
            <v>y</v>
          </cell>
        </row>
        <row r="631">
          <cell r="C631">
            <v>9097384925</v>
          </cell>
          <cell r="D631" t="str">
            <v>y</v>
          </cell>
        </row>
        <row r="632">
          <cell r="C632">
            <v>9859467295</v>
          </cell>
          <cell r="D632" t="str">
            <v>y</v>
          </cell>
        </row>
        <row r="633">
          <cell r="C633">
            <v>9049107277</v>
          </cell>
          <cell r="D633" t="str">
            <v>y</v>
          </cell>
        </row>
        <row r="634">
          <cell r="C634">
            <v>9806360638</v>
          </cell>
          <cell r="D634" t="str">
            <v>y</v>
          </cell>
        </row>
        <row r="635">
          <cell r="C635">
            <v>9136807412</v>
          </cell>
          <cell r="D635" t="str">
            <v>y</v>
          </cell>
        </row>
        <row r="636">
          <cell r="C636">
            <v>9123814832</v>
          </cell>
          <cell r="D636" t="str">
            <v>y</v>
          </cell>
        </row>
        <row r="637">
          <cell r="C637">
            <v>9065090208</v>
          </cell>
          <cell r="D637" t="str">
            <v>y</v>
          </cell>
        </row>
        <row r="638">
          <cell r="C638">
            <v>9846423845</v>
          </cell>
          <cell r="D638" t="str">
            <v>y</v>
          </cell>
        </row>
        <row r="639">
          <cell r="C639">
            <v>9093870188</v>
          </cell>
          <cell r="D639" t="str">
            <v>y</v>
          </cell>
        </row>
        <row r="640">
          <cell r="C640">
            <v>9039519514</v>
          </cell>
          <cell r="D640" t="str">
            <v>y</v>
          </cell>
        </row>
        <row r="641">
          <cell r="C641">
            <v>9120695287</v>
          </cell>
          <cell r="D641" t="str">
            <v>y</v>
          </cell>
        </row>
        <row r="642">
          <cell r="C642">
            <v>9080407837</v>
          </cell>
          <cell r="D642" t="str">
            <v>y</v>
          </cell>
        </row>
        <row r="643">
          <cell r="C643">
            <v>9823645381</v>
          </cell>
          <cell r="D643" t="str">
            <v>y</v>
          </cell>
        </row>
        <row r="644">
          <cell r="C644">
            <v>9148716471</v>
          </cell>
          <cell r="D644" t="str">
            <v>y</v>
          </cell>
        </row>
        <row r="645">
          <cell r="C645">
            <v>9046093765</v>
          </cell>
          <cell r="D645" t="str">
            <v>y</v>
          </cell>
        </row>
        <row r="646">
          <cell r="C646">
            <v>9128545651</v>
          </cell>
          <cell r="D646" t="str">
            <v>y</v>
          </cell>
        </row>
        <row r="647">
          <cell r="C647">
            <v>9791934852</v>
          </cell>
          <cell r="D647" t="str">
            <v>y</v>
          </cell>
        </row>
        <row r="648">
          <cell r="C648">
            <v>9085432984</v>
          </cell>
          <cell r="D648" t="str">
            <v>y</v>
          </cell>
        </row>
        <row r="649">
          <cell r="C649">
            <v>9128376164</v>
          </cell>
          <cell r="D649" t="str">
            <v>y</v>
          </cell>
        </row>
        <row r="650">
          <cell r="C650">
            <v>9085035379</v>
          </cell>
          <cell r="D650" t="str">
            <v>y</v>
          </cell>
        </row>
        <row r="651">
          <cell r="C651">
            <v>9067648087</v>
          </cell>
          <cell r="D651" t="str">
            <v>y</v>
          </cell>
        </row>
        <row r="652">
          <cell r="C652">
            <v>9149156515</v>
          </cell>
          <cell r="D652" t="str">
            <v>y</v>
          </cell>
        </row>
        <row r="653">
          <cell r="C653">
            <v>9146284543</v>
          </cell>
          <cell r="D653" t="str">
            <v>y</v>
          </cell>
        </row>
        <row r="654">
          <cell r="C654">
            <v>9089690924</v>
          </cell>
          <cell r="D654" t="str">
            <v>y</v>
          </cell>
        </row>
        <row r="655">
          <cell r="C655">
            <v>9128203579</v>
          </cell>
          <cell r="D655" t="str">
            <v>y</v>
          </cell>
        </row>
        <row r="656">
          <cell r="C656">
            <v>9874178165</v>
          </cell>
          <cell r="D656" t="str">
            <v>y</v>
          </cell>
        </row>
        <row r="657">
          <cell r="C657">
            <v>9097963132</v>
          </cell>
          <cell r="D657" t="str">
            <v>y</v>
          </cell>
        </row>
        <row r="658">
          <cell r="C658">
            <v>9018231756</v>
          </cell>
          <cell r="D658" t="str">
            <v>y</v>
          </cell>
        </row>
        <row r="659">
          <cell r="C659">
            <v>9087393831</v>
          </cell>
          <cell r="D659" t="str">
            <v>y</v>
          </cell>
        </row>
        <row r="660">
          <cell r="C660">
            <v>9785905752</v>
          </cell>
          <cell r="D660" t="str">
            <v>y</v>
          </cell>
        </row>
        <row r="661">
          <cell r="C661">
            <v>9145030483</v>
          </cell>
          <cell r="D661" t="str">
            <v>y</v>
          </cell>
        </row>
        <row r="662">
          <cell r="C662">
            <v>9802423469</v>
          </cell>
          <cell r="D662" t="str">
            <v>y</v>
          </cell>
        </row>
        <row r="663">
          <cell r="C663">
            <v>9897187545</v>
          </cell>
          <cell r="D663" t="str">
            <v>y</v>
          </cell>
        </row>
        <row r="664">
          <cell r="C664">
            <v>9045603434</v>
          </cell>
          <cell r="D664" t="str">
            <v>y</v>
          </cell>
        </row>
        <row r="665">
          <cell r="C665">
            <v>9804926284</v>
          </cell>
          <cell r="D665" t="str">
            <v>y</v>
          </cell>
        </row>
        <row r="666">
          <cell r="C666">
            <v>9790458511</v>
          </cell>
          <cell r="D666" t="str">
            <v>y</v>
          </cell>
        </row>
        <row r="667">
          <cell r="C667">
            <v>9654355303</v>
          </cell>
          <cell r="D667" t="str">
            <v>y</v>
          </cell>
        </row>
        <row r="668">
          <cell r="C668">
            <v>9084102628</v>
          </cell>
          <cell r="D668" t="str">
            <v>y</v>
          </cell>
        </row>
        <row r="669">
          <cell r="C669">
            <v>9079058919</v>
          </cell>
          <cell r="D669" t="str">
            <v>y</v>
          </cell>
        </row>
        <row r="670">
          <cell r="C670">
            <v>9147436507</v>
          </cell>
          <cell r="D670" t="str">
            <v>y</v>
          </cell>
        </row>
        <row r="671">
          <cell r="C671">
            <v>9125950933</v>
          </cell>
          <cell r="D671" t="str">
            <v>y</v>
          </cell>
        </row>
        <row r="672">
          <cell r="C672">
            <v>9126325732</v>
          </cell>
          <cell r="D672" t="str">
            <v>y</v>
          </cell>
        </row>
        <row r="673">
          <cell r="C673">
            <v>9823637843</v>
          </cell>
          <cell r="D673" t="str">
            <v>y</v>
          </cell>
        </row>
        <row r="674">
          <cell r="C674">
            <v>9085175686</v>
          </cell>
          <cell r="D674" t="str">
            <v>y</v>
          </cell>
        </row>
        <row r="675">
          <cell r="C675">
            <v>9030953657</v>
          </cell>
          <cell r="D675" t="str">
            <v>y</v>
          </cell>
        </row>
        <row r="676">
          <cell r="C676">
            <v>9848987976</v>
          </cell>
          <cell r="D676" t="str">
            <v>y</v>
          </cell>
        </row>
        <row r="677">
          <cell r="C677">
            <v>9038723014</v>
          </cell>
          <cell r="D677" t="str">
            <v>y</v>
          </cell>
        </row>
        <row r="678">
          <cell r="C678">
            <v>9074378343</v>
          </cell>
          <cell r="D678" t="str">
            <v>y</v>
          </cell>
        </row>
        <row r="679">
          <cell r="C679">
            <v>9014358035</v>
          </cell>
          <cell r="D679" t="str">
            <v>y</v>
          </cell>
        </row>
        <row r="680">
          <cell r="C680">
            <v>9095160944</v>
          </cell>
          <cell r="D680" t="str">
            <v>y</v>
          </cell>
        </row>
        <row r="681">
          <cell r="C681">
            <v>9018308128</v>
          </cell>
          <cell r="D681" t="str">
            <v>y</v>
          </cell>
        </row>
        <row r="682">
          <cell r="C682">
            <v>9084598525</v>
          </cell>
          <cell r="D682" t="str">
            <v>y</v>
          </cell>
        </row>
        <row r="683">
          <cell r="C683">
            <v>9036751279</v>
          </cell>
          <cell r="D683" t="str">
            <v>y</v>
          </cell>
        </row>
        <row r="684">
          <cell r="C684">
            <v>9040131608</v>
          </cell>
          <cell r="D684" t="str">
            <v>y</v>
          </cell>
        </row>
        <row r="685">
          <cell r="C685">
            <v>9076808142</v>
          </cell>
          <cell r="D685" t="str">
            <v>y</v>
          </cell>
        </row>
        <row r="686">
          <cell r="C686">
            <v>9016864547</v>
          </cell>
          <cell r="D686" t="str">
            <v>y</v>
          </cell>
        </row>
        <row r="687">
          <cell r="C687">
            <v>9791731301</v>
          </cell>
          <cell r="D687" t="str">
            <v>y</v>
          </cell>
        </row>
        <row r="688">
          <cell r="C688">
            <v>9145351405</v>
          </cell>
          <cell r="D688" t="str">
            <v>y</v>
          </cell>
        </row>
        <row r="689">
          <cell r="C689">
            <v>9786124941</v>
          </cell>
          <cell r="D689" t="str">
            <v>y</v>
          </cell>
        </row>
        <row r="690">
          <cell r="C690">
            <v>9710548744</v>
          </cell>
          <cell r="D690" t="str">
            <v>y</v>
          </cell>
        </row>
        <row r="691">
          <cell r="C691">
            <v>9082392621</v>
          </cell>
          <cell r="D691" t="str">
            <v>y</v>
          </cell>
        </row>
        <row r="692">
          <cell r="C692">
            <v>9104256353</v>
          </cell>
          <cell r="D692" t="str">
            <v>y</v>
          </cell>
        </row>
        <row r="693">
          <cell r="C693">
            <v>9069031695</v>
          </cell>
          <cell r="D693" t="str">
            <v>y</v>
          </cell>
        </row>
        <row r="694">
          <cell r="C694">
            <v>9023784376</v>
          </cell>
          <cell r="D694" t="str">
            <v>y</v>
          </cell>
        </row>
        <row r="695">
          <cell r="C695">
            <v>9145320876</v>
          </cell>
          <cell r="D695" t="str">
            <v>y</v>
          </cell>
        </row>
        <row r="696">
          <cell r="C696">
            <v>9015283899</v>
          </cell>
          <cell r="D696" t="str">
            <v>y</v>
          </cell>
        </row>
        <row r="697">
          <cell r="C697">
            <v>9132808943</v>
          </cell>
          <cell r="D697" t="str">
            <v>y</v>
          </cell>
        </row>
        <row r="698">
          <cell r="C698">
            <v>9135452398</v>
          </cell>
          <cell r="D698" t="str">
            <v>y</v>
          </cell>
        </row>
        <row r="699">
          <cell r="C699">
            <v>9040235958</v>
          </cell>
          <cell r="D699" t="str">
            <v>y</v>
          </cell>
        </row>
        <row r="700">
          <cell r="C700">
            <v>9710683389</v>
          </cell>
          <cell r="D700" t="str">
            <v>y</v>
          </cell>
        </row>
        <row r="701">
          <cell r="C701">
            <v>9069242911</v>
          </cell>
          <cell r="D701" t="str">
            <v>y</v>
          </cell>
        </row>
        <row r="702">
          <cell r="C702">
            <v>9070291608</v>
          </cell>
          <cell r="D702" t="str">
            <v>y</v>
          </cell>
        </row>
        <row r="703">
          <cell r="C703">
            <v>9056313216</v>
          </cell>
          <cell r="D703" t="str">
            <v>y</v>
          </cell>
        </row>
        <row r="704">
          <cell r="C704">
            <v>9096854626</v>
          </cell>
          <cell r="D704" t="str">
            <v>y</v>
          </cell>
        </row>
        <row r="705">
          <cell r="C705">
            <v>9087653984</v>
          </cell>
          <cell r="D705" t="str">
            <v>y</v>
          </cell>
        </row>
        <row r="706">
          <cell r="C706">
            <v>9073504237</v>
          </cell>
          <cell r="D706" t="str">
            <v>y</v>
          </cell>
        </row>
        <row r="707">
          <cell r="C707">
            <v>9126362107</v>
          </cell>
          <cell r="D707" t="str">
            <v>y</v>
          </cell>
        </row>
        <row r="708">
          <cell r="C708">
            <v>9139783408</v>
          </cell>
          <cell r="D708" t="str">
            <v>y</v>
          </cell>
        </row>
        <row r="709">
          <cell r="C709">
            <v>9784538756</v>
          </cell>
          <cell r="D709" t="str">
            <v>y</v>
          </cell>
        </row>
        <row r="710">
          <cell r="C710">
            <v>9075147365</v>
          </cell>
          <cell r="D710" t="str">
            <v>y</v>
          </cell>
        </row>
        <row r="711">
          <cell r="C711">
            <v>9136937349</v>
          </cell>
          <cell r="D711" t="str">
            <v>y</v>
          </cell>
        </row>
        <row r="712">
          <cell r="C712">
            <v>9126589324</v>
          </cell>
          <cell r="D712" t="str">
            <v>y</v>
          </cell>
        </row>
        <row r="713">
          <cell r="C713">
            <v>9123591497</v>
          </cell>
          <cell r="D713" t="str">
            <v>y</v>
          </cell>
        </row>
        <row r="714">
          <cell r="C714">
            <v>9845363801</v>
          </cell>
          <cell r="D714" t="str">
            <v>y</v>
          </cell>
        </row>
        <row r="715">
          <cell r="C715">
            <v>9132475659</v>
          </cell>
          <cell r="D715" t="str">
            <v>y</v>
          </cell>
        </row>
        <row r="716">
          <cell r="C716">
            <v>9081835809</v>
          </cell>
          <cell r="D716" t="str">
            <v>y</v>
          </cell>
        </row>
        <row r="717">
          <cell r="C717">
            <v>9093839317</v>
          </cell>
          <cell r="D717" t="str">
            <v>y</v>
          </cell>
        </row>
        <row r="718">
          <cell r="C718">
            <v>9143248699</v>
          </cell>
          <cell r="D718" t="str">
            <v>y</v>
          </cell>
        </row>
        <row r="719">
          <cell r="C719">
            <v>9141340956</v>
          </cell>
          <cell r="D719" t="str">
            <v>y</v>
          </cell>
        </row>
        <row r="720">
          <cell r="C720">
            <v>9762631815</v>
          </cell>
          <cell r="D720" t="str">
            <v>y</v>
          </cell>
        </row>
        <row r="721">
          <cell r="C721">
            <v>9095845387</v>
          </cell>
          <cell r="D721" t="str">
            <v>y</v>
          </cell>
        </row>
        <row r="722">
          <cell r="C722">
            <v>9096050428</v>
          </cell>
          <cell r="D722" t="str">
            <v>y</v>
          </cell>
        </row>
        <row r="723">
          <cell r="C723">
            <v>9108491715</v>
          </cell>
          <cell r="D723" t="str">
            <v>y</v>
          </cell>
        </row>
        <row r="724">
          <cell r="C724">
            <v>9052479288</v>
          </cell>
          <cell r="D724" t="str">
            <v>y</v>
          </cell>
        </row>
        <row r="725">
          <cell r="C725">
            <v>9142305979</v>
          </cell>
          <cell r="D725" t="str">
            <v>y</v>
          </cell>
        </row>
        <row r="726">
          <cell r="C726">
            <v>9146312406</v>
          </cell>
          <cell r="D726" t="str">
            <v>y</v>
          </cell>
        </row>
        <row r="727">
          <cell r="C727">
            <v>9082458545</v>
          </cell>
          <cell r="D727" t="str">
            <v>y</v>
          </cell>
        </row>
        <row r="728">
          <cell r="C728">
            <v>9823679138</v>
          </cell>
          <cell r="D728" t="str">
            <v>y</v>
          </cell>
        </row>
        <row r="729">
          <cell r="C729">
            <v>9756952984</v>
          </cell>
          <cell r="D729" t="str">
            <v>y</v>
          </cell>
        </row>
        <row r="730">
          <cell r="C730">
            <v>9130673414</v>
          </cell>
          <cell r="D730" t="str">
            <v>y</v>
          </cell>
        </row>
        <row r="731">
          <cell r="C731">
            <v>9700397076</v>
          </cell>
          <cell r="D731" t="str">
            <v>y</v>
          </cell>
        </row>
        <row r="732">
          <cell r="C732">
            <v>9087085648</v>
          </cell>
          <cell r="D732" t="str">
            <v>y</v>
          </cell>
        </row>
        <row r="733">
          <cell r="C733">
            <v>9848651571</v>
          </cell>
          <cell r="D733" t="str">
            <v>y</v>
          </cell>
        </row>
        <row r="734">
          <cell r="C734">
            <v>9819705082</v>
          </cell>
          <cell r="D734" t="str">
            <v>y</v>
          </cell>
        </row>
        <row r="735">
          <cell r="C735">
            <v>9121469853</v>
          </cell>
          <cell r="D735" t="str">
            <v>y</v>
          </cell>
        </row>
        <row r="736">
          <cell r="C736">
            <v>9012356029</v>
          </cell>
          <cell r="D736" t="str">
            <v>y</v>
          </cell>
        </row>
        <row r="737">
          <cell r="C737">
            <v>9821706057</v>
          </cell>
          <cell r="D737" t="str">
            <v>y</v>
          </cell>
        </row>
        <row r="738">
          <cell r="C738">
            <v>9056753157</v>
          </cell>
          <cell r="D738" t="str">
            <v>y</v>
          </cell>
        </row>
        <row r="739">
          <cell r="C739">
            <v>9019794804</v>
          </cell>
          <cell r="D739" t="str">
            <v>y</v>
          </cell>
        </row>
        <row r="740">
          <cell r="C740">
            <v>9096304237</v>
          </cell>
          <cell r="D740" t="str">
            <v>y</v>
          </cell>
        </row>
        <row r="741">
          <cell r="C741">
            <v>9868297807</v>
          </cell>
          <cell r="D741" t="str">
            <v>y</v>
          </cell>
        </row>
        <row r="742">
          <cell r="C742">
            <v>9124324767</v>
          </cell>
          <cell r="D742" t="str">
            <v>y</v>
          </cell>
        </row>
        <row r="743">
          <cell r="C743">
            <v>9892574135</v>
          </cell>
          <cell r="D743" t="str">
            <v>y</v>
          </cell>
        </row>
        <row r="744">
          <cell r="C744">
            <v>9790105783</v>
          </cell>
          <cell r="D744" t="str">
            <v>y</v>
          </cell>
        </row>
        <row r="745">
          <cell r="C745">
            <v>9105682582</v>
          </cell>
          <cell r="D745" t="str">
            <v>y</v>
          </cell>
        </row>
        <row r="746">
          <cell r="C746">
            <v>9136013548</v>
          </cell>
          <cell r="D746" t="str">
            <v>y</v>
          </cell>
        </row>
        <row r="747">
          <cell r="C747">
            <v>9149547381</v>
          </cell>
          <cell r="D747" t="str">
            <v>y</v>
          </cell>
        </row>
        <row r="748">
          <cell r="C748">
            <v>9029709152</v>
          </cell>
          <cell r="D748" t="str">
            <v>y</v>
          </cell>
        </row>
        <row r="749">
          <cell r="C749">
            <v>9865304294</v>
          </cell>
          <cell r="D749" t="str">
            <v>y</v>
          </cell>
        </row>
        <row r="750">
          <cell r="C750">
            <v>9092835736</v>
          </cell>
          <cell r="D750" t="str">
            <v>y</v>
          </cell>
        </row>
        <row r="751">
          <cell r="C751">
            <v>9787165918</v>
          </cell>
          <cell r="D751" t="str">
            <v>y</v>
          </cell>
        </row>
        <row r="752">
          <cell r="C752">
            <v>9123956731</v>
          </cell>
          <cell r="D752" t="str">
            <v>y</v>
          </cell>
        </row>
        <row r="753">
          <cell r="C753">
            <v>9045739164</v>
          </cell>
          <cell r="D753" t="str">
            <v>y</v>
          </cell>
        </row>
        <row r="754">
          <cell r="C754">
            <v>9046325411</v>
          </cell>
          <cell r="D754" t="str">
            <v>y</v>
          </cell>
        </row>
        <row r="755">
          <cell r="C755">
            <v>9078098285</v>
          </cell>
          <cell r="D755" t="str">
            <v>y</v>
          </cell>
        </row>
        <row r="756">
          <cell r="C756">
            <v>9086134683</v>
          </cell>
          <cell r="D756" t="str">
            <v>y</v>
          </cell>
        </row>
        <row r="757">
          <cell r="C757">
            <v>9075630691</v>
          </cell>
          <cell r="D757" t="str">
            <v>y</v>
          </cell>
        </row>
        <row r="758">
          <cell r="C758">
            <v>9103748099</v>
          </cell>
          <cell r="D758" t="str">
            <v>y</v>
          </cell>
        </row>
        <row r="759">
          <cell r="C759">
            <v>9071815262</v>
          </cell>
          <cell r="D759" t="str">
            <v>y</v>
          </cell>
        </row>
        <row r="760">
          <cell r="C760">
            <v>9860329657</v>
          </cell>
          <cell r="D760" t="str">
            <v>y</v>
          </cell>
        </row>
        <row r="761">
          <cell r="C761">
            <v>9093986479</v>
          </cell>
          <cell r="D761" t="str">
            <v>y</v>
          </cell>
        </row>
        <row r="762">
          <cell r="C762">
            <v>9096845713</v>
          </cell>
          <cell r="D762" t="str">
            <v>y</v>
          </cell>
        </row>
        <row r="763">
          <cell r="C763">
            <v>9647886948</v>
          </cell>
          <cell r="D763" t="str">
            <v>y</v>
          </cell>
        </row>
        <row r="764">
          <cell r="C764">
            <v>9076295318</v>
          </cell>
          <cell r="D764" t="str">
            <v>y</v>
          </cell>
        </row>
        <row r="765">
          <cell r="C765">
            <v>9082362374</v>
          </cell>
          <cell r="D765" t="str">
            <v>y</v>
          </cell>
        </row>
        <row r="766">
          <cell r="C766">
            <v>9019083179</v>
          </cell>
          <cell r="D766" t="str">
            <v>y</v>
          </cell>
        </row>
        <row r="767">
          <cell r="C767">
            <v>9058340613</v>
          </cell>
          <cell r="D767" t="str">
            <v>y</v>
          </cell>
        </row>
        <row r="768">
          <cell r="C768">
            <v>9031403049</v>
          </cell>
          <cell r="D768" t="str">
            <v>y</v>
          </cell>
        </row>
        <row r="769">
          <cell r="C769">
            <v>9853586255</v>
          </cell>
          <cell r="D769" t="str">
            <v>y</v>
          </cell>
        </row>
        <row r="770">
          <cell r="C770">
            <v>9078671427</v>
          </cell>
          <cell r="D770" t="str">
            <v>y</v>
          </cell>
        </row>
        <row r="771">
          <cell r="C771">
            <v>9813676824</v>
          </cell>
          <cell r="D771" t="str">
            <v>y</v>
          </cell>
        </row>
        <row r="772">
          <cell r="C772">
            <v>9140903689</v>
          </cell>
          <cell r="D772" t="str">
            <v>y</v>
          </cell>
        </row>
        <row r="773">
          <cell r="C773">
            <v>9654283883</v>
          </cell>
          <cell r="D773" t="str">
            <v>y</v>
          </cell>
        </row>
        <row r="774">
          <cell r="C774">
            <v>9083674812</v>
          </cell>
          <cell r="D774" t="str">
            <v>y</v>
          </cell>
        </row>
        <row r="775">
          <cell r="C775">
            <v>9062183819</v>
          </cell>
          <cell r="D775" t="str">
            <v>y</v>
          </cell>
        </row>
        <row r="776">
          <cell r="C776">
            <v>9036424845</v>
          </cell>
          <cell r="D776" t="str">
            <v>y</v>
          </cell>
        </row>
        <row r="777">
          <cell r="C777">
            <v>9012591783</v>
          </cell>
          <cell r="D777" t="str">
            <v>y</v>
          </cell>
        </row>
        <row r="778">
          <cell r="C778">
            <v>9763746727</v>
          </cell>
          <cell r="D778" t="str">
            <v>y</v>
          </cell>
        </row>
        <row r="779">
          <cell r="C779">
            <v>9092805203</v>
          </cell>
          <cell r="D779" t="str">
            <v>y</v>
          </cell>
        </row>
        <row r="780">
          <cell r="C780">
            <v>9148341577</v>
          </cell>
          <cell r="D780" t="str">
            <v>y</v>
          </cell>
        </row>
        <row r="781">
          <cell r="C781">
            <v>9876860923</v>
          </cell>
          <cell r="D781" t="str">
            <v>y</v>
          </cell>
        </row>
        <row r="782">
          <cell r="C782">
            <v>9073861842</v>
          </cell>
          <cell r="D782" t="str">
            <v>y</v>
          </cell>
        </row>
        <row r="783">
          <cell r="C783">
            <v>9121041633</v>
          </cell>
          <cell r="D783" t="str">
            <v>y</v>
          </cell>
        </row>
        <row r="784">
          <cell r="C784">
            <v>9094157216</v>
          </cell>
          <cell r="D784" t="str">
            <v>y</v>
          </cell>
        </row>
        <row r="785">
          <cell r="C785">
            <v>9896385682</v>
          </cell>
          <cell r="D785" t="str">
            <v>y</v>
          </cell>
        </row>
        <row r="786">
          <cell r="C786">
            <v>9075904685</v>
          </cell>
          <cell r="D786" t="str">
            <v>y</v>
          </cell>
        </row>
        <row r="787">
          <cell r="C787">
            <v>9056839438</v>
          </cell>
          <cell r="D787" t="str">
            <v>y</v>
          </cell>
        </row>
        <row r="788">
          <cell r="C788">
            <v>9808714874</v>
          </cell>
          <cell r="D788" t="str">
            <v>y</v>
          </cell>
        </row>
        <row r="789">
          <cell r="C789">
            <v>9129350569</v>
          </cell>
          <cell r="D789" t="str">
            <v>y</v>
          </cell>
        </row>
        <row r="790">
          <cell r="C790">
            <v>9120648682</v>
          </cell>
          <cell r="D790" t="str">
            <v>y</v>
          </cell>
        </row>
        <row r="791">
          <cell r="C791">
            <v>9805474298</v>
          </cell>
          <cell r="D791" t="str">
            <v>y</v>
          </cell>
        </row>
        <row r="792">
          <cell r="C792">
            <v>9027590649</v>
          </cell>
          <cell r="D792" t="str">
            <v>y</v>
          </cell>
        </row>
        <row r="793">
          <cell r="C793">
            <v>9786108528</v>
          </cell>
          <cell r="D793" t="str">
            <v>y</v>
          </cell>
        </row>
        <row r="794">
          <cell r="C794">
            <v>9091274718</v>
          </cell>
          <cell r="D794" t="str">
            <v>y</v>
          </cell>
        </row>
        <row r="795">
          <cell r="C795">
            <v>9103742872</v>
          </cell>
          <cell r="D795" t="str">
            <v>y</v>
          </cell>
        </row>
        <row r="796">
          <cell r="C796">
            <v>9084214255</v>
          </cell>
          <cell r="D796" t="str">
            <v>y</v>
          </cell>
        </row>
        <row r="797">
          <cell r="C797">
            <v>9097152129</v>
          </cell>
          <cell r="D797" t="str">
            <v>y</v>
          </cell>
        </row>
        <row r="798">
          <cell r="C798">
            <v>9851495475</v>
          </cell>
          <cell r="D798" t="str">
            <v>y</v>
          </cell>
        </row>
        <row r="799">
          <cell r="C799">
            <v>9719436867</v>
          </cell>
          <cell r="D799" t="str">
            <v>y</v>
          </cell>
        </row>
        <row r="800">
          <cell r="C800">
            <v>9094532059</v>
          </cell>
          <cell r="D800" t="str">
            <v>y</v>
          </cell>
        </row>
        <row r="801">
          <cell r="C801">
            <v>9872825849</v>
          </cell>
          <cell r="D801" t="str">
            <v>y</v>
          </cell>
        </row>
        <row r="802">
          <cell r="C802">
            <v>9083281389</v>
          </cell>
          <cell r="D802" t="str">
            <v>y</v>
          </cell>
        </row>
        <row r="803">
          <cell r="C803">
            <v>9760623758</v>
          </cell>
          <cell r="D803" t="str">
            <v>y</v>
          </cell>
        </row>
        <row r="804">
          <cell r="C804">
            <v>9810238071</v>
          </cell>
          <cell r="D804" t="str">
            <v>y</v>
          </cell>
        </row>
        <row r="805">
          <cell r="C805">
            <v>9103867893</v>
          </cell>
          <cell r="D805" t="str">
            <v>y</v>
          </cell>
        </row>
        <row r="806">
          <cell r="C806">
            <v>9138634066</v>
          </cell>
          <cell r="D806" t="str">
            <v>y</v>
          </cell>
        </row>
        <row r="807">
          <cell r="C807">
            <v>9068613862</v>
          </cell>
          <cell r="D807" t="str">
            <v>y</v>
          </cell>
        </row>
        <row r="808">
          <cell r="C808">
            <v>9082791051</v>
          </cell>
          <cell r="D808" t="str">
            <v>y</v>
          </cell>
        </row>
        <row r="809">
          <cell r="C809">
            <v>9019549356</v>
          </cell>
          <cell r="D809" t="str">
            <v>y</v>
          </cell>
        </row>
        <row r="810">
          <cell r="C810">
            <v>9068431021</v>
          </cell>
          <cell r="D810" t="str">
            <v>y</v>
          </cell>
        </row>
        <row r="811">
          <cell r="C811">
            <v>9085947089</v>
          </cell>
          <cell r="D811" t="str">
            <v>y</v>
          </cell>
        </row>
        <row r="812">
          <cell r="C812">
            <v>9083624968</v>
          </cell>
          <cell r="D812" t="str">
            <v>y</v>
          </cell>
        </row>
        <row r="813">
          <cell r="C813">
            <v>9852928481</v>
          </cell>
          <cell r="D813" t="str">
            <v>y</v>
          </cell>
        </row>
        <row r="814">
          <cell r="C814">
            <v>9872069079</v>
          </cell>
          <cell r="D814" t="str">
            <v>y</v>
          </cell>
        </row>
        <row r="815">
          <cell r="C815">
            <v>9031567212</v>
          </cell>
          <cell r="D815" t="str">
            <v>y</v>
          </cell>
        </row>
        <row r="816">
          <cell r="C816">
            <v>9104591891</v>
          </cell>
          <cell r="D816" t="str">
            <v>y</v>
          </cell>
        </row>
        <row r="817">
          <cell r="C817">
            <v>9018091094</v>
          </cell>
          <cell r="D817" t="str">
            <v>y</v>
          </cell>
        </row>
        <row r="818">
          <cell r="C818">
            <v>9715498761</v>
          </cell>
          <cell r="D818" t="str">
            <v>y</v>
          </cell>
        </row>
        <row r="819">
          <cell r="C819">
            <v>9089738714</v>
          </cell>
          <cell r="D819" t="str">
            <v>y</v>
          </cell>
        </row>
        <row r="820">
          <cell r="C820">
            <v>9143878078</v>
          </cell>
          <cell r="D820" t="str">
            <v>y</v>
          </cell>
        </row>
        <row r="821">
          <cell r="C821">
            <v>9068249248</v>
          </cell>
          <cell r="D821" t="str">
            <v>y</v>
          </cell>
        </row>
        <row r="822">
          <cell r="C822">
            <v>9095747163</v>
          </cell>
          <cell r="D822" t="str">
            <v>y</v>
          </cell>
        </row>
        <row r="823">
          <cell r="C823">
            <v>9125740741</v>
          </cell>
          <cell r="D823" t="str">
            <v>y</v>
          </cell>
        </row>
        <row r="824">
          <cell r="C824">
            <v>9699082421</v>
          </cell>
          <cell r="D824" t="str">
            <v>y</v>
          </cell>
        </row>
        <row r="825">
          <cell r="C825">
            <v>9807193874</v>
          </cell>
          <cell r="D825" t="str">
            <v>y</v>
          </cell>
        </row>
        <row r="826">
          <cell r="C826">
            <v>9019878608</v>
          </cell>
          <cell r="D826" t="str">
            <v>y</v>
          </cell>
        </row>
        <row r="827">
          <cell r="C827">
            <v>9820874307</v>
          </cell>
          <cell r="D827" t="str">
            <v>y</v>
          </cell>
        </row>
        <row r="828">
          <cell r="C828">
            <v>9040587035</v>
          </cell>
          <cell r="D828" t="str">
            <v>y</v>
          </cell>
        </row>
        <row r="829">
          <cell r="C829">
            <v>9650846468</v>
          </cell>
          <cell r="D829" t="str">
            <v>y</v>
          </cell>
        </row>
        <row r="830">
          <cell r="C830">
            <v>9858026027</v>
          </cell>
          <cell r="D830" t="str">
            <v>y</v>
          </cell>
        </row>
        <row r="831">
          <cell r="C831">
            <v>9018462894</v>
          </cell>
          <cell r="D831" t="str">
            <v>y</v>
          </cell>
        </row>
        <row r="832">
          <cell r="C832">
            <v>9093071953</v>
          </cell>
          <cell r="D832" t="str">
            <v>y</v>
          </cell>
        </row>
        <row r="833">
          <cell r="C833">
            <v>9120190155</v>
          </cell>
          <cell r="D833" t="str">
            <v>y</v>
          </cell>
        </row>
        <row r="834">
          <cell r="C834">
            <v>9069545139</v>
          </cell>
          <cell r="D834" t="str">
            <v>y</v>
          </cell>
        </row>
        <row r="835">
          <cell r="C835">
            <v>9694990908</v>
          </cell>
          <cell r="D835" t="str">
            <v>y</v>
          </cell>
        </row>
        <row r="836">
          <cell r="C836">
            <v>9108642562</v>
          </cell>
          <cell r="D836" t="str">
            <v>y</v>
          </cell>
        </row>
        <row r="837">
          <cell r="C837">
            <v>9091625874</v>
          </cell>
          <cell r="D837" t="str">
            <v>y</v>
          </cell>
        </row>
        <row r="838">
          <cell r="C838">
            <v>9032864216</v>
          </cell>
          <cell r="D838" t="str">
            <v>y</v>
          </cell>
        </row>
        <row r="839">
          <cell r="C839">
            <v>9042752513</v>
          </cell>
          <cell r="D839" t="str">
            <v>y</v>
          </cell>
        </row>
        <row r="840">
          <cell r="C840">
            <v>9052393101</v>
          </cell>
          <cell r="D840" t="str">
            <v>y</v>
          </cell>
        </row>
        <row r="841">
          <cell r="C841">
            <v>9132023863</v>
          </cell>
          <cell r="D841" t="str">
            <v>y</v>
          </cell>
        </row>
        <row r="842">
          <cell r="C842">
            <v>9896590979</v>
          </cell>
          <cell r="D842" t="str">
            <v>y</v>
          </cell>
        </row>
        <row r="843">
          <cell r="C843">
            <v>9069437509</v>
          </cell>
          <cell r="D843" t="str">
            <v>y</v>
          </cell>
        </row>
        <row r="844">
          <cell r="C844">
            <v>9128493919</v>
          </cell>
          <cell r="D844" t="str">
            <v>y</v>
          </cell>
        </row>
        <row r="845">
          <cell r="C845">
            <v>9091826852</v>
          </cell>
          <cell r="D845" t="str">
            <v>y</v>
          </cell>
        </row>
        <row r="846">
          <cell r="C846">
            <v>9092194297</v>
          </cell>
          <cell r="D846" t="str">
            <v>y</v>
          </cell>
        </row>
        <row r="847">
          <cell r="C847">
            <v>9021251232</v>
          </cell>
          <cell r="D847" t="str">
            <v>y</v>
          </cell>
        </row>
        <row r="848">
          <cell r="C848">
            <v>9021837646</v>
          </cell>
          <cell r="D848" t="str">
            <v>y</v>
          </cell>
        </row>
        <row r="849">
          <cell r="C849">
            <v>9053879766</v>
          </cell>
          <cell r="D849" t="str">
            <v>y</v>
          </cell>
        </row>
        <row r="850">
          <cell r="C850">
            <v>9071459476</v>
          </cell>
          <cell r="D850" t="str">
            <v>y</v>
          </cell>
        </row>
        <row r="851">
          <cell r="C851">
            <v>9050797531</v>
          </cell>
          <cell r="D851" t="str">
            <v>y</v>
          </cell>
        </row>
        <row r="852">
          <cell r="C852">
            <v>9081713736</v>
          </cell>
          <cell r="D852" t="str">
            <v>y</v>
          </cell>
        </row>
        <row r="853">
          <cell r="C853">
            <v>9763825395</v>
          </cell>
          <cell r="D853" t="str">
            <v>y</v>
          </cell>
        </row>
        <row r="854">
          <cell r="C854">
            <v>9703155639</v>
          </cell>
          <cell r="D854" t="str">
            <v>y</v>
          </cell>
        </row>
        <row r="855">
          <cell r="C855">
            <v>9067153257</v>
          </cell>
          <cell r="D855" t="str">
            <v>y</v>
          </cell>
        </row>
        <row r="856">
          <cell r="C856">
            <v>9094267086</v>
          </cell>
          <cell r="D856" t="str">
            <v>y</v>
          </cell>
        </row>
        <row r="857">
          <cell r="C857">
            <v>9891978962</v>
          </cell>
          <cell r="D857" t="str">
            <v>y</v>
          </cell>
        </row>
        <row r="858">
          <cell r="C858">
            <v>9105020724</v>
          </cell>
          <cell r="D858" t="str">
            <v>y</v>
          </cell>
        </row>
        <row r="859">
          <cell r="C859">
            <v>9705601267</v>
          </cell>
          <cell r="D859" t="str">
            <v>y</v>
          </cell>
        </row>
        <row r="860">
          <cell r="C860">
            <v>9021929572</v>
          </cell>
          <cell r="D860" t="str">
            <v>y</v>
          </cell>
        </row>
        <row r="861">
          <cell r="C861">
            <v>9081214375</v>
          </cell>
          <cell r="D861" t="str">
            <v>y</v>
          </cell>
        </row>
        <row r="862">
          <cell r="C862">
            <v>9075238039</v>
          </cell>
          <cell r="D862" t="str">
            <v>y</v>
          </cell>
        </row>
        <row r="863">
          <cell r="C863">
            <v>9068952323</v>
          </cell>
          <cell r="D863" t="str">
            <v>y</v>
          </cell>
        </row>
        <row r="864">
          <cell r="C864">
            <v>9061432396</v>
          </cell>
          <cell r="D864" t="str">
            <v>y</v>
          </cell>
        </row>
        <row r="865">
          <cell r="C865">
            <v>9075456432</v>
          </cell>
          <cell r="D865" t="str">
            <v>y</v>
          </cell>
        </row>
        <row r="866">
          <cell r="C866">
            <v>9695525141</v>
          </cell>
          <cell r="D866" t="str">
            <v>y</v>
          </cell>
        </row>
        <row r="867">
          <cell r="C867">
            <v>9084810196</v>
          </cell>
          <cell r="D867" t="str">
            <v>y</v>
          </cell>
        </row>
        <row r="868">
          <cell r="C868">
            <v>9834598077</v>
          </cell>
          <cell r="D868" t="str">
            <v>y</v>
          </cell>
        </row>
        <row r="869">
          <cell r="C869">
            <v>9082125984</v>
          </cell>
          <cell r="D869" t="str">
            <v>y</v>
          </cell>
        </row>
        <row r="870">
          <cell r="C870">
            <v>9048918636</v>
          </cell>
          <cell r="D870" t="str">
            <v>y</v>
          </cell>
        </row>
        <row r="871">
          <cell r="C871">
            <v>9108924768</v>
          </cell>
          <cell r="D871" t="str">
            <v>y</v>
          </cell>
        </row>
        <row r="872">
          <cell r="C872">
            <v>9078328031</v>
          </cell>
          <cell r="D872" t="str">
            <v>y</v>
          </cell>
        </row>
        <row r="873">
          <cell r="C873">
            <v>9125273276</v>
          </cell>
          <cell r="D873" t="str">
            <v>y</v>
          </cell>
        </row>
        <row r="874">
          <cell r="C874">
            <v>9142616351</v>
          </cell>
          <cell r="D874" t="str">
            <v>y</v>
          </cell>
        </row>
        <row r="875">
          <cell r="C875">
            <v>9109376852</v>
          </cell>
          <cell r="D875" t="str">
            <v>y</v>
          </cell>
        </row>
        <row r="876">
          <cell r="C876">
            <v>9798242718</v>
          </cell>
          <cell r="D876" t="str">
            <v>y</v>
          </cell>
        </row>
        <row r="877">
          <cell r="C877">
            <v>9720689085</v>
          </cell>
          <cell r="D877" t="str">
            <v>y</v>
          </cell>
        </row>
        <row r="878">
          <cell r="C878">
            <v>9065691725</v>
          </cell>
          <cell r="D878" t="str">
            <v>y</v>
          </cell>
        </row>
        <row r="879">
          <cell r="C879">
            <v>9821935421</v>
          </cell>
          <cell r="D879" t="str">
            <v>y</v>
          </cell>
        </row>
        <row r="880">
          <cell r="C880">
            <v>9057421877</v>
          </cell>
          <cell r="D880" t="str">
            <v>y</v>
          </cell>
        </row>
        <row r="881">
          <cell r="C881">
            <v>9123852714</v>
          </cell>
          <cell r="D881" t="str">
            <v>y</v>
          </cell>
        </row>
        <row r="882">
          <cell r="C882">
            <v>9135935399</v>
          </cell>
          <cell r="D882" t="str">
            <v>y</v>
          </cell>
        </row>
        <row r="883">
          <cell r="C883">
            <v>9016354398</v>
          </cell>
          <cell r="D883" t="str">
            <v>y</v>
          </cell>
        </row>
        <row r="884">
          <cell r="C884">
            <v>9083404972</v>
          </cell>
          <cell r="D884" t="str">
            <v>y</v>
          </cell>
        </row>
        <row r="885">
          <cell r="C885">
            <v>9781047957</v>
          </cell>
          <cell r="D885" t="str">
            <v>y</v>
          </cell>
        </row>
        <row r="886">
          <cell r="C886">
            <v>9064801241</v>
          </cell>
          <cell r="D886" t="str">
            <v>y</v>
          </cell>
        </row>
        <row r="887">
          <cell r="C887">
            <v>9028076912</v>
          </cell>
          <cell r="D887" t="str">
            <v>y</v>
          </cell>
        </row>
        <row r="888">
          <cell r="C888">
            <v>9126271021</v>
          </cell>
          <cell r="D888" t="str">
            <v>y</v>
          </cell>
        </row>
        <row r="889">
          <cell r="C889">
            <v>9028651598</v>
          </cell>
          <cell r="D889" t="str">
            <v>y</v>
          </cell>
        </row>
        <row r="890">
          <cell r="C890">
            <v>9693622035</v>
          </cell>
          <cell r="D890" t="str">
            <v>y</v>
          </cell>
        </row>
        <row r="891">
          <cell r="C891">
            <v>9056951985</v>
          </cell>
          <cell r="D891" t="str">
            <v>y</v>
          </cell>
        </row>
        <row r="892">
          <cell r="C892">
            <v>9123185628</v>
          </cell>
          <cell r="D892" t="str">
            <v>y</v>
          </cell>
        </row>
        <row r="893">
          <cell r="C893">
            <v>9060130171</v>
          </cell>
          <cell r="D893" t="str">
            <v>y</v>
          </cell>
        </row>
        <row r="894">
          <cell r="C894">
            <v>9121792756</v>
          </cell>
          <cell r="D894" t="str">
            <v>y</v>
          </cell>
        </row>
        <row r="895">
          <cell r="C895">
            <v>9059418573</v>
          </cell>
          <cell r="D895" t="str">
            <v>y</v>
          </cell>
        </row>
        <row r="896">
          <cell r="C896">
            <v>9803269189</v>
          </cell>
          <cell r="D896" t="str">
            <v>y</v>
          </cell>
        </row>
        <row r="897">
          <cell r="C897">
            <v>9089268623</v>
          </cell>
          <cell r="D897" t="str">
            <v>y</v>
          </cell>
        </row>
        <row r="898">
          <cell r="C898">
            <v>9034932432</v>
          </cell>
          <cell r="D898" t="str">
            <v>y</v>
          </cell>
        </row>
        <row r="899">
          <cell r="C899">
            <v>9121850184</v>
          </cell>
          <cell r="D899" t="str">
            <v>y</v>
          </cell>
        </row>
        <row r="900">
          <cell r="C900">
            <v>9079783293</v>
          </cell>
          <cell r="D900" t="str">
            <v>y</v>
          </cell>
        </row>
        <row r="901">
          <cell r="C901">
            <v>9025938952</v>
          </cell>
          <cell r="D901" t="str">
            <v>y</v>
          </cell>
        </row>
        <row r="902">
          <cell r="C902">
            <v>9068919204</v>
          </cell>
          <cell r="D902" t="str">
            <v>y</v>
          </cell>
        </row>
        <row r="903">
          <cell r="C903">
            <v>9090646259</v>
          </cell>
          <cell r="D903" t="str">
            <v>y</v>
          </cell>
        </row>
        <row r="904">
          <cell r="C904">
            <v>9025189851</v>
          </cell>
          <cell r="D904" t="str">
            <v>y</v>
          </cell>
        </row>
        <row r="905">
          <cell r="C905">
            <v>9090697026</v>
          </cell>
          <cell r="D905" t="str">
            <v>y</v>
          </cell>
        </row>
        <row r="906">
          <cell r="C906">
            <v>9835435629</v>
          </cell>
          <cell r="D906" t="str">
            <v>y</v>
          </cell>
        </row>
        <row r="907">
          <cell r="C907">
            <v>9134963657</v>
          </cell>
          <cell r="D907" t="str">
            <v>y</v>
          </cell>
        </row>
        <row r="908">
          <cell r="C908">
            <v>9817019062</v>
          </cell>
          <cell r="D908" t="str">
            <v>y</v>
          </cell>
        </row>
        <row r="909">
          <cell r="C909">
            <v>9650307738</v>
          </cell>
          <cell r="D909" t="str">
            <v>y</v>
          </cell>
        </row>
        <row r="910">
          <cell r="C910">
            <v>9700834183</v>
          </cell>
          <cell r="D910" t="str">
            <v>y</v>
          </cell>
        </row>
        <row r="911">
          <cell r="C911">
            <v>9697948533</v>
          </cell>
          <cell r="D911" t="str">
            <v>y</v>
          </cell>
        </row>
        <row r="912">
          <cell r="C912">
            <v>9015190233</v>
          </cell>
          <cell r="D912" t="str">
            <v>y</v>
          </cell>
        </row>
        <row r="913">
          <cell r="C913">
            <v>9126784372</v>
          </cell>
          <cell r="D913" t="str">
            <v>y</v>
          </cell>
        </row>
        <row r="914">
          <cell r="C914">
            <v>9095815796</v>
          </cell>
          <cell r="D914" t="str">
            <v>y</v>
          </cell>
        </row>
        <row r="915">
          <cell r="C915">
            <v>9020651399</v>
          </cell>
          <cell r="D915" t="str">
            <v>y</v>
          </cell>
        </row>
        <row r="916">
          <cell r="C916">
            <v>9136143428</v>
          </cell>
          <cell r="D916" t="str">
            <v>y</v>
          </cell>
        </row>
        <row r="917">
          <cell r="C917">
            <v>9123719764</v>
          </cell>
          <cell r="D917" t="str">
            <v>y</v>
          </cell>
        </row>
        <row r="918">
          <cell r="C918">
            <v>9080434644</v>
          </cell>
          <cell r="D918" t="str">
            <v>y</v>
          </cell>
        </row>
        <row r="919">
          <cell r="C919">
            <v>9025131085</v>
          </cell>
          <cell r="D919" t="str">
            <v>y</v>
          </cell>
        </row>
        <row r="920">
          <cell r="C920">
            <v>9746829739</v>
          </cell>
          <cell r="D920" t="str">
            <v>y</v>
          </cell>
        </row>
        <row r="921">
          <cell r="C921">
            <v>9802487597</v>
          </cell>
          <cell r="D921" t="str">
            <v>y</v>
          </cell>
        </row>
        <row r="922">
          <cell r="C922">
            <v>9107430478</v>
          </cell>
          <cell r="D922" t="str">
            <v>y</v>
          </cell>
        </row>
        <row r="923">
          <cell r="C923">
            <v>9040242749</v>
          </cell>
          <cell r="D923" t="str">
            <v>y</v>
          </cell>
        </row>
        <row r="924">
          <cell r="C924">
            <v>9128380931</v>
          </cell>
          <cell r="D924" t="str">
            <v>y</v>
          </cell>
        </row>
        <row r="925">
          <cell r="C925">
            <v>9802918686</v>
          </cell>
          <cell r="D925" t="str">
            <v>y</v>
          </cell>
        </row>
        <row r="926">
          <cell r="C926">
            <v>9061436204</v>
          </cell>
          <cell r="D926" t="str">
            <v>y</v>
          </cell>
        </row>
        <row r="927">
          <cell r="C927">
            <v>9803919548</v>
          </cell>
          <cell r="D927" t="str">
            <v>y</v>
          </cell>
        </row>
        <row r="928">
          <cell r="C928">
            <v>9046419674</v>
          </cell>
          <cell r="D928" t="str">
            <v>y</v>
          </cell>
        </row>
        <row r="929">
          <cell r="C929">
            <v>9859809288</v>
          </cell>
          <cell r="D929" t="str">
            <v>y</v>
          </cell>
        </row>
        <row r="930">
          <cell r="C930">
            <v>9145936372</v>
          </cell>
          <cell r="D930" t="str">
            <v>y</v>
          </cell>
        </row>
        <row r="931">
          <cell r="C931">
            <v>9093262489</v>
          </cell>
          <cell r="D931" t="str">
            <v>y</v>
          </cell>
        </row>
        <row r="932">
          <cell r="C932">
            <v>9037560746</v>
          </cell>
          <cell r="D932" t="str">
            <v>y</v>
          </cell>
        </row>
        <row r="933">
          <cell r="C933">
            <v>9015021731</v>
          </cell>
          <cell r="D933" t="str">
            <v>y</v>
          </cell>
        </row>
        <row r="934">
          <cell r="C934">
            <v>9039084284</v>
          </cell>
          <cell r="D934" t="str">
            <v>y</v>
          </cell>
        </row>
        <row r="935">
          <cell r="C935">
            <v>9832931082</v>
          </cell>
          <cell r="D935" t="str">
            <v>y</v>
          </cell>
        </row>
        <row r="936">
          <cell r="C936">
            <v>9124676381</v>
          </cell>
          <cell r="D936" t="str">
            <v>y</v>
          </cell>
        </row>
        <row r="937">
          <cell r="C937">
            <v>9028413827</v>
          </cell>
          <cell r="D937" t="str">
            <v>y</v>
          </cell>
        </row>
        <row r="938">
          <cell r="C938">
            <v>9073914942</v>
          </cell>
          <cell r="D938" t="str">
            <v>y</v>
          </cell>
        </row>
        <row r="939">
          <cell r="C939">
            <v>9072892131</v>
          </cell>
          <cell r="D939" t="str">
            <v>y</v>
          </cell>
        </row>
        <row r="940">
          <cell r="C940">
            <v>9736853157</v>
          </cell>
          <cell r="D940" t="str">
            <v>y</v>
          </cell>
        </row>
        <row r="941">
          <cell r="C941">
            <v>9715178566</v>
          </cell>
          <cell r="D941" t="str">
            <v>y</v>
          </cell>
        </row>
        <row r="942">
          <cell r="C942">
            <v>9076128486</v>
          </cell>
          <cell r="D942" t="str">
            <v>y</v>
          </cell>
        </row>
        <row r="943">
          <cell r="C943">
            <v>9092042673</v>
          </cell>
          <cell r="D943" t="str">
            <v>y</v>
          </cell>
        </row>
        <row r="944">
          <cell r="C944">
            <v>9042439643</v>
          </cell>
          <cell r="D944" t="str">
            <v>y</v>
          </cell>
        </row>
        <row r="945">
          <cell r="C945">
            <v>9091435803</v>
          </cell>
          <cell r="D945" t="str">
            <v>y</v>
          </cell>
        </row>
        <row r="946">
          <cell r="C946">
            <v>9806092154</v>
          </cell>
          <cell r="D946" t="str">
            <v>y</v>
          </cell>
        </row>
        <row r="947">
          <cell r="C947">
            <v>9064791402</v>
          </cell>
          <cell r="D947" t="str">
            <v>y</v>
          </cell>
        </row>
        <row r="948">
          <cell r="C948">
            <v>9875208357</v>
          </cell>
          <cell r="D948" t="str">
            <v>y</v>
          </cell>
        </row>
        <row r="949">
          <cell r="C949">
            <v>9051301479</v>
          </cell>
          <cell r="D949" t="str">
            <v>y</v>
          </cell>
        </row>
        <row r="950">
          <cell r="C950">
            <v>9047989158</v>
          </cell>
          <cell r="D950" t="str">
            <v>y</v>
          </cell>
        </row>
        <row r="951">
          <cell r="C951">
            <v>9709478685</v>
          </cell>
          <cell r="D951" t="str">
            <v>y</v>
          </cell>
        </row>
        <row r="952">
          <cell r="C952">
            <v>9124564367</v>
          </cell>
          <cell r="D952" t="str">
            <v>y</v>
          </cell>
        </row>
        <row r="953">
          <cell r="C953">
            <v>9767234686</v>
          </cell>
          <cell r="D953" t="str">
            <v>y</v>
          </cell>
        </row>
        <row r="954">
          <cell r="C954">
            <v>9135675253</v>
          </cell>
          <cell r="D954" t="str">
            <v>y</v>
          </cell>
        </row>
        <row r="955">
          <cell r="C955">
            <v>9069043041</v>
          </cell>
          <cell r="D955" t="str">
            <v>y</v>
          </cell>
        </row>
        <row r="956">
          <cell r="C956">
            <v>9148070833</v>
          </cell>
          <cell r="D956" t="str">
            <v>y</v>
          </cell>
        </row>
        <row r="957">
          <cell r="C957">
            <v>9807654934</v>
          </cell>
          <cell r="D957" t="str">
            <v>y</v>
          </cell>
        </row>
        <row r="958">
          <cell r="C958">
            <v>9012823139</v>
          </cell>
          <cell r="D958" t="str">
            <v>y</v>
          </cell>
        </row>
        <row r="959">
          <cell r="C959">
            <v>9070835483</v>
          </cell>
          <cell r="D959" t="str">
            <v>y</v>
          </cell>
        </row>
        <row r="960">
          <cell r="C960">
            <v>9846429617</v>
          </cell>
          <cell r="D960" t="str">
            <v>y</v>
          </cell>
        </row>
        <row r="961">
          <cell r="C961">
            <v>9894136486</v>
          </cell>
          <cell r="D961" t="str">
            <v>y</v>
          </cell>
        </row>
        <row r="962">
          <cell r="C962">
            <v>9027078311</v>
          </cell>
          <cell r="D962" t="str">
            <v>y</v>
          </cell>
        </row>
        <row r="963">
          <cell r="C963">
            <v>9045362037</v>
          </cell>
          <cell r="D963" t="str">
            <v>y</v>
          </cell>
        </row>
        <row r="964">
          <cell r="C964">
            <v>9840659811</v>
          </cell>
          <cell r="D964" t="str">
            <v>y</v>
          </cell>
        </row>
        <row r="965">
          <cell r="C965">
            <v>9136876535</v>
          </cell>
          <cell r="D965" t="str">
            <v>y</v>
          </cell>
        </row>
        <row r="966">
          <cell r="C966">
            <v>9813249635</v>
          </cell>
          <cell r="D966" t="str">
            <v>y</v>
          </cell>
        </row>
        <row r="967">
          <cell r="C967">
            <v>9865367073</v>
          </cell>
          <cell r="D967" t="str">
            <v>y</v>
          </cell>
        </row>
        <row r="968">
          <cell r="C968">
            <v>9864213858</v>
          </cell>
          <cell r="D968" t="str">
            <v>y</v>
          </cell>
        </row>
        <row r="969">
          <cell r="C969">
            <v>9853898421</v>
          </cell>
          <cell r="D969" t="str">
            <v>y</v>
          </cell>
        </row>
        <row r="970">
          <cell r="C970">
            <v>9809681303</v>
          </cell>
          <cell r="D970" t="str">
            <v>y</v>
          </cell>
        </row>
        <row r="971">
          <cell r="C971">
            <v>9814295746</v>
          </cell>
          <cell r="D971" t="str">
            <v>y</v>
          </cell>
        </row>
        <row r="972">
          <cell r="C972">
            <v>9816235058</v>
          </cell>
          <cell r="D972" t="str">
            <v>y</v>
          </cell>
        </row>
        <row r="973">
          <cell r="C973">
            <v>9014316797</v>
          </cell>
          <cell r="D973" t="str">
            <v>y</v>
          </cell>
        </row>
        <row r="974">
          <cell r="C974">
            <v>9831030516</v>
          </cell>
          <cell r="D974" t="str">
            <v>y</v>
          </cell>
        </row>
        <row r="975">
          <cell r="C975">
            <v>9129012698</v>
          </cell>
          <cell r="D975" t="str">
            <v>y</v>
          </cell>
        </row>
        <row r="976">
          <cell r="C976">
            <v>9081476099</v>
          </cell>
          <cell r="D976" t="str">
            <v>y</v>
          </cell>
        </row>
        <row r="977">
          <cell r="C977">
            <v>9089172968</v>
          </cell>
          <cell r="D977" t="str">
            <v>y</v>
          </cell>
        </row>
        <row r="978">
          <cell r="C978">
            <v>9089561365</v>
          </cell>
          <cell r="D978" t="str">
            <v>y</v>
          </cell>
        </row>
        <row r="979">
          <cell r="C979">
            <v>9095986592</v>
          </cell>
          <cell r="D979" t="str">
            <v>y</v>
          </cell>
        </row>
        <row r="980">
          <cell r="C980">
            <v>9815983735</v>
          </cell>
          <cell r="D980" t="str">
            <v>y</v>
          </cell>
        </row>
        <row r="981">
          <cell r="C981">
            <v>9095163814</v>
          </cell>
          <cell r="D981" t="str">
            <v>y</v>
          </cell>
        </row>
        <row r="982">
          <cell r="C982">
            <v>9074507693</v>
          </cell>
          <cell r="D982" t="str">
            <v>y</v>
          </cell>
        </row>
        <row r="983">
          <cell r="C983">
            <v>9091759579</v>
          </cell>
          <cell r="D983" t="str">
            <v>y</v>
          </cell>
        </row>
        <row r="984">
          <cell r="C984">
            <v>9041527849</v>
          </cell>
          <cell r="D984" t="str">
            <v>y</v>
          </cell>
        </row>
        <row r="985">
          <cell r="C985">
            <v>9108043902</v>
          </cell>
          <cell r="D985" t="str">
            <v>y</v>
          </cell>
        </row>
        <row r="986">
          <cell r="C986">
            <v>9084369293</v>
          </cell>
          <cell r="D986" t="str">
            <v>y</v>
          </cell>
        </row>
        <row r="987">
          <cell r="C987">
            <v>9041520742</v>
          </cell>
          <cell r="D987" t="str">
            <v>y</v>
          </cell>
        </row>
        <row r="988">
          <cell r="C988">
            <v>9073586808</v>
          </cell>
          <cell r="D988" t="str">
            <v>y</v>
          </cell>
        </row>
        <row r="989">
          <cell r="C989">
            <v>9748082353</v>
          </cell>
          <cell r="D989" t="str">
            <v>y</v>
          </cell>
        </row>
        <row r="990">
          <cell r="C990">
            <v>9087076276</v>
          </cell>
          <cell r="D990" t="str">
            <v>y</v>
          </cell>
        </row>
        <row r="991">
          <cell r="C991">
            <v>9760947896</v>
          </cell>
          <cell r="D991" t="str">
            <v>y</v>
          </cell>
        </row>
        <row r="992">
          <cell r="C992">
            <v>9053982942</v>
          </cell>
          <cell r="D992" t="str">
            <v>y</v>
          </cell>
        </row>
        <row r="993">
          <cell r="C993">
            <v>9795172494</v>
          </cell>
          <cell r="D993" t="str">
            <v>y</v>
          </cell>
        </row>
        <row r="994">
          <cell r="C994">
            <v>9654296786</v>
          </cell>
          <cell r="D994" t="str">
            <v>y</v>
          </cell>
        </row>
        <row r="995">
          <cell r="C995">
            <v>9034063707</v>
          </cell>
          <cell r="D995" t="str">
            <v>y</v>
          </cell>
        </row>
        <row r="996">
          <cell r="C996">
            <v>9127836316</v>
          </cell>
          <cell r="D996" t="str">
            <v>y</v>
          </cell>
        </row>
        <row r="997">
          <cell r="C997">
            <v>9793085246</v>
          </cell>
          <cell r="D997" t="str">
            <v>y</v>
          </cell>
        </row>
        <row r="998">
          <cell r="C998">
            <v>9082149675</v>
          </cell>
          <cell r="D998" t="str">
            <v>y</v>
          </cell>
        </row>
        <row r="999">
          <cell r="C999">
            <v>9035083045</v>
          </cell>
          <cell r="D999" t="str">
            <v>y</v>
          </cell>
        </row>
        <row r="1000">
          <cell r="C1000">
            <v>9870735824</v>
          </cell>
          <cell r="D1000" t="str">
            <v>y</v>
          </cell>
        </row>
        <row r="1001">
          <cell r="C1001">
            <v>9076342685</v>
          </cell>
          <cell r="D1001" t="str">
            <v>y</v>
          </cell>
        </row>
        <row r="1002">
          <cell r="C1002">
            <v>9071858602</v>
          </cell>
          <cell r="D1002" t="str">
            <v>y</v>
          </cell>
        </row>
        <row r="1003">
          <cell r="C1003">
            <v>9051078797</v>
          </cell>
          <cell r="D1003" t="str">
            <v>y</v>
          </cell>
        </row>
        <row r="1004">
          <cell r="C1004">
            <v>9074164186</v>
          </cell>
          <cell r="D1004" t="str">
            <v>y</v>
          </cell>
        </row>
        <row r="1005">
          <cell r="C1005">
            <v>9045968166</v>
          </cell>
          <cell r="D1005" t="str">
            <v>y</v>
          </cell>
        </row>
        <row r="1006">
          <cell r="C1006">
            <v>9848342512</v>
          </cell>
          <cell r="D1006" t="str">
            <v>y</v>
          </cell>
        </row>
        <row r="1007">
          <cell r="C1007">
            <v>9036414765</v>
          </cell>
          <cell r="D1007" t="str">
            <v>y</v>
          </cell>
        </row>
        <row r="1008">
          <cell r="C1008">
            <v>9695459257</v>
          </cell>
          <cell r="D1008" t="str">
            <v>y</v>
          </cell>
        </row>
        <row r="1009">
          <cell r="C1009">
            <v>9056292341</v>
          </cell>
          <cell r="D1009" t="str">
            <v>y</v>
          </cell>
        </row>
        <row r="1010">
          <cell r="C1010">
            <v>9074324707</v>
          </cell>
          <cell r="D1010" t="str">
            <v>y</v>
          </cell>
        </row>
        <row r="1011">
          <cell r="C1011">
            <v>9140135327</v>
          </cell>
          <cell r="D1011" t="str">
            <v>y</v>
          </cell>
        </row>
        <row r="1012">
          <cell r="C1012">
            <v>9096850589</v>
          </cell>
          <cell r="D1012" t="str">
            <v>y</v>
          </cell>
        </row>
        <row r="1013">
          <cell r="C1013">
            <v>9073689024</v>
          </cell>
          <cell r="D1013" t="str">
            <v>y</v>
          </cell>
        </row>
        <row r="1014">
          <cell r="C1014">
            <v>9823834594</v>
          </cell>
          <cell r="D1014" t="str">
            <v>y</v>
          </cell>
        </row>
        <row r="1015">
          <cell r="C1015">
            <v>9079739189</v>
          </cell>
          <cell r="D1015" t="str">
            <v>y</v>
          </cell>
        </row>
        <row r="1016">
          <cell r="C1016">
            <v>9140184383</v>
          </cell>
          <cell r="D1016" t="str">
            <v>y</v>
          </cell>
        </row>
        <row r="1017">
          <cell r="C1017">
            <v>9857630485</v>
          </cell>
          <cell r="D1017" t="str">
            <v>y</v>
          </cell>
        </row>
        <row r="1018">
          <cell r="C1018">
            <v>9849572099</v>
          </cell>
          <cell r="D1018" t="str">
            <v>y</v>
          </cell>
        </row>
        <row r="1019">
          <cell r="C1019">
            <v>9069757198</v>
          </cell>
          <cell r="D1019" t="str">
            <v>y</v>
          </cell>
        </row>
        <row r="1020">
          <cell r="C1020">
            <v>9132054692</v>
          </cell>
          <cell r="D1020" t="str">
            <v>y</v>
          </cell>
        </row>
        <row r="1021">
          <cell r="C1021">
            <v>9038085971</v>
          </cell>
          <cell r="D1021" t="str">
            <v>y</v>
          </cell>
        </row>
        <row r="1022">
          <cell r="C1022">
            <v>9034038434</v>
          </cell>
          <cell r="D1022" t="str">
            <v>y</v>
          </cell>
        </row>
        <row r="1023">
          <cell r="C1023">
            <v>9076940795</v>
          </cell>
          <cell r="D1023" t="str">
            <v>y</v>
          </cell>
        </row>
        <row r="1024">
          <cell r="C1024">
            <v>9098924957</v>
          </cell>
          <cell r="D1024" t="str">
            <v>y</v>
          </cell>
        </row>
        <row r="1025">
          <cell r="C1025">
            <v>9049576804</v>
          </cell>
          <cell r="D1025" t="str">
            <v>y</v>
          </cell>
        </row>
        <row r="1026">
          <cell r="C1026">
            <v>9096925717</v>
          </cell>
          <cell r="D1026" t="str">
            <v>y</v>
          </cell>
        </row>
        <row r="1027">
          <cell r="C1027">
            <v>9121737251</v>
          </cell>
          <cell r="D1027" t="str">
            <v>y</v>
          </cell>
        </row>
        <row r="1028">
          <cell r="C1028">
            <v>9049567385</v>
          </cell>
          <cell r="D1028" t="str">
            <v>y</v>
          </cell>
        </row>
        <row r="1029">
          <cell r="C1029">
            <v>9140542704</v>
          </cell>
          <cell r="D1029" t="str">
            <v>y</v>
          </cell>
        </row>
        <row r="1030">
          <cell r="C1030">
            <v>9107691089</v>
          </cell>
          <cell r="D1030" t="str">
            <v>y</v>
          </cell>
        </row>
        <row r="1031">
          <cell r="C1031">
            <v>9096704966</v>
          </cell>
          <cell r="D1031" t="str">
            <v>y</v>
          </cell>
        </row>
        <row r="1032">
          <cell r="C1032">
            <v>9649298336</v>
          </cell>
          <cell r="D1032" t="str">
            <v>y</v>
          </cell>
        </row>
        <row r="1033">
          <cell r="C1033">
            <v>9149363543</v>
          </cell>
          <cell r="D1033" t="str">
            <v>y</v>
          </cell>
        </row>
        <row r="1034">
          <cell r="C1034">
            <v>9073459543</v>
          </cell>
          <cell r="D1034" t="str">
            <v>y</v>
          </cell>
        </row>
        <row r="1035">
          <cell r="C1035">
            <v>9758679537</v>
          </cell>
          <cell r="D1035" t="str">
            <v>y</v>
          </cell>
        </row>
        <row r="1036">
          <cell r="C1036">
            <v>9867549713</v>
          </cell>
          <cell r="D1036" t="str">
            <v>y</v>
          </cell>
        </row>
        <row r="1037">
          <cell r="C1037">
            <v>9090803931</v>
          </cell>
          <cell r="D1037" t="str">
            <v>y</v>
          </cell>
        </row>
        <row r="1038">
          <cell r="C1038">
            <v>9028415354</v>
          </cell>
          <cell r="D1038" t="str">
            <v>y</v>
          </cell>
        </row>
        <row r="1039">
          <cell r="C1039">
            <v>9742340997</v>
          </cell>
          <cell r="D1039" t="str">
            <v>y</v>
          </cell>
        </row>
        <row r="1040">
          <cell r="C1040">
            <v>9806796561</v>
          </cell>
          <cell r="D1040" t="str">
            <v>y</v>
          </cell>
        </row>
        <row r="1041">
          <cell r="C1041">
            <v>9120781284</v>
          </cell>
          <cell r="D1041" t="str">
            <v>y</v>
          </cell>
        </row>
        <row r="1042">
          <cell r="C1042">
            <v>9890589147</v>
          </cell>
          <cell r="D1042" t="str">
            <v>y</v>
          </cell>
        </row>
        <row r="1043">
          <cell r="C1043">
            <v>9094196827</v>
          </cell>
          <cell r="D1043" t="str">
            <v>y</v>
          </cell>
        </row>
        <row r="1044">
          <cell r="C1044">
            <v>9138937573</v>
          </cell>
          <cell r="D1044" t="str">
            <v>y</v>
          </cell>
        </row>
        <row r="1045">
          <cell r="C1045">
            <v>9040858711</v>
          </cell>
          <cell r="D1045" t="str">
            <v>y</v>
          </cell>
        </row>
        <row r="1046">
          <cell r="C1046">
            <v>9038795393</v>
          </cell>
          <cell r="D1046" t="str">
            <v>y</v>
          </cell>
        </row>
        <row r="1047">
          <cell r="C1047">
            <v>9037635178</v>
          </cell>
          <cell r="D1047" t="str">
            <v>y</v>
          </cell>
        </row>
        <row r="1048">
          <cell r="C1048">
            <v>9083790299</v>
          </cell>
          <cell r="D1048" t="str">
            <v>y</v>
          </cell>
        </row>
        <row r="1049">
          <cell r="C1049">
            <v>9081829654</v>
          </cell>
          <cell r="D1049" t="str">
            <v>y</v>
          </cell>
        </row>
        <row r="1050">
          <cell r="C1050">
            <v>9141346212</v>
          </cell>
          <cell r="D1050" t="str">
            <v>y</v>
          </cell>
        </row>
        <row r="1051">
          <cell r="C1051">
            <v>9141326131</v>
          </cell>
          <cell r="D1051" t="str">
            <v>y</v>
          </cell>
        </row>
        <row r="1052">
          <cell r="C1052">
            <v>9023938767</v>
          </cell>
          <cell r="D1052" t="str">
            <v>y</v>
          </cell>
        </row>
        <row r="1053">
          <cell r="C1053">
            <v>9876415206</v>
          </cell>
          <cell r="D1053" t="str">
            <v>y</v>
          </cell>
        </row>
        <row r="1054">
          <cell r="C1054">
            <v>9874718646</v>
          </cell>
          <cell r="D1054" t="str">
            <v>y</v>
          </cell>
        </row>
        <row r="1055">
          <cell r="C1055">
            <v>9712341911</v>
          </cell>
          <cell r="D1055" t="str">
            <v>y</v>
          </cell>
        </row>
        <row r="1056">
          <cell r="C1056">
            <v>9087621039</v>
          </cell>
          <cell r="D1056" t="str">
            <v>y</v>
          </cell>
        </row>
        <row r="1057">
          <cell r="C1057">
            <v>9094706197</v>
          </cell>
          <cell r="D1057" t="str">
            <v>y</v>
          </cell>
        </row>
        <row r="1058">
          <cell r="C1058">
            <v>9071946019</v>
          </cell>
          <cell r="D1058" t="str">
            <v>y</v>
          </cell>
        </row>
        <row r="1059">
          <cell r="C1059">
            <v>9085315857</v>
          </cell>
          <cell r="D1059" t="str">
            <v>y</v>
          </cell>
        </row>
        <row r="1060">
          <cell r="C1060">
            <v>9070217579</v>
          </cell>
          <cell r="D1060" t="str">
            <v>y</v>
          </cell>
        </row>
        <row r="1061">
          <cell r="C1061">
            <v>9095239262</v>
          </cell>
          <cell r="D1061" t="str">
            <v>y</v>
          </cell>
        </row>
        <row r="1062">
          <cell r="C1062">
            <v>9074935393</v>
          </cell>
          <cell r="D1062" t="str">
            <v>y</v>
          </cell>
        </row>
        <row r="1063">
          <cell r="C1063">
            <v>9051646184</v>
          </cell>
          <cell r="D1063" t="str">
            <v>y</v>
          </cell>
        </row>
        <row r="1064">
          <cell r="C1064">
            <v>9050206502</v>
          </cell>
          <cell r="D1064" t="str">
            <v>y</v>
          </cell>
        </row>
        <row r="1065">
          <cell r="C1065">
            <v>9086312173</v>
          </cell>
          <cell r="D1065" t="str">
            <v>y</v>
          </cell>
        </row>
        <row r="1066">
          <cell r="C1066">
            <v>9816810644</v>
          </cell>
          <cell r="D1066" t="str">
            <v>y</v>
          </cell>
        </row>
        <row r="1067">
          <cell r="C1067">
            <v>9820186905</v>
          </cell>
          <cell r="D1067" t="str">
            <v>y</v>
          </cell>
        </row>
        <row r="1068">
          <cell r="C1068">
            <v>9016425457</v>
          </cell>
          <cell r="D1068" t="str">
            <v>y</v>
          </cell>
        </row>
        <row r="1069">
          <cell r="C1069">
            <v>9716830204</v>
          </cell>
          <cell r="D1069" t="str">
            <v>y</v>
          </cell>
        </row>
        <row r="1070">
          <cell r="C1070">
            <v>9092493016</v>
          </cell>
          <cell r="D1070" t="str">
            <v>y</v>
          </cell>
        </row>
        <row r="1071">
          <cell r="C1071">
            <v>9124841896</v>
          </cell>
          <cell r="D1071" t="str">
            <v>y</v>
          </cell>
        </row>
        <row r="1072">
          <cell r="C1072">
            <v>9076573405</v>
          </cell>
          <cell r="D1072" t="str">
            <v>y</v>
          </cell>
        </row>
        <row r="1073">
          <cell r="C1073">
            <v>9079181946</v>
          </cell>
          <cell r="D1073" t="str">
            <v>y</v>
          </cell>
        </row>
        <row r="1074">
          <cell r="C1074">
            <v>9827635381</v>
          </cell>
          <cell r="D1074" t="str">
            <v>y</v>
          </cell>
        </row>
        <row r="1075">
          <cell r="C1075">
            <v>9051465785</v>
          </cell>
          <cell r="D1075" t="str">
            <v>y</v>
          </cell>
        </row>
        <row r="1076">
          <cell r="C1076">
            <v>9857586152</v>
          </cell>
          <cell r="D1076" t="str">
            <v>y</v>
          </cell>
        </row>
        <row r="1077">
          <cell r="C1077">
            <v>9718087955</v>
          </cell>
          <cell r="D1077" t="str">
            <v>y</v>
          </cell>
        </row>
        <row r="1078">
          <cell r="C1078">
            <v>9019589407</v>
          </cell>
          <cell r="D1078" t="str">
            <v>y</v>
          </cell>
        </row>
        <row r="1079">
          <cell r="C1079">
            <v>9701217345</v>
          </cell>
          <cell r="D1079" t="str">
            <v>y</v>
          </cell>
        </row>
        <row r="1080">
          <cell r="C1080">
            <v>9694875505</v>
          </cell>
          <cell r="D1080" t="str">
            <v>y</v>
          </cell>
        </row>
        <row r="1081">
          <cell r="C1081">
            <v>9832408924</v>
          </cell>
          <cell r="D1081" t="str">
            <v>y</v>
          </cell>
        </row>
        <row r="1082">
          <cell r="C1082">
            <v>9095182387</v>
          </cell>
          <cell r="D1082" t="str">
            <v>y</v>
          </cell>
        </row>
        <row r="1083">
          <cell r="C1083">
            <v>9047052486</v>
          </cell>
          <cell r="D1083" t="str">
            <v>y</v>
          </cell>
        </row>
        <row r="1084">
          <cell r="C1084">
            <v>9041785827</v>
          </cell>
          <cell r="D1084" t="str">
            <v>y</v>
          </cell>
        </row>
        <row r="1085">
          <cell r="C1085">
            <v>9865320812</v>
          </cell>
          <cell r="D1085" t="str">
            <v>y</v>
          </cell>
        </row>
        <row r="1086">
          <cell r="C1086">
            <v>9125839839</v>
          </cell>
          <cell r="D1086" t="str">
            <v>y</v>
          </cell>
        </row>
        <row r="1087">
          <cell r="C1087">
            <v>9085254061</v>
          </cell>
          <cell r="D1087" t="str">
            <v>y</v>
          </cell>
        </row>
        <row r="1088">
          <cell r="C1088">
            <v>9830269283</v>
          </cell>
          <cell r="D1088" t="str">
            <v>y</v>
          </cell>
        </row>
        <row r="1089">
          <cell r="C1089">
            <v>9896284836</v>
          </cell>
          <cell r="D1089" t="str">
            <v>y</v>
          </cell>
        </row>
        <row r="1090">
          <cell r="C1090">
            <v>9725819678</v>
          </cell>
          <cell r="D1090" t="str">
            <v>y</v>
          </cell>
        </row>
        <row r="1091">
          <cell r="C1091">
            <v>9075864384</v>
          </cell>
          <cell r="D1091" t="str">
            <v>y</v>
          </cell>
        </row>
        <row r="1092">
          <cell r="C1092">
            <v>9648108472</v>
          </cell>
          <cell r="D1092" t="str">
            <v>y</v>
          </cell>
        </row>
        <row r="1093">
          <cell r="C1093">
            <v>9851653802</v>
          </cell>
          <cell r="D1093" t="str">
            <v>y</v>
          </cell>
        </row>
        <row r="1094">
          <cell r="C1094">
            <v>9094180373</v>
          </cell>
          <cell r="D1094" t="str">
            <v>y</v>
          </cell>
        </row>
        <row r="1095">
          <cell r="C1095">
            <v>9138982697</v>
          </cell>
          <cell r="D1095" t="str">
            <v>y</v>
          </cell>
        </row>
        <row r="1096">
          <cell r="C1096">
            <v>9123906253</v>
          </cell>
          <cell r="D1096" t="str">
            <v>y</v>
          </cell>
        </row>
        <row r="1097">
          <cell r="C1097">
            <v>9697338601</v>
          </cell>
          <cell r="D1097" t="str">
            <v>y</v>
          </cell>
        </row>
        <row r="1098">
          <cell r="C1098">
            <v>9746981839</v>
          </cell>
          <cell r="D1098" t="str">
            <v>y</v>
          </cell>
        </row>
        <row r="1099">
          <cell r="C1099">
            <v>9814803819</v>
          </cell>
          <cell r="D1099" t="str">
            <v>y</v>
          </cell>
        </row>
        <row r="1100">
          <cell r="C1100">
            <v>9081979568</v>
          </cell>
          <cell r="D1100" t="str">
            <v>y</v>
          </cell>
        </row>
        <row r="1101">
          <cell r="C1101">
            <v>9121798298</v>
          </cell>
          <cell r="D1101" t="str">
            <v>y</v>
          </cell>
        </row>
        <row r="1102">
          <cell r="C1102">
            <v>9646960117</v>
          </cell>
          <cell r="D1102" t="str">
            <v>y</v>
          </cell>
        </row>
        <row r="1103">
          <cell r="C1103">
            <v>9135408133</v>
          </cell>
          <cell r="D1103" t="str">
            <v>y</v>
          </cell>
        </row>
        <row r="1104">
          <cell r="C1104">
            <v>9751795971</v>
          </cell>
          <cell r="D1104" t="str">
            <v>y</v>
          </cell>
        </row>
        <row r="1105">
          <cell r="C1105">
            <v>9031428254</v>
          </cell>
          <cell r="D1105" t="str">
            <v>y</v>
          </cell>
        </row>
        <row r="1106">
          <cell r="C1106">
            <v>9104946519</v>
          </cell>
          <cell r="D1106" t="str">
            <v>y</v>
          </cell>
        </row>
        <row r="1107">
          <cell r="C1107">
            <v>9079846427</v>
          </cell>
          <cell r="D1107" t="str">
            <v>y</v>
          </cell>
        </row>
        <row r="1108">
          <cell r="C1108">
            <v>9042901342</v>
          </cell>
          <cell r="D1108" t="str">
            <v>y</v>
          </cell>
        </row>
        <row r="1109">
          <cell r="C1109">
            <v>9053473534</v>
          </cell>
          <cell r="D1109" t="str">
            <v>y</v>
          </cell>
        </row>
        <row r="1110">
          <cell r="C1110">
            <v>9896915893</v>
          </cell>
          <cell r="D1110" t="str">
            <v>y</v>
          </cell>
        </row>
        <row r="1111">
          <cell r="C1111">
            <v>9106457907</v>
          </cell>
          <cell r="D1111" t="str">
            <v>y</v>
          </cell>
        </row>
        <row r="1112">
          <cell r="C1112">
            <v>9020159816</v>
          </cell>
          <cell r="D1112" t="str">
            <v>y</v>
          </cell>
        </row>
        <row r="1113">
          <cell r="C1113">
            <v>9140259765</v>
          </cell>
          <cell r="D1113" t="str">
            <v>y</v>
          </cell>
        </row>
        <row r="1114">
          <cell r="C1114">
            <v>9873046121</v>
          </cell>
          <cell r="D1114" t="str">
            <v>y</v>
          </cell>
        </row>
        <row r="1115">
          <cell r="C1115">
            <v>9141392843</v>
          </cell>
          <cell r="D1115" t="str">
            <v>y</v>
          </cell>
        </row>
        <row r="1116">
          <cell r="C1116">
            <v>9021496053</v>
          </cell>
          <cell r="D1116" t="str">
            <v>y</v>
          </cell>
        </row>
        <row r="1117">
          <cell r="C1117">
            <v>9851503651</v>
          </cell>
          <cell r="D1117" t="str">
            <v>y</v>
          </cell>
        </row>
        <row r="1118">
          <cell r="C1118">
            <v>9021979165</v>
          </cell>
          <cell r="D1118" t="str">
            <v>y</v>
          </cell>
        </row>
        <row r="1119">
          <cell r="C1119">
            <v>9092652351</v>
          </cell>
          <cell r="D1119" t="str">
            <v>y</v>
          </cell>
        </row>
        <row r="1120">
          <cell r="C1120">
            <v>9893581473</v>
          </cell>
          <cell r="D1120" t="str">
            <v>y</v>
          </cell>
        </row>
        <row r="1121">
          <cell r="C1121">
            <v>9858015927</v>
          </cell>
          <cell r="D1121" t="str">
            <v>y</v>
          </cell>
        </row>
        <row r="1122">
          <cell r="C1122">
            <v>9082439538</v>
          </cell>
          <cell r="D1122" t="str">
            <v>y</v>
          </cell>
        </row>
        <row r="1123">
          <cell r="C1123">
            <v>9780684299</v>
          </cell>
          <cell r="D1123" t="str">
            <v>y</v>
          </cell>
        </row>
        <row r="1124">
          <cell r="C1124">
            <v>9016414873</v>
          </cell>
          <cell r="D1124" t="str">
            <v>y</v>
          </cell>
        </row>
        <row r="1125">
          <cell r="C1125">
            <v>9149121957</v>
          </cell>
          <cell r="D1125" t="str">
            <v>y</v>
          </cell>
        </row>
        <row r="1126">
          <cell r="C1126">
            <v>9742328406</v>
          </cell>
          <cell r="D1126" t="str">
            <v>y</v>
          </cell>
        </row>
        <row r="1127">
          <cell r="C1127">
            <v>9691519691</v>
          </cell>
          <cell r="D1127" t="str">
            <v>y</v>
          </cell>
        </row>
        <row r="1128">
          <cell r="C1128">
            <v>9091641238</v>
          </cell>
          <cell r="D1128" t="str">
            <v>y</v>
          </cell>
        </row>
        <row r="1129">
          <cell r="C1129">
            <v>9896924362</v>
          </cell>
          <cell r="D1129" t="str">
            <v>y</v>
          </cell>
        </row>
        <row r="1130">
          <cell r="C1130">
            <v>9704019274</v>
          </cell>
          <cell r="D1130" t="str">
            <v>y</v>
          </cell>
        </row>
        <row r="1131">
          <cell r="C1131">
            <v>9121631406</v>
          </cell>
          <cell r="D1131" t="str">
            <v>y</v>
          </cell>
        </row>
        <row r="1132">
          <cell r="C1132">
            <v>9082479896</v>
          </cell>
          <cell r="D1132" t="str">
            <v>y</v>
          </cell>
        </row>
        <row r="1133">
          <cell r="C1133">
            <v>9013758604</v>
          </cell>
          <cell r="D1133" t="str">
            <v>y</v>
          </cell>
        </row>
        <row r="1134">
          <cell r="C1134">
            <v>9017360126</v>
          </cell>
          <cell r="D1134" t="str">
            <v>y</v>
          </cell>
        </row>
        <row r="1135">
          <cell r="C1135">
            <v>9150207494</v>
          </cell>
          <cell r="D1135" t="str">
            <v>y</v>
          </cell>
        </row>
        <row r="1136">
          <cell r="C1136">
            <v>9047619273</v>
          </cell>
          <cell r="D1136" t="str">
            <v>y</v>
          </cell>
        </row>
        <row r="1137">
          <cell r="C1137">
            <v>9756468309</v>
          </cell>
          <cell r="D1137" t="str">
            <v>y</v>
          </cell>
        </row>
        <row r="1138">
          <cell r="C1138">
            <v>9086832101</v>
          </cell>
          <cell r="D1138" t="str">
            <v>y</v>
          </cell>
        </row>
        <row r="1139">
          <cell r="C1139">
            <v>9080587657</v>
          </cell>
          <cell r="D1139" t="str">
            <v>y</v>
          </cell>
        </row>
        <row r="1140">
          <cell r="C1140">
            <v>9068304201</v>
          </cell>
          <cell r="D1140" t="str">
            <v>y</v>
          </cell>
        </row>
        <row r="1141">
          <cell r="C1141">
            <v>9738949728</v>
          </cell>
          <cell r="D1141" t="str">
            <v>y</v>
          </cell>
        </row>
        <row r="1142">
          <cell r="C1142">
            <v>9789850262</v>
          </cell>
          <cell r="D1142" t="str">
            <v>y</v>
          </cell>
        </row>
        <row r="1143">
          <cell r="C1143">
            <v>9839241679</v>
          </cell>
          <cell r="D1143" t="str">
            <v>y</v>
          </cell>
        </row>
        <row r="1144">
          <cell r="C1144">
            <v>9125603612</v>
          </cell>
          <cell r="D1144" t="str">
            <v>y</v>
          </cell>
        </row>
        <row r="1145">
          <cell r="C1145">
            <v>9868231904</v>
          </cell>
          <cell r="D1145" t="str">
            <v>y</v>
          </cell>
        </row>
        <row r="1146">
          <cell r="C1146">
            <v>9713493552</v>
          </cell>
          <cell r="D1146" t="str">
            <v>y</v>
          </cell>
        </row>
        <row r="1147">
          <cell r="C1147">
            <v>9083512864</v>
          </cell>
          <cell r="D1147" t="str">
            <v>y</v>
          </cell>
        </row>
        <row r="1148">
          <cell r="C1148">
            <v>9072927606</v>
          </cell>
          <cell r="D1148" t="str">
            <v>y</v>
          </cell>
        </row>
        <row r="1149">
          <cell r="C1149">
            <v>9704839524</v>
          </cell>
          <cell r="D1149" t="str">
            <v>y</v>
          </cell>
        </row>
        <row r="1150">
          <cell r="C1150">
            <v>9120518312</v>
          </cell>
          <cell r="D1150" t="str">
            <v>y</v>
          </cell>
        </row>
        <row r="1151">
          <cell r="C1151">
            <v>9050918433</v>
          </cell>
          <cell r="D1151" t="str">
            <v>y</v>
          </cell>
        </row>
        <row r="1152">
          <cell r="C1152">
            <v>9085658132</v>
          </cell>
          <cell r="D1152" t="str">
            <v>y</v>
          </cell>
        </row>
        <row r="1153">
          <cell r="C1153">
            <v>9084729094</v>
          </cell>
          <cell r="D1153" t="str">
            <v>y</v>
          </cell>
        </row>
        <row r="1154">
          <cell r="C1154">
            <v>9037193703</v>
          </cell>
          <cell r="D1154" t="str">
            <v>y</v>
          </cell>
        </row>
        <row r="1155">
          <cell r="C1155">
            <v>9073084781</v>
          </cell>
          <cell r="D1155" t="str">
            <v>y</v>
          </cell>
        </row>
        <row r="1156">
          <cell r="C1156">
            <v>9121469728</v>
          </cell>
          <cell r="D1156" t="str">
            <v>y</v>
          </cell>
        </row>
        <row r="1157">
          <cell r="C1157">
            <v>9792620915</v>
          </cell>
          <cell r="D1157" t="str">
            <v>y</v>
          </cell>
        </row>
        <row r="1158">
          <cell r="C1158">
            <v>9072021921</v>
          </cell>
          <cell r="D1158" t="str">
            <v>y</v>
          </cell>
        </row>
        <row r="1159">
          <cell r="C1159">
            <v>9809381962</v>
          </cell>
          <cell r="D1159" t="str">
            <v>y</v>
          </cell>
        </row>
        <row r="1160">
          <cell r="C1160">
            <v>9109702607</v>
          </cell>
          <cell r="D1160" t="str">
            <v>y</v>
          </cell>
        </row>
        <row r="1161">
          <cell r="C1161">
            <v>9028052913</v>
          </cell>
          <cell r="D1161" t="str">
            <v>y</v>
          </cell>
        </row>
        <row r="1162">
          <cell r="C1162">
            <v>9132138242</v>
          </cell>
          <cell r="D1162" t="str">
            <v>y</v>
          </cell>
        </row>
        <row r="1163">
          <cell r="C1163">
            <v>9074073971</v>
          </cell>
          <cell r="D1163" t="str">
            <v>y</v>
          </cell>
        </row>
        <row r="1164">
          <cell r="C1164">
            <v>9096219138</v>
          </cell>
          <cell r="D1164" t="str">
            <v>y</v>
          </cell>
        </row>
        <row r="1165">
          <cell r="C1165">
            <v>9023023822</v>
          </cell>
          <cell r="D1165" t="str">
            <v>y</v>
          </cell>
        </row>
        <row r="1166">
          <cell r="C1166">
            <v>9801492303</v>
          </cell>
          <cell r="D1166" t="str">
            <v>y</v>
          </cell>
        </row>
        <row r="1167">
          <cell r="C1167">
            <v>9124231244</v>
          </cell>
          <cell r="D1167" t="str">
            <v>y</v>
          </cell>
        </row>
        <row r="1168">
          <cell r="C1168">
            <v>9746313976</v>
          </cell>
          <cell r="D1168" t="str">
            <v>y</v>
          </cell>
        </row>
        <row r="1169">
          <cell r="C1169">
            <v>9083630725</v>
          </cell>
          <cell r="D1169" t="str">
            <v>y</v>
          </cell>
        </row>
        <row r="1170">
          <cell r="C1170">
            <v>9070518283</v>
          </cell>
          <cell r="D1170" t="str">
            <v>y</v>
          </cell>
        </row>
        <row r="1171">
          <cell r="C1171">
            <v>9103084151</v>
          </cell>
          <cell r="D1171" t="str">
            <v>y</v>
          </cell>
        </row>
        <row r="1172">
          <cell r="C1172">
            <v>9061328147</v>
          </cell>
          <cell r="D1172" t="str">
            <v>y</v>
          </cell>
        </row>
        <row r="1173">
          <cell r="C1173">
            <v>9762876596</v>
          </cell>
          <cell r="D1173" t="str">
            <v>y</v>
          </cell>
        </row>
        <row r="1174">
          <cell r="C1174">
            <v>9092083242</v>
          </cell>
          <cell r="D1174" t="str">
            <v>y</v>
          </cell>
        </row>
        <row r="1175">
          <cell r="C1175">
            <v>9138326238</v>
          </cell>
          <cell r="D1175" t="str">
            <v>y</v>
          </cell>
        </row>
        <row r="1176">
          <cell r="C1176">
            <v>9080213514</v>
          </cell>
          <cell r="D1176" t="str">
            <v>y</v>
          </cell>
        </row>
        <row r="1177">
          <cell r="C1177">
            <v>9141739652</v>
          </cell>
          <cell r="D1177" t="str">
            <v>y</v>
          </cell>
        </row>
        <row r="1178">
          <cell r="C1178">
            <v>9709580458</v>
          </cell>
          <cell r="D1178" t="str">
            <v>y</v>
          </cell>
        </row>
        <row r="1179">
          <cell r="C1179">
            <v>9038937582</v>
          </cell>
          <cell r="D1179" t="str">
            <v>y</v>
          </cell>
        </row>
        <row r="1180">
          <cell r="C1180">
            <v>9041731327</v>
          </cell>
          <cell r="D1180" t="str">
            <v>y</v>
          </cell>
        </row>
        <row r="1181">
          <cell r="C1181">
            <v>9146863718</v>
          </cell>
          <cell r="D1181" t="str">
            <v>y</v>
          </cell>
        </row>
        <row r="1182">
          <cell r="C1182">
            <v>9040873871</v>
          </cell>
          <cell r="D1182" t="str">
            <v>y</v>
          </cell>
        </row>
        <row r="1183">
          <cell r="C1183">
            <v>9068612387</v>
          </cell>
          <cell r="D1183" t="str">
            <v>y</v>
          </cell>
        </row>
        <row r="1184">
          <cell r="C1184">
            <v>9014959853</v>
          </cell>
          <cell r="D1184" t="str">
            <v>y</v>
          </cell>
        </row>
        <row r="1185">
          <cell r="C1185">
            <v>9042530753</v>
          </cell>
          <cell r="D1185" t="str">
            <v>y</v>
          </cell>
        </row>
        <row r="1186">
          <cell r="C1186">
            <v>9097105341</v>
          </cell>
          <cell r="D1186" t="str">
            <v>y</v>
          </cell>
        </row>
        <row r="1187">
          <cell r="C1187">
            <v>9138053769</v>
          </cell>
          <cell r="D1187" t="str">
            <v>y</v>
          </cell>
        </row>
        <row r="1188">
          <cell r="C1188">
            <v>9725290669</v>
          </cell>
          <cell r="D1188" t="str">
            <v>y</v>
          </cell>
        </row>
        <row r="1189">
          <cell r="C1189">
            <v>9141980938</v>
          </cell>
          <cell r="D1189" t="str">
            <v>y</v>
          </cell>
        </row>
        <row r="1190">
          <cell r="C1190">
            <v>9121707306</v>
          </cell>
          <cell r="D1190" t="str">
            <v>y</v>
          </cell>
        </row>
        <row r="1191">
          <cell r="C1191">
            <v>9071061829</v>
          </cell>
          <cell r="D1191" t="str">
            <v>y</v>
          </cell>
        </row>
        <row r="1192">
          <cell r="C1192">
            <v>9059275382</v>
          </cell>
          <cell r="D1192" t="str">
            <v>y</v>
          </cell>
        </row>
        <row r="1193">
          <cell r="C1193">
            <v>9846410903</v>
          </cell>
          <cell r="D1193" t="str">
            <v>y</v>
          </cell>
        </row>
        <row r="1194">
          <cell r="C1194">
            <v>9129378716</v>
          </cell>
          <cell r="D1194" t="str">
            <v>y</v>
          </cell>
        </row>
        <row r="1195">
          <cell r="C1195">
            <v>9085235624</v>
          </cell>
          <cell r="D1195" t="str">
            <v>y</v>
          </cell>
        </row>
        <row r="1196">
          <cell r="C1196">
            <v>9729681766</v>
          </cell>
          <cell r="D1196" t="str">
            <v>y</v>
          </cell>
        </row>
        <row r="1197">
          <cell r="C1197">
            <v>9871303979</v>
          </cell>
          <cell r="D1197" t="str">
            <v>y</v>
          </cell>
        </row>
        <row r="1198">
          <cell r="C1198">
            <v>9740637302</v>
          </cell>
          <cell r="D1198" t="str">
            <v>y</v>
          </cell>
        </row>
        <row r="1199">
          <cell r="C1199">
            <v>9760106342</v>
          </cell>
          <cell r="D1199" t="str">
            <v>y</v>
          </cell>
        </row>
        <row r="1200">
          <cell r="C1200">
            <v>9019139156</v>
          </cell>
          <cell r="D1200" t="str">
            <v>y</v>
          </cell>
        </row>
        <row r="1201">
          <cell r="C1201">
            <v>9862839897</v>
          </cell>
          <cell r="D1201" t="str">
            <v>y</v>
          </cell>
        </row>
        <row r="1202">
          <cell r="C1202">
            <v>9759149672</v>
          </cell>
          <cell r="D1202" t="str">
            <v>y</v>
          </cell>
        </row>
        <row r="1203">
          <cell r="C1203">
            <v>9024923412</v>
          </cell>
          <cell r="D1203" t="str">
            <v>y</v>
          </cell>
        </row>
        <row r="1204">
          <cell r="C1204">
            <v>9863012931</v>
          </cell>
          <cell r="D1204" t="str">
            <v>y</v>
          </cell>
        </row>
        <row r="1205">
          <cell r="C1205">
            <v>9075620938</v>
          </cell>
          <cell r="D1205" t="str">
            <v>y</v>
          </cell>
        </row>
        <row r="1206">
          <cell r="C1206">
            <v>9126903754</v>
          </cell>
          <cell r="D1206" t="str">
            <v>y</v>
          </cell>
        </row>
        <row r="1207">
          <cell r="C1207">
            <v>9018424364</v>
          </cell>
          <cell r="D1207" t="str">
            <v>y</v>
          </cell>
        </row>
        <row r="1208">
          <cell r="C1208">
            <v>9095764951</v>
          </cell>
          <cell r="D1208" t="str">
            <v>y</v>
          </cell>
        </row>
        <row r="1209">
          <cell r="C1209">
            <v>9867930789</v>
          </cell>
          <cell r="D1209" t="str">
            <v>y</v>
          </cell>
        </row>
        <row r="1210">
          <cell r="C1210">
            <v>9763862917</v>
          </cell>
          <cell r="D1210" t="str">
            <v>y</v>
          </cell>
        </row>
        <row r="1211">
          <cell r="C1211">
            <v>9083707587</v>
          </cell>
          <cell r="D1211" t="str">
            <v>y</v>
          </cell>
        </row>
        <row r="1212">
          <cell r="C1212">
            <v>9109017078</v>
          </cell>
          <cell r="D1212" t="str">
            <v>y</v>
          </cell>
        </row>
        <row r="1213">
          <cell r="C1213">
            <v>9092546836</v>
          </cell>
          <cell r="D1213" t="str">
            <v>y</v>
          </cell>
        </row>
        <row r="1214">
          <cell r="C1214">
            <v>9130124951</v>
          </cell>
          <cell r="D1214" t="str">
            <v>y</v>
          </cell>
        </row>
        <row r="1215">
          <cell r="C1215">
            <v>9871543522</v>
          </cell>
          <cell r="D1215" t="str">
            <v>y</v>
          </cell>
        </row>
        <row r="1216">
          <cell r="C1216">
            <v>9137929684</v>
          </cell>
          <cell r="D1216" t="str">
            <v>y</v>
          </cell>
        </row>
        <row r="1217">
          <cell r="C1217">
            <v>9795751676</v>
          </cell>
          <cell r="D1217" t="str">
            <v>y</v>
          </cell>
        </row>
        <row r="1218">
          <cell r="C1218">
            <v>9043593678</v>
          </cell>
          <cell r="D1218" t="str">
            <v>y</v>
          </cell>
        </row>
        <row r="1219">
          <cell r="C1219">
            <v>9137175767</v>
          </cell>
          <cell r="D1219" t="str">
            <v>y</v>
          </cell>
        </row>
        <row r="1220">
          <cell r="C1220">
            <v>9046572482</v>
          </cell>
          <cell r="D1220" t="str">
            <v>y</v>
          </cell>
        </row>
        <row r="1221">
          <cell r="C1221">
            <v>9127062088</v>
          </cell>
          <cell r="D1221" t="str">
            <v>y</v>
          </cell>
        </row>
        <row r="1222">
          <cell r="C1222">
            <v>9014814927</v>
          </cell>
          <cell r="D1222" t="str">
            <v>y</v>
          </cell>
        </row>
        <row r="1223">
          <cell r="C1223">
            <v>9105745637</v>
          </cell>
          <cell r="D1223" t="str">
            <v>y</v>
          </cell>
        </row>
        <row r="1224">
          <cell r="C1224">
            <v>9065174871</v>
          </cell>
          <cell r="D1224" t="str">
            <v>y</v>
          </cell>
        </row>
        <row r="1225">
          <cell r="C1225">
            <v>9075970677</v>
          </cell>
          <cell r="D1225" t="str">
            <v>y</v>
          </cell>
        </row>
        <row r="1226">
          <cell r="C1226">
            <v>9074764537</v>
          </cell>
          <cell r="D1226" t="str">
            <v>y</v>
          </cell>
        </row>
        <row r="1227">
          <cell r="C1227">
            <v>9109813067</v>
          </cell>
          <cell r="D1227" t="str">
            <v>y</v>
          </cell>
        </row>
        <row r="1228">
          <cell r="C1228">
            <v>9138921407</v>
          </cell>
          <cell r="D1228" t="str">
            <v>y</v>
          </cell>
        </row>
        <row r="1229">
          <cell r="C1229">
            <v>9080215374</v>
          </cell>
          <cell r="D1229" t="str">
            <v>y</v>
          </cell>
        </row>
        <row r="1230">
          <cell r="C1230">
            <v>9039751023</v>
          </cell>
          <cell r="D1230" t="str">
            <v>y</v>
          </cell>
        </row>
        <row r="1231">
          <cell r="C1231">
            <v>9026865878</v>
          </cell>
          <cell r="D1231" t="str">
            <v>y</v>
          </cell>
        </row>
        <row r="1232">
          <cell r="C1232">
            <v>9134973751</v>
          </cell>
          <cell r="D1232" t="str">
            <v>y</v>
          </cell>
        </row>
        <row r="1233">
          <cell r="C1233">
            <v>9070207277</v>
          </cell>
          <cell r="D1233" t="str">
            <v>y</v>
          </cell>
        </row>
        <row r="1234">
          <cell r="C1234">
            <v>9015780131</v>
          </cell>
          <cell r="D1234" t="str">
            <v>y</v>
          </cell>
        </row>
        <row r="1235">
          <cell r="C1235">
            <v>9059232946</v>
          </cell>
          <cell r="D1235" t="str">
            <v>y</v>
          </cell>
        </row>
        <row r="1236">
          <cell r="C1236">
            <v>9038652912</v>
          </cell>
          <cell r="D1236" t="str">
            <v>y</v>
          </cell>
        </row>
        <row r="1237">
          <cell r="C1237">
            <v>9127523961</v>
          </cell>
          <cell r="D1237" t="str">
            <v>y</v>
          </cell>
        </row>
        <row r="1238">
          <cell r="C1238">
            <v>9140151679</v>
          </cell>
          <cell r="D1238" t="str">
            <v>y</v>
          </cell>
        </row>
        <row r="1239">
          <cell r="C1239">
            <v>9891656416</v>
          </cell>
          <cell r="D1239" t="str">
            <v>y</v>
          </cell>
        </row>
        <row r="1240">
          <cell r="C1240">
            <v>9128603746</v>
          </cell>
          <cell r="D1240" t="str">
            <v>y</v>
          </cell>
        </row>
        <row r="1241">
          <cell r="C1241">
            <v>9782932561</v>
          </cell>
          <cell r="D1241" t="str">
            <v>y</v>
          </cell>
        </row>
        <row r="1242">
          <cell r="C1242">
            <v>9108102429</v>
          </cell>
          <cell r="D1242" t="str">
            <v>y</v>
          </cell>
        </row>
        <row r="1243">
          <cell r="C1243">
            <v>9093834633</v>
          </cell>
          <cell r="D1243" t="str">
            <v>y</v>
          </cell>
        </row>
        <row r="1244">
          <cell r="C1244">
            <v>9074073061</v>
          </cell>
          <cell r="D1244" t="str">
            <v>y</v>
          </cell>
        </row>
        <row r="1245">
          <cell r="C1245">
            <v>9097532089</v>
          </cell>
          <cell r="D1245" t="str">
            <v>y</v>
          </cell>
        </row>
        <row r="1246">
          <cell r="C1246">
            <v>9124874751</v>
          </cell>
          <cell r="D1246" t="str">
            <v>y</v>
          </cell>
        </row>
        <row r="1247">
          <cell r="C1247">
            <v>9103637836</v>
          </cell>
          <cell r="D1247" t="str">
            <v>y</v>
          </cell>
        </row>
        <row r="1248">
          <cell r="C1248">
            <v>9085740512</v>
          </cell>
          <cell r="D1248" t="str">
            <v>y</v>
          </cell>
        </row>
        <row r="1249">
          <cell r="C1249">
            <v>9127025746</v>
          </cell>
          <cell r="D1249" t="str">
            <v>y</v>
          </cell>
        </row>
        <row r="1250">
          <cell r="C1250">
            <v>9037280687</v>
          </cell>
          <cell r="D1250" t="str">
            <v>y</v>
          </cell>
        </row>
        <row r="1251">
          <cell r="C1251">
            <v>9854357106</v>
          </cell>
          <cell r="D1251" t="str">
            <v>y</v>
          </cell>
        </row>
        <row r="1252">
          <cell r="C1252">
            <v>9106124508</v>
          </cell>
          <cell r="D1252" t="str">
            <v>y</v>
          </cell>
        </row>
        <row r="1253">
          <cell r="C1253">
            <v>9139067071</v>
          </cell>
          <cell r="D1253" t="str">
            <v>y</v>
          </cell>
        </row>
        <row r="1254">
          <cell r="C1254">
            <v>9123514607</v>
          </cell>
          <cell r="D1254" t="str">
            <v>y</v>
          </cell>
        </row>
        <row r="1255">
          <cell r="C1255">
            <v>9130713754</v>
          </cell>
          <cell r="D1255" t="str">
            <v>y</v>
          </cell>
        </row>
        <row r="1256">
          <cell r="C1256">
            <v>9893463193</v>
          </cell>
          <cell r="D1256" t="str">
            <v>y</v>
          </cell>
        </row>
        <row r="1257">
          <cell r="C1257">
            <v>9143792912</v>
          </cell>
          <cell r="D1257" t="str">
            <v>y</v>
          </cell>
        </row>
        <row r="1258">
          <cell r="C1258">
            <v>9858903874</v>
          </cell>
          <cell r="D1258" t="str">
            <v>y</v>
          </cell>
        </row>
        <row r="1259">
          <cell r="C1259">
            <v>9103135305</v>
          </cell>
          <cell r="D1259" t="str">
            <v>y</v>
          </cell>
        </row>
        <row r="1260">
          <cell r="C1260">
            <v>9082394363</v>
          </cell>
          <cell r="D1260" t="str">
            <v>y</v>
          </cell>
        </row>
        <row r="1261">
          <cell r="C1261">
            <v>9052978387</v>
          </cell>
          <cell r="D1261" t="str">
            <v>y</v>
          </cell>
        </row>
        <row r="1262">
          <cell r="C1262">
            <v>9078147893</v>
          </cell>
          <cell r="D1262" t="str">
            <v>y</v>
          </cell>
        </row>
        <row r="1263">
          <cell r="C1263">
            <v>9743215833</v>
          </cell>
          <cell r="D1263" t="str">
            <v>y</v>
          </cell>
        </row>
        <row r="1264">
          <cell r="C1264">
            <v>9732466791</v>
          </cell>
          <cell r="D1264" t="str">
            <v>y</v>
          </cell>
        </row>
        <row r="1265">
          <cell r="C1265">
            <v>9089541521</v>
          </cell>
          <cell r="D1265" t="str">
            <v>y</v>
          </cell>
        </row>
        <row r="1266">
          <cell r="C1266">
            <v>9057812024</v>
          </cell>
          <cell r="D1266" t="str">
            <v>y</v>
          </cell>
        </row>
        <row r="1267">
          <cell r="C1267">
            <v>9865969102</v>
          </cell>
          <cell r="D1267" t="str">
            <v>y</v>
          </cell>
        </row>
        <row r="1268">
          <cell r="C1268">
            <v>9691778553</v>
          </cell>
          <cell r="D1268" t="str">
            <v>y</v>
          </cell>
        </row>
        <row r="1269">
          <cell r="C1269">
            <v>9074560245</v>
          </cell>
          <cell r="D1269" t="str">
            <v>y</v>
          </cell>
        </row>
        <row r="1270">
          <cell r="C1270">
            <v>9858391654</v>
          </cell>
          <cell r="D1270" t="str">
            <v>y</v>
          </cell>
        </row>
        <row r="1271">
          <cell r="C1271">
            <v>9023921272</v>
          </cell>
          <cell r="D1271" t="str">
            <v>y</v>
          </cell>
        </row>
        <row r="1272">
          <cell r="C1272">
            <v>9691997207</v>
          </cell>
          <cell r="D1272" t="str">
            <v>y</v>
          </cell>
        </row>
        <row r="1273">
          <cell r="C1273">
            <v>9801703897</v>
          </cell>
          <cell r="D1273" t="str">
            <v>y</v>
          </cell>
        </row>
        <row r="1274">
          <cell r="C1274">
            <v>9795923908</v>
          </cell>
          <cell r="D1274" t="str">
            <v>y</v>
          </cell>
        </row>
        <row r="1275">
          <cell r="C1275">
            <v>9070828915</v>
          </cell>
          <cell r="D1275" t="str">
            <v>y</v>
          </cell>
        </row>
        <row r="1276">
          <cell r="C1276">
            <v>9054095057</v>
          </cell>
          <cell r="D1276" t="str">
            <v>y</v>
          </cell>
        </row>
        <row r="1277">
          <cell r="C1277">
            <v>9761985122</v>
          </cell>
          <cell r="D1277" t="str">
            <v>y</v>
          </cell>
        </row>
        <row r="1278">
          <cell r="C1278">
            <v>9132170377</v>
          </cell>
          <cell r="D1278" t="str">
            <v>y</v>
          </cell>
        </row>
        <row r="1279">
          <cell r="C1279">
            <v>9814674017</v>
          </cell>
          <cell r="D1279" t="str">
            <v>y</v>
          </cell>
        </row>
        <row r="1280">
          <cell r="C1280">
            <v>9030965605</v>
          </cell>
          <cell r="D1280" t="str">
            <v>y</v>
          </cell>
        </row>
        <row r="1281">
          <cell r="C1281">
            <v>9047891933</v>
          </cell>
          <cell r="D1281" t="str">
            <v>y</v>
          </cell>
        </row>
        <row r="1282">
          <cell r="C1282">
            <v>9120185716</v>
          </cell>
          <cell r="D1282" t="str">
            <v>y</v>
          </cell>
        </row>
        <row r="1283">
          <cell r="C1283">
            <v>9767139633</v>
          </cell>
          <cell r="D1283" t="str">
            <v>y</v>
          </cell>
        </row>
        <row r="1284">
          <cell r="C1284">
            <v>9025159486</v>
          </cell>
          <cell r="D1284" t="str">
            <v>y</v>
          </cell>
        </row>
        <row r="1285">
          <cell r="C1285">
            <v>9053507175</v>
          </cell>
          <cell r="D1285" t="str">
            <v>y</v>
          </cell>
        </row>
        <row r="1286">
          <cell r="C1286">
            <v>9757358978</v>
          </cell>
          <cell r="D1286" t="str">
            <v>y</v>
          </cell>
        </row>
        <row r="1287">
          <cell r="C1287">
            <v>9762058523</v>
          </cell>
          <cell r="D1287" t="str">
            <v>y</v>
          </cell>
        </row>
        <row r="1288">
          <cell r="C1288">
            <v>9700535211</v>
          </cell>
          <cell r="D1288" t="str">
            <v>y</v>
          </cell>
        </row>
        <row r="1289">
          <cell r="C1289">
            <v>9707656757</v>
          </cell>
          <cell r="D1289" t="str">
            <v>y</v>
          </cell>
        </row>
        <row r="1290">
          <cell r="C1290">
            <v>9081752483</v>
          </cell>
          <cell r="D1290" t="str">
            <v>y</v>
          </cell>
        </row>
        <row r="1291">
          <cell r="C1291">
            <v>9074831258</v>
          </cell>
          <cell r="D1291" t="str">
            <v>y</v>
          </cell>
        </row>
        <row r="1292">
          <cell r="C1292">
            <v>9134894197</v>
          </cell>
          <cell r="D1292" t="str">
            <v>y</v>
          </cell>
        </row>
        <row r="1293">
          <cell r="C1293">
            <v>9858940754</v>
          </cell>
          <cell r="D1293" t="str">
            <v>y</v>
          </cell>
        </row>
        <row r="1294">
          <cell r="C1294">
            <v>9016510975</v>
          </cell>
          <cell r="D1294" t="str">
            <v>y</v>
          </cell>
        </row>
        <row r="1295">
          <cell r="C1295">
            <v>9760975745</v>
          </cell>
          <cell r="D1295" t="str">
            <v>y</v>
          </cell>
        </row>
        <row r="1296">
          <cell r="C1296">
            <v>9089861426</v>
          </cell>
          <cell r="D1296" t="str">
            <v>y</v>
          </cell>
        </row>
        <row r="1297">
          <cell r="C1297">
            <v>9713820742</v>
          </cell>
          <cell r="D1297" t="str">
            <v>y</v>
          </cell>
        </row>
        <row r="1298">
          <cell r="C1298">
            <v>9859528962</v>
          </cell>
          <cell r="D1298" t="str">
            <v>y</v>
          </cell>
        </row>
        <row r="1299">
          <cell r="C1299">
            <v>9024371499</v>
          </cell>
          <cell r="D1299" t="str">
            <v>y</v>
          </cell>
        </row>
        <row r="1300">
          <cell r="C1300">
            <v>9071784018</v>
          </cell>
          <cell r="D1300" t="str">
            <v>y</v>
          </cell>
        </row>
        <row r="1301">
          <cell r="C1301">
            <v>9123987087</v>
          </cell>
          <cell r="D1301" t="str">
            <v>y</v>
          </cell>
        </row>
        <row r="1302">
          <cell r="C1302">
            <v>9135867479</v>
          </cell>
          <cell r="D1302" t="str">
            <v>y</v>
          </cell>
        </row>
        <row r="1303">
          <cell r="C1303">
            <v>9057854766</v>
          </cell>
          <cell r="D1303" t="str">
            <v>y</v>
          </cell>
        </row>
        <row r="1304">
          <cell r="C1304">
            <v>9067301471</v>
          </cell>
          <cell r="D1304" t="str">
            <v>y</v>
          </cell>
        </row>
        <row r="1305">
          <cell r="C1305">
            <v>9814756021</v>
          </cell>
          <cell r="D1305" t="str">
            <v>y</v>
          </cell>
        </row>
        <row r="1306">
          <cell r="C1306">
            <v>9060818577</v>
          </cell>
          <cell r="D1306" t="str">
            <v>y</v>
          </cell>
        </row>
        <row r="1307">
          <cell r="C1307">
            <v>9097426065</v>
          </cell>
          <cell r="D1307" t="str">
            <v>y</v>
          </cell>
        </row>
        <row r="1308">
          <cell r="C1308">
            <v>9074761904</v>
          </cell>
          <cell r="D1308" t="str">
            <v>y</v>
          </cell>
        </row>
        <row r="1309">
          <cell r="C1309">
            <v>9080603783</v>
          </cell>
          <cell r="D1309" t="str">
            <v>y</v>
          </cell>
        </row>
        <row r="1310">
          <cell r="C1310">
            <v>9864638273</v>
          </cell>
          <cell r="D1310" t="str">
            <v>y</v>
          </cell>
        </row>
        <row r="1311">
          <cell r="C1311">
            <v>9085862197</v>
          </cell>
          <cell r="D1311" t="str">
            <v>y</v>
          </cell>
        </row>
        <row r="1312">
          <cell r="C1312">
            <v>9847671452</v>
          </cell>
          <cell r="D1312" t="str">
            <v>y</v>
          </cell>
        </row>
        <row r="1313">
          <cell r="C1313">
            <v>9073973946</v>
          </cell>
          <cell r="D1313" t="str">
            <v>y</v>
          </cell>
        </row>
        <row r="1314">
          <cell r="C1314">
            <v>9086182108</v>
          </cell>
          <cell r="D1314" t="str">
            <v>y</v>
          </cell>
        </row>
        <row r="1315">
          <cell r="C1315">
            <v>9074535961</v>
          </cell>
          <cell r="D1315" t="str">
            <v>y</v>
          </cell>
        </row>
        <row r="1316">
          <cell r="C1316">
            <v>9026236423</v>
          </cell>
          <cell r="D1316" t="str">
            <v>y</v>
          </cell>
        </row>
        <row r="1317">
          <cell r="C1317">
            <v>9034890643</v>
          </cell>
          <cell r="D1317" t="str">
            <v>y</v>
          </cell>
        </row>
        <row r="1318">
          <cell r="C1318">
            <v>9083023924</v>
          </cell>
          <cell r="D1318" t="str">
            <v>y</v>
          </cell>
        </row>
        <row r="1319">
          <cell r="C1319">
            <v>9023410462</v>
          </cell>
          <cell r="D1319" t="str">
            <v>y</v>
          </cell>
        </row>
        <row r="1320">
          <cell r="C1320">
            <v>9071780913</v>
          </cell>
          <cell r="D1320" t="str">
            <v>y</v>
          </cell>
        </row>
        <row r="1321">
          <cell r="C1321">
            <v>9042627514</v>
          </cell>
          <cell r="D1321" t="str">
            <v>y</v>
          </cell>
        </row>
        <row r="1322">
          <cell r="C1322">
            <v>9013426862</v>
          </cell>
          <cell r="D1322" t="str">
            <v>y</v>
          </cell>
        </row>
        <row r="1323">
          <cell r="C1323">
            <v>9035945377</v>
          </cell>
          <cell r="D1323" t="str">
            <v>y</v>
          </cell>
        </row>
        <row r="1324">
          <cell r="C1324">
            <v>9041738154</v>
          </cell>
          <cell r="D1324" t="str">
            <v>y</v>
          </cell>
        </row>
        <row r="1325">
          <cell r="C1325">
            <v>9135815875</v>
          </cell>
          <cell r="D1325" t="str">
            <v>y</v>
          </cell>
        </row>
        <row r="1326">
          <cell r="C1326">
            <v>9108179499</v>
          </cell>
          <cell r="D1326" t="str">
            <v>y</v>
          </cell>
        </row>
        <row r="1327">
          <cell r="C1327">
            <v>9086732145</v>
          </cell>
          <cell r="D1327" t="str">
            <v>y</v>
          </cell>
        </row>
        <row r="1328">
          <cell r="C1328">
            <v>9095105909</v>
          </cell>
          <cell r="D1328" t="str">
            <v>y</v>
          </cell>
        </row>
        <row r="1329">
          <cell r="C1329">
            <v>9087438174</v>
          </cell>
          <cell r="D1329" t="str">
            <v>y</v>
          </cell>
        </row>
        <row r="1330">
          <cell r="C1330">
            <v>9037169765</v>
          </cell>
          <cell r="D1330" t="str">
            <v>y</v>
          </cell>
        </row>
        <row r="1331">
          <cell r="C1331">
            <v>9040870378</v>
          </cell>
          <cell r="D1331" t="str">
            <v>y</v>
          </cell>
        </row>
        <row r="1332">
          <cell r="C1332">
            <v>9891410238</v>
          </cell>
          <cell r="D1332" t="str">
            <v>y</v>
          </cell>
        </row>
        <row r="1333">
          <cell r="C1333">
            <v>9084193209</v>
          </cell>
          <cell r="D1333" t="str">
            <v>y</v>
          </cell>
        </row>
        <row r="1334">
          <cell r="C1334">
            <v>9097428607</v>
          </cell>
          <cell r="D1334" t="str">
            <v>y</v>
          </cell>
        </row>
        <row r="1335">
          <cell r="C1335">
            <v>9895621755</v>
          </cell>
          <cell r="D1335" t="str">
            <v>y</v>
          </cell>
        </row>
        <row r="1336">
          <cell r="C1336">
            <v>9781797025</v>
          </cell>
          <cell r="D1336" t="str">
            <v>y</v>
          </cell>
        </row>
        <row r="1337">
          <cell r="C1337">
            <v>9017649893</v>
          </cell>
          <cell r="D1337" t="str">
            <v>y</v>
          </cell>
        </row>
        <row r="1338">
          <cell r="C1338">
            <v>9061475671</v>
          </cell>
          <cell r="D1338" t="str">
            <v>y</v>
          </cell>
        </row>
        <row r="1339">
          <cell r="C1339">
            <v>9041823816</v>
          </cell>
          <cell r="D1339" t="str">
            <v>y</v>
          </cell>
        </row>
        <row r="1340">
          <cell r="C1340">
            <v>9146808507</v>
          </cell>
          <cell r="D1340" t="str">
            <v>y</v>
          </cell>
        </row>
        <row r="1341">
          <cell r="C1341">
            <v>9092395727</v>
          </cell>
          <cell r="D1341" t="str">
            <v>y</v>
          </cell>
        </row>
        <row r="1342">
          <cell r="C1342">
            <v>9873094383</v>
          </cell>
          <cell r="D1342" t="str">
            <v>y</v>
          </cell>
        </row>
        <row r="1343">
          <cell r="C1343">
            <v>9140942928</v>
          </cell>
          <cell r="D1343" t="str">
            <v>y</v>
          </cell>
        </row>
        <row r="1344">
          <cell r="C1344">
            <v>9013974015</v>
          </cell>
          <cell r="D1344" t="str">
            <v>y</v>
          </cell>
        </row>
        <row r="1345">
          <cell r="C1345">
            <v>9076205183</v>
          </cell>
          <cell r="D1345" t="str">
            <v>y</v>
          </cell>
        </row>
        <row r="1346">
          <cell r="C1346">
            <v>9087303256</v>
          </cell>
          <cell r="D1346" t="str">
            <v>y</v>
          </cell>
        </row>
        <row r="1347">
          <cell r="C1347">
            <v>9103580398</v>
          </cell>
          <cell r="D1347" t="str">
            <v>y</v>
          </cell>
        </row>
        <row r="1348">
          <cell r="C1348">
            <v>9056590914</v>
          </cell>
          <cell r="D1348" t="str">
            <v>y</v>
          </cell>
        </row>
        <row r="1349">
          <cell r="C1349">
            <v>9785246918</v>
          </cell>
          <cell r="D1349" t="str">
            <v>y</v>
          </cell>
        </row>
        <row r="1350">
          <cell r="C1350">
            <v>9781830498</v>
          </cell>
          <cell r="D1350" t="str">
            <v>y</v>
          </cell>
        </row>
        <row r="1351">
          <cell r="C1351">
            <v>9140347401</v>
          </cell>
          <cell r="D1351" t="str">
            <v>y</v>
          </cell>
        </row>
        <row r="1352">
          <cell r="C1352">
            <v>9015430653</v>
          </cell>
          <cell r="D1352" t="str">
            <v>y</v>
          </cell>
        </row>
        <row r="1353">
          <cell r="C1353">
            <v>9837938412</v>
          </cell>
          <cell r="D1353" t="str">
            <v>y</v>
          </cell>
        </row>
        <row r="1354">
          <cell r="C1354">
            <v>9031979455</v>
          </cell>
          <cell r="D1354" t="str">
            <v>y</v>
          </cell>
        </row>
        <row r="1355">
          <cell r="C1355">
            <v>9871587032</v>
          </cell>
          <cell r="D1355" t="str">
            <v>y</v>
          </cell>
        </row>
        <row r="1356">
          <cell r="C1356">
            <v>9872010505</v>
          </cell>
          <cell r="D1356" t="str">
            <v>y</v>
          </cell>
        </row>
        <row r="1357">
          <cell r="C1357">
            <v>9789616427</v>
          </cell>
          <cell r="D1357" t="str">
            <v>y</v>
          </cell>
        </row>
        <row r="1358">
          <cell r="C1358">
            <v>9043089165</v>
          </cell>
          <cell r="D1358" t="str">
            <v>y</v>
          </cell>
        </row>
        <row r="1359">
          <cell r="C1359">
            <v>9857648205</v>
          </cell>
          <cell r="D1359" t="str">
            <v>y</v>
          </cell>
        </row>
        <row r="1360">
          <cell r="C1360">
            <v>9818642613</v>
          </cell>
          <cell r="D1360" t="str">
            <v>y</v>
          </cell>
        </row>
        <row r="1361">
          <cell r="C1361">
            <v>9020967942</v>
          </cell>
          <cell r="D1361" t="str">
            <v>y</v>
          </cell>
        </row>
        <row r="1362">
          <cell r="C1362">
            <v>9046157202</v>
          </cell>
          <cell r="D1362" t="str">
            <v>y</v>
          </cell>
        </row>
        <row r="1363">
          <cell r="C1363">
            <v>9796801243</v>
          </cell>
          <cell r="D1363" t="str">
            <v>y</v>
          </cell>
        </row>
        <row r="1364">
          <cell r="C1364">
            <v>9708254231</v>
          </cell>
          <cell r="D1364" t="str">
            <v>y</v>
          </cell>
        </row>
        <row r="1365">
          <cell r="C1365">
            <v>9109163902</v>
          </cell>
          <cell r="D1365" t="str">
            <v>y</v>
          </cell>
        </row>
        <row r="1366">
          <cell r="C1366">
            <v>9831959498</v>
          </cell>
          <cell r="D1366" t="str">
            <v>y</v>
          </cell>
        </row>
        <row r="1367">
          <cell r="C1367">
            <v>9125068607</v>
          </cell>
          <cell r="D1367" t="str">
            <v>y</v>
          </cell>
        </row>
        <row r="1368">
          <cell r="C1368">
            <v>9890627967</v>
          </cell>
          <cell r="D1368" t="str">
            <v>y</v>
          </cell>
        </row>
        <row r="1369">
          <cell r="C1369">
            <v>9134064911</v>
          </cell>
          <cell r="D1369" t="str">
            <v>y</v>
          </cell>
        </row>
        <row r="1370">
          <cell r="C1370">
            <v>9071365696</v>
          </cell>
          <cell r="D1370" t="str">
            <v>y</v>
          </cell>
        </row>
        <row r="1371">
          <cell r="C1371">
            <v>9140899002</v>
          </cell>
          <cell r="D1371" t="str">
            <v>y</v>
          </cell>
        </row>
        <row r="1372">
          <cell r="C1372">
            <v>9896703067</v>
          </cell>
          <cell r="D1372" t="str">
            <v>y</v>
          </cell>
        </row>
        <row r="1373">
          <cell r="C1373">
            <v>9141958961</v>
          </cell>
          <cell r="D1373" t="str">
            <v>y</v>
          </cell>
        </row>
        <row r="1374">
          <cell r="C1374">
            <v>9872516947</v>
          </cell>
          <cell r="D1374" t="str">
            <v>y</v>
          </cell>
        </row>
        <row r="1375">
          <cell r="C1375">
            <v>9024587026</v>
          </cell>
          <cell r="D1375" t="str">
            <v>y</v>
          </cell>
        </row>
        <row r="1376">
          <cell r="C1376">
            <v>9059364765</v>
          </cell>
          <cell r="D1376" t="str">
            <v>y</v>
          </cell>
        </row>
        <row r="1377">
          <cell r="C1377">
            <v>9053785875</v>
          </cell>
          <cell r="D1377" t="str">
            <v>y</v>
          </cell>
        </row>
        <row r="1378">
          <cell r="C1378">
            <v>9809243451</v>
          </cell>
          <cell r="D1378" t="str">
            <v>y</v>
          </cell>
        </row>
        <row r="1379">
          <cell r="C1379">
            <v>9820680822</v>
          </cell>
          <cell r="D1379" t="str">
            <v>y</v>
          </cell>
        </row>
        <row r="1380">
          <cell r="C1380">
            <v>9784806082</v>
          </cell>
          <cell r="D1380" t="str">
            <v>y</v>
          </cell>
        </row>
        <row r="1381">
          <cell r="C1381">
            <v>9894382707</v>
          </cell>
          <cell r="D1381" t="str">
            <v>y</v>
          </cell>
        </row>
        <row r="1382">
          <cell r="C1382">
            <v>9710726581</v>
          </cell>
          <cell r="D1382" t="str">
            <v>y</v>
          </cell>
        </row>
        <row r="1383">
          <cell r="C1383">
            <v>9739286358</v>
          </cell>
          <cell r="D1383" t="str">
            <v>y</v>
          </cell>
        </row>
        <row r="1384">
          <cell r="C1384">
            <v>9806249185</v>
          </cell>
          <cell r="D1384" t="str">
            <v>y</v>
          </cell>
        </row>
        <row r="1385">
          <cell r="C1385">
            <v>9845209675</v>
          </cell>
          <cell r="D1385" t="str">
            <v>y</v>
          </cell>
        </row>
        <row r="1386">
          <cell r="C1386">
            <v>9803401846</v>
          </cell>
          <cell r="D1386" t="str">
            <v>y</v>
          </cell>
        </row>
        <row r="1387">
          <cell r="C1387">
            <v>9736278202</v>
          </cell>
          <cell r="D1387" t="str">
            <v>y</v>
          </cell>
        </row>
        <row r="1388">
          <cell r="C1388">
            <v>9025641391</v>
          </cell>
          <cell r="D1388" t="str">
            <v>y</v>
          </cell>
        </row>
        <row r="1389">
          <cell r="C1389">
            <v>9042147415</v>
          </cell>
          <cell r="D1389" t="str">
            <v>y</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le7" displayName="Table7" ref="A6:R6000" totalsRowShown="0" headerRowDxfId="54" dataDxfId="53">
  <tableColumns count="18">
    <tableColumn id="3" xr3:uid="{00000000-0010-0000-0000-000003000000}" name="Transaction Date (dd-mm-yy)" dataDxfId="52"/>
    <tableColumn id="4" xr3:uid="{00000000-0010-0000-0000-000004000000}" name="Rx #" dataDxfId="51" dataCellStyle="Comma"/>
    <tableColumn id="5" xr3:uid="{00000000-0010-0000-0000-000005000000}" name="Patient Name" dataDxfId="50"/>
    <tableColumn id="6" xr3:uid="{00000000-0010-0000-0000-000006000000}" name="Patient PHN" dataDxfId="49"/>
    <tableColumn id="8" xr3:uid="{00000000-0010-0000-0000-000008000000}" name="Prescriber" dataDxfId="48"/>
    <tableColumn id="9" xr3:uid="{00000000-0010-0000-0000-000009000000}" name="Prescriber License #" dataDxfId="47"/>
    <tableColumn id="12" xr3:uid="{00000000-0010-0000-0000-00000C000000}" name="Medication Name" dataDxfId="46"/>
    <tableColumn id="14" xr3:uid="{00000000-0010-0000-0000-00000E000000}" name="Strength (mg, g,..)" dataDxfId="45"/>
    <tableColumn id="13" xr3:uid="{00000000-0010-0000-0000-00000D000000}" name="DIN" dataDxfId="44"/>
    <tableColumn id="15" xr3:uid="{00000000-0010-0000-0000-00000F000000}" name="Quantity" dataDxfId="43"/>
    <tableColumn id="16" xr3:uid="{00000000-0010-0000-0000-000010000000}" name="Drug Cost" dataDxfId="42" dataCellStyle="Currency"/>
    <tableColumn id="17" xr3:uid="{00000000-0010-0000-0000-000011000000}" name="Drug Markup" dataDxfId="41" dataCellStyle="Currency"/>
    <tableColumn id="18" xr3:uid="{00000000-0010-0000-0000-000012000000}" name="Drug Dispensing Fee" dataDxfId="40" dataCellStyle="Currency"/>
    <tableColumn id="27" xr3:uid="{00000000-0010-0000-0000-00001B000000}" name="Total Drug Cost" dataDxfId="39" dataCellStyle="Currency">
      <calculatedColumnFormula>Table7[[#This Row],[Drug Cost]]+Table7[[#This Row],[Drug Markup]]+Table7[[#This Row],[Drug Dispensing Fee]]</calculatedColumnFormula>
    </tableColumn>
    <tableColumn id="28" xr3:uid="{00000000-0010-0000-0000-00001C000000}" name="Total Third-party Pay" dataDxfId="38" dataCellStyle="Currency"/>
    <tableColumn id="22" xr3:uid="{00000000-0010-0000-0000-000016000000}" name="Net Payable by BCR" dataDxfId="37" dataCellStyle="Currency">
      <calculatedColumnFormula>Table7[[#This Row],[Total Drug Cost]]-Table7[[#This Row],[Total Third-party Pay]]</calculatedColumnFormula>
    </tableColumn>
    <tableColumn id="2" xr3:uid="{A460A172-3755-456D-958D-32E93C6AF2D7}" name="Notes" dataDxfId="36" dataCellStyle="Currency"/>
    <tableColumn id="7" xr3:uid="{FD949AB3-A660-4C45-87EC-536B15394660}" name="Delivery HHD PATIENT" dataDxfId="35" dataCellStyle="Currency">
      <calculatedColumnFormula>VLOOKUP(Table7[[#This Row],[Patient PHN]],'[1]MASTER LIST'!$C:$D,2,FALSE)</calculatedColumnFormula>
    </tableColumn>
  </tableColumns>
  <tableStyleInfo name="TableStyleMedium1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72344" displayName="Table72344" ref="A6:H299" totalsRowShown="0" headerRowDxfId="34" dataDxfId="33">
  <tableColumns count="8">
    <tableColumn id="2" xr3:uid="{00000000-0010-0000-0100-000002000000}" name="Order Number #" dataDxfId="32"/>
    <tableColumn id="3" xr3:uid="{00000000-0010-0000-0100-000003000000}" name="Order Date _x000a_(dd-mm-yy)" dataDxfId="31"/>
    <tableColumn id="5" xr3:uid="{00000000-0010-0000-0100-000005000000}" name="Patient Name" dataDxfId="30"/>
    <tableColumn id="8" xr3:uid="{00000000-0010-0000-0100-000008000000}" name="Prescriber" dataDxfId="29"/>
    <tableColumn id="12" xr3:uid="{00000000-0010-0000-0100-00000C000000}" name="Nutritional Supplement Name" dataDxfId="28"/>
    <tableColumn id="15" xr3:uid="{00000000-0010-0000-0100-00000F000000}" name="Number of case" dataDxfId="27"/>
    <tableColumn id="6" xr3:uid="{9578B4A4-F16F-4972-A7AF-269311B88D7F}" name="Delivery or Pick-up" dataDxfId="26"/>
    <tableColumn id="4" xr3:uid="{AD34C7FD-5BCF-4D6F-8CDC-2CFFDA560464}" name="Notes" dataDxfId="25"/>
  </tableColumns>
  <tableStyleInfo name="TableStyleMedium12"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7234" displayName="Table7234" ref="A7:H56" totalsRowShown="0" headerRowDxfId="24" dataDxfId="23">
  <sortState xmlns:xlrd2="http://schemas.microsoft.com/office/spreadsheetml/2017/richdata2" ref="A8:H56">
    <sortCondition ref="B8:B56"/>
  </sortState>
  <tableColumns count="8">
    <tableColumn id="3" xr3:uid="{00000000-0010-0000-0200-000003000000}" name="Order Date (dd-mm-yy)" dataDxfId="22"/>
    <tableColumn id="5" xr3:uid="{00000000-0010-0000-0200-000005000000}" name="Patient Name" dataDxfId="21"/>
    <tableColumn id="8" xr3:uid="{00000000-0010-0000-0200-000008000000}" name="Prescriber" dataDxfId="20"/>
    <tableColumn id="12" xr3:uid="{00000000-0010-0000-0200-00000C000000}" name="Nutritional Supplement Name _x000a_(Include ALL products listed in Order Form)" dataDxfId="19"/>
    <tableColumn id="15" xr3:uid="{00000000-0010-0000-0200-00000F000000}" name="Number of cases" dataDxfId="18"/>
    <tableColumn id="16" xr3:uid="{00000000-0010-0000-0200-000010000000}" name="Product Cost (if applicable)" dataDxfId="17" dataCellStyle="Currency"/>
    <tableColumn id="2" xr3:uid="{7685F605-6332-4DD7-B90A-E1616EA963C6}" name="Delivery or Pick-up" dataDxfId="16" dataCellStyle="Currency"/>
    <tableColumn id="26" xr3:uid="{00000000-0010-0000-0200-00001A000000}" name="Notes" dataDxfId="15"/>
  </tableColumns>
  <tableStyleInfo name="TableStyleMedium12" showFirstColumn="1" showLastColumn="0" showRowStripes="1" showColumnStripes="0"/>
</table>
</file>

<file path=xl/theme/theme1.xml><?xml version="1.0" encoding="utf-8"?>
<a:theme xmlns:a="http://schemas.openxmlformats.org/drawingml/2006/main" name="Office Theme">
  <a:themeElements>
    <a:clrScheme name="Violet II">
      <a:dk1>
        <a:sysClr val="windowText" lastClr="000000"/>
      </a:dk1>
      <a:lt1>
        <a:sysClr val="window" lastClr="FFFFFF"/>
      </a:lt1>
      <a:dk2>
        <a:srgbClr val="632E62"/>
      </a:dk2>
      <a:lt2>
        <a:srgbClr val="EAE5EB"/>
      </a:lt2>
      <a:accent1>
        <a:srgbClr val="92278F"/>
      </a:accent1>
      <a:accent2>
        <a:srgbClr val="9B57D3"/>
      </a:accent2>
      <a:accent3>
        <a:srgbClr val="755DD9"/>
      </a:accent3>
      <a:accent4>
        <a:srgbClr val="665EB8"/>
      </a:accent4>
      <a:accent5>
        <a:srgbClr val="45A5ED"/>
      </a:accent5>
      <a:accent6>
        <a:srgbClr val="5982DB"/>
      </a:accent6>
      <a:hlink>
        <a:srgbClr val="0066FF"/>
      </a:hlink>
      <a:folHlink>
        <a:srgbClr val="666699"/>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youtube.com/watch?v=wrPhcru60SM" TargetMode="External"/><Relationship Id="rId1" Type="http://schemas.openxmlformats.org/officeDocument/2006/relationships/hyperlink" Target="https://www.youtube.com/watch?v=wrPhcru60S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Finance@bcrenal.ca" TargetMode="External"/><Relationship Id="rId1" Type="http://schemas.openxmlformats.org/officeDocument/2006/relationships/hyperlink" Target="mailto:Contracts@bcrenal.ca"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499984740745262"/>
  </sheetPr>
  <dimension ref="A1:J8"/>
  <sheetViews>
    <sheetView tabSelected="1" zoomScale="115" zoomScaleNormal="115" workbookViewId="0">
      <selection activeCell="A2" sqref="A2"/>
    </sheetView>
  </sheetViews>
  <sheetFormatPr defaultRowHeight="12.75" x14ac:dyDescent="0.2"/>
  <cols>
    <col min="2" max="2" width="9.140625" bestFit="1" customWidth="1"/>
    <col min="9" max="9" width="5.85546875" customWidth="1"/>
    <col min="10" max="10" width="6.42578125" customWidth="1"/>
  </cols>
  <sheetData>
    <row r="1" spans="1:10" x14ac:dyDescent="0.2">
      <c r="A1" s="200" t="s">
        <v>0</v>
      </c>
    </row>
    <row r="2" spans="1:10" ht="15.75" x14ac:dyDescent="0.2">
      <c r="B2" s="234" t="s">
        <v>1</v>
      </c>
      <c r="C2" s="234"/>
      <c r="D2" s="234"/>
      <c r="E2" s="234"/>
      <c r="F2" s="234"/>
      <c r="G2" s="234"/>
      <c r="H2" s="234"/>
      <c r="I2" s="234"/>
      <c r="J2" s="234"/>
    </row>
    <row r="3" spans="1:10" ht="16.7" customHeight="1" x14ac:dyDescent="0.2">
      <c r="B3" s="235" t="s">
        <v>2</v>
      </c>
      <c r="C3" s="235"/>
      <c r="D3" s="235"/>
      <c r="E3" s="235"/>
      <c r="F3" s="235"/>
      <c r="G3" s="235"/>
      <c r="H3" s="235"/>
      <c r="I3" s="235"/>
      <c r="J3" s="235"/>
    </row>
    <row r="4" spans="1:10" ht="17.45" customHeight="1" x14ac:dyDescent="0.2">
      <c r="B4" s="236" t="s">
        <v>3</v>
      </c>
      <c r="C4" s="236"/>
      <c r="D4" s="236"/>
      <c r="E4" s="236"/>
      <c r="F4" s="236"/>
      <c r="G4" s="236"/>
      <c r="H4" s="236"/>
      <c r="I4" s="236"/>
      <c r="J4" s="236"/>
    </row>
    <row r="5" spans="1:10" ht="36" customHeight="1" x14ac:dyDescent="0.2">
      <c r="B5" s="237" t="s">
        <v>4</v>
      </c>
      <c r="C5" s="237"/>
      <c r="D5" s="237"/>
      <c r="E5" s="237"/>
      <c r="F5" s="237"/>
      <c r="G5" s="237"/>
      <c r="H5" s="237"/>
      <c r="I5" s="237"/>
      <c r="J5" s="237"/>
    </row>
    <row r="6" spans="1:10" ht="36" customHeight="1" x14ac:dyDescent="0.2">
      <c r="B6" s="240" t="s">
        <v>168</v>
      </c>
      <c r="C6" s="241"/>
      <c r="D6" s="241"/>
      <c r="E6" s="241"/>
      <c r="F6" s="241"/>
      <c r="G6" s="241"/>
      <c r="H6" s="241"/>
      <c r="I6" s="241"/>
      <c r="J6" s="242"/>
    </row>
    <row r="7" spans="1:10" ht="18.600000000000001" customHeight="1" x14ac:dyDescent="0.2">
      <c r="B7" s="238" t="s">
        <v>169</v>
      </c>
      <c r="C7" s="239"/>
      <c r="D7" s="239"/>
      <c r="E7" s="239"/>
      <c r="F7" s="239"/>
      <c r="G7" s="239"/>
      <c r="H7" s="239"/>
      <c r="I7" s="239"/>
      <c r="J7" s="239"/>
    </row>
    <row r="8" spans="1:10" x14ac:dyDescent="0.2">
      <c r="B8" s="233" t="s">
        <v>170</v>
      </c>
      <c r="C8" s="233"/>
      <c r="D8" s="233"/>
      <c r="E8" s="233"/>
      <c r="F8" s="233"/>
      <c r="G8" s="233"/>
      <c r="H8" s="233"/>
      <c r="I8" s="233"/>
      <c r="J8" s="233"/>
    </row>
  </sheetData>
  <mergeCells count="7">
    <mergeCell ref="B8:J8"/>
    <mergeCell ref="B2:J2"/>
    <mergeCell ref="B3:J3"/>
    <mergeCell ref="B4:J4"/>
    <mergeCell ref="B5:J5"/>
    <mergeCell ref="B7:J7"/>
    <mergeCell ref="B6:J6"/>
  </mergeCells>
  <hyperlinks>
    <hyperlink ref="B8:J8" r:id="rId1" display="5. Instructional video guide on our YouTube for guidance" xr:uid="{31EF20C7-27E4-47BE-97B8-67D435072331}"/>
    <hyperlink ref="B8" r:id="rId2" display="https://www.youtube.com/watch?v=wrPhcru60SM" xr:uid="{8C49EF43-1170-4DAA-BF1E-1587E88A44F9}"/>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35D60-4593-4BEB-B9B3-4FC6BB7C1F7A}">
  <dimension ref="A1:A13"/>
  <sheetViews>
    <sheetView workbookViewId="0">
      <selection activeCell="A17" sqref="A17"/>
    </sheetView>
  </sheetViews>
  <sheetFormatPr defaultRowHeight="14.25" x14ac:dyDescent="0.2"/>
  <cols>
    <col min="1" max="1" width="91.7109375" style="230" customWidth="1"/>
  </cols>
  <sheetData>
    <row r="1" spans="1:1" ht="15" x14ac:dyDescent="0.25">
      <c r="A1" s="229" t="s">
        <v>5</v>
      </c>
    </row>
    <row r="2" spans="1:1" ht="28.5" x14ac:dyDescent="0.2">
      <c r="A2" s="230" t="s">
        <v>6</v>
      </c>
    </row>
    <row r="3" spans="1:1" ht="15" x14ac:dyDescent="0.25">
      <c r="A3" s="229" t="s">
        <v>7</v>
      </c>
    </row>
    <row r="4" spans="1:1" ht="42.75" x14ac:dyDescent="0.2">
      <c r="A4" s="230" t="s">
        <v>8</v>
      </c>
    </row>
    <row r="5" spans="1:1" ht="15" x14ac:dyDescent="0.25">
      <c r="A5" s="229" t="s">
        <v>9</v>
      </c>
    </row>
    <row r="6" spans="1:1" x14ac:dyDescent="0.2">
      <c r="A6" s="230" t="s">
        <v>10</v>
      </c>
    </row>
    <row r="7" spans="1:1" x14ac:dyDescent="0.2">
      <c r="A7" s="230" t="s">
        <v>11</v>
      </c>
    </row>
    <row r="8" spans="1:1" x14ac:dyDescent="0.2">
      <c r="A8" s="230" t="s">
        <v>12</v>
      </c>
    </row>
    <row r="9" spans="1:1" ht="28.5" x14ac:dyDescent="0.2">
      <c r="A9" s="230" t="s">
        <v>13</v>
      </c>
    </row>
    <row r="10" spans="1:1" x14ac:dyDescent="0.2">
      <c r="A10" s="230" t="s">
        <v>14</v>
      </c>
    </row>
    <row r="11" spans="1:1" ht="15" x14ac:dyDescent="0.25">
      <c r="A11" s="229" t="s">
        <v>15</v>
      </c>
    </row>
    <row r="12" spans="1:1" ht="15" x14ac:dyDescent="0.25">
      <c r="A12" s="229" t="s">
        <v>16</v>
      </c>
    </row>
    <row r="13" spans="1:1" ht="28.5" x14ac:dyDescent="0.2">
      <c r="A13" s="230" t="s">
        <v>17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2C725-3813-446D-9916-7401B2D7B220}">
  <dimension ref="A1:K43"/>
  <sheetViews>
    <sheetView workbookViewId="0">
      <selection activeCell="E16" sqref="E16"/>
    </sheetView>
  </sheetViews>
  <sheetFormatPr defaultRowHeight="12.75" x14ac:dyDescent="0.2"/>
  <cols>
    <col min="1" max="1" width="27.42578125" bestFit="1" customWidth="1"/>
    <col min="2" max="2" width="11.42578125" bestFit="1" customWidth="1"/>
    <col min="3" max="3" width="25" bestFit="1" customWidth="1"/>
    <col min="4" max="4" width="14.5703125" bestFit="1" customWidth="1"/>
    <col min="6" max="6" width="11.5703125" bestFit="1" customWidth="1"/>
    <col min="7" max="7" width="17.7109375" bestFit="1" customWidth="1"/>
    <col min="8" max="8" width="9.42578125" bestFit="1" customWidth="1"/>
    <col min="9" max="9" width="11.85546875" bestFit="1" customWidth="1"/>
  </cols>
  <sheetData>
    <row r="1" spans="1:9" ht="13.5" thickBot="1" x14ac:dyDescent="0.25">
      <c r="A1" s="243" t="s">
        <v>18</v>
      </c>
      <c r="B1" s="243"/>
      <c r="D1" s="11" t="s">
        <v>19</v>
      </c>
      <c r="E1" s="199">
        <v>10</v>
      </c>
    </row>
    <row r="2" spans="1:9" x14ac:dyDescent="0.2">
      <c r="A2" s="74" t="s">
        <v>20</v>
      </c>
      <c r="B2" s="75">
        <f>B4-B3</f>
        <v>0</v>
      </c>
    </row>
    <row r="3" spans="1:9" x14ac:dyDescent="0.2">
      <c r="A3" s="76" t="s">
        <v>21</v>
      </c>
      <c r="B3" s="77">
        <f>'A. Drugs'!O4</f>
        <v>0</v>
      </c>
    </row>
    <row r="4" spans="1:9" ht="13.5" thickBot="1" x14ac:dyDescent="0.25">
      <c r="A4" s="78" t="s">
        <v>22</v>
      </c>
      <c r="B4" s="79">
        <f>'A. Drugs'!$N$4</f>
        <v>0</v>
      </c>
    </row>
    <row r="6" spans="1:9" ht="13.5" thickBot="1" x14ac:dyDescent="0.25">
      <c r="A6" s="244" t="s">
        <v>23</v>
      </c>
      <c r="B6" s="244"/>
      <c r="G6" s="20" t="s">
        <v>24</v>
      </c>
      <c r="H6" s="20" t="s">
        <v>25</v>
      </c>
      <c r="I6" s="20" t="s">
        <v>26</v>
      </c>
    </row>
    <row r="7" spans="1:9" x14ac:dyDescent="0.2">
      <c r="A7" s="80" t="s">
        <v>27</v>
      </c>
      <c r="B7" s="81" t="s">
        <v>28</v>
      </c>
      <c r="C7" s="82" t="s">
        <v>29</v>
      </c>
      <c r="D7" s="83" t="s">
        <v>30</v>
      </c>
      <c r="G7" s="84" t="s">
        <v>31</v>
      </c>
      <c r="H7" s="85">
        <f>SUMIF('A. Drugs'!$G:$G,_xlfn.CONCAT("*",G7,"*"),'A. Drugs'!$P:$P)</f>
        <v>0</v>
      </c>
      <c r="I7" s="228">
        <f>SUMIF('A. Drugs'!$G:$G,_xlfn.CONCAT("*",G7,"*"),'A. Drugs'!$J:$J)</f>
        <v>0</v>
      </c>
    </row>
    <row r="8" spans="1:9" x14ac:dyDescent="0.2">
      <c r="A8" s="86">
        <v>4655000</v>
      </c>
      <c r="B8" s="87">
        <v>75322000</v>
      </c>
      <c r="C8" s="87" t="s">
        <v>32</v>
      </c>
      <c r="D8" s="88">
        <f>SUMIF('A. Drugs'!$R$7:$R$6000,"y",'A. Drugs'!$P$7:$P$6000)</f>
        <v>0</v>
      </c>
      <c r="G8" s="84" t="s">
        <v>33</v>
      </c>
      <c r="H8" s="85">
        <f>SUMIF('A. Drugs'!$G:$G,_xlfn.CONCAT("*",G8,"*"),'A. Drugs'!$P:$P)</f>
        <v>0</v>
      </c>
      <c r="I8" s="228">
        <f>SUMIF('A. Drugs'!$G:$G,_xlfn.CONCAT("*",G8,"*"),'A. Drugs'!$J:$J)</f>
        <v>0</v>
      </c>
    </row>
    <row r="9" spans="1:9" x14ac:dyDescent="0.2">
      <c r="A9" s="89">
        <v>4655000</v>
      </c>
      <c r="B9" s="90">
        <v>75322000</v>
      </c>
      <c r="C9" s="90" t="s">
        <v>34</v>
      </c>
      <c r="D9" s="91">
        <f>'C1. Delivery Fee Drugs'!$B$2+'C1. Delivery Fee Drugs'!$C$2</f>
        <v>0</v>
      </c>
      <c r="G9" s="84" t="s">
        <v>35</v>
      </c>
      <c r="H9" s="85">
        <f>SUMIF('A. Drugs'!$G:$G,_xlfn.CONCAT("*",G9,"*"),'A. Drugs'!$P:$P)</f>
        <v>0</v>
      </c>
      <c r="I9" s="228">
        <f>SUMIF('A. Drugs'!$G:$G,_xlfn.CONCAT("*",G9,"*"),'A. Drugs'!$J:$J)</f>
        <v>0</v>
      </c>
    </row>
    <row r="10" spans="1:9" x14ac:dyDescent="0.2">
      <c r="A10" s="89">
        <v>4509020</v>
      </c>
      <c r="B10" s="90">
        <v>75322000</v>
      </c>
      <c r="C10" s="90" t="s">
        <v>36</v>
      </c>
      <c r="D10" s="91">
        <f>'B1. Formulary NS'!$I$4*E1+'B2. Special NS'!$I$5*E1+'C2. Delivery Fee NS'!$B$2+'C2. Delivery Fee NS'!$C$2</f>
        <v>0</v>
      </c>
      <c r="G10" t="s">
        <v>37</v>
      </c>
      <c r="H10" s="85">
        <f>SUMIF('A. Drugs'!$G:$G,_xlfn.CONCAT("*",G10,"*"),'A. Drugs'!$P:$P)</f>
        <v>0</v>
      </c>
      <c r="I10" s="228">
        <f>SUMIF('A. Drugs'!$G:$G,_xlfn.CONCAT("*",G10,"*"),'A. Drugs'!$J:$J)</f>
        <v>0</v>
      </c>
    </row>
    <row r="11" spans="1:9" x14ac:dyDescent="0.2">
      <c r="A11" s="89">
        <v>4655000</v>
      </c>
      <c r="B11" s="90">
        <v>75107500</v>
      </c>
      <c r="C11" s="90" t="s">
        <v>38</v>
      </c>
      <c r="D11" s="91">
        <f>'Invoice Form '!J51-SUM(D8:D10)-SUM(D12:D15)-'B2. Special NS'!G5</f>
        <v>0</v>
      </c>
      <c r="G11" s="84" t="s">
        <v>39</v>
      </c>
      <c r="H11" s="85">
        <f>SUMIF('A. Drugs'!$G:$G,_xlfn.CONCAT("*",G11,"*"),'A. Drugs'!$P:$P)</f>
        <v>0</v>
      </c>
      <c r="I11" s="228">
        <f>SUMIF('A. Drugs'!$G:$G,_xlfn.CONCAT("*",G11,"*"),'A. Drugs'!$J:$J)</f>
        <v>0</v>
      </c>
    </row>
    <row r="12" spans="1:9" x14ac:dyDescent="0.2">
      <c r="A12" s="89">
        <v>4509020</v>
      </c>
      <c r="B12" s="90">
        <v>75107500</v>
      </c>
      <c r="C12" s="90" t="s">
        <v>40</v>
      </c>
      <c r="D12" s="91">
        <f>'B1. Formulary NS'!$I$3*E1+'B2. Special NS'!$I$4*E1</f>
        <v>0</v>
      </c>
      <c r="G12" t="s">
        <v>41</v>
      </c>
      <c r="H12" s="85">
        <f>SUMIF('A. Drugs'!$G:$G,_xlfn.CONCAT("*",G12,"*"),'A. Drugs'!$P:$P)</f>
        <v>0</v>
      </c>
      <c r="I12" s="228">
        <f>SUMIF('A. Drugs'!$G:$G,_xlfn.CONCAT("*",G12,"*"),'A. Drugs'!$J:$J)</f>
        <v>0</v>
      </c>
    </row>
    <row r="13" spans="1:9" x14ac:dyDescent="0.2">
      <c r="A13" s="89">
        <v>4655055</v>
      </c>
      <c r="B13" s="90">
        <v>75107500</v>
      </c>
      <c r="C13" s="90" t="s">
        <v>42</v>
      </c>
      <c r="D13" s="91">
        <f>H7+H8</f>
        <v>0</v>
      </c>
      <c r="G13" t="s">
        <v>43</v>
      </c>
      <c r="H13" s="85">
        <f>SUMIF('A. Drugs'!$G:$G,_xlfn.CONCAT("*",G13,"*"),'A. Drugs'!$P:$P)</f>
        <v>0</v>
      </c>
      <c r="I13" s="228">
        <f>SUMIF('A. Drugs'!$G:$G,_xlfn.CONCAT("*",G13,"*"),'A. Drugs'!$J:$J)</f>
        <v>0</v>
      </c>
    </row>
    <row r="14" spans="1:9" x14ac:dyDescent="0.2">
      <c r="A14" s="89">
        <v>4655056</v>
      </c>
      <c r="B14" s="90">
        <v>75107500</v>
      </c>
      <c r="C14" s="90" t="s">
        <v>44</v>
      </c>
      <c r="D14" s="91">
        <f>H9+H10+H11</f>
        <v>0</v>
      </c>
    </row>
    <row r="15" spans="1:9" ht="13.5" thickBot="1" x14ac:dyDescent="0.25">
      <c r="A15" s="92">
        <v>4655057</v>
      </c>
      <c r="B15" s="93">
        <v>75107500</v>
      </c>
      <c r="C15" s="93" t="s">
        <v>45</v>
      </c>
      <c r="D15" s="94">
        <f>H12+H13</f>
        <v>0</v>
      </c>
    </row>
    <row r="16" spans="1:9" x14ac:dyDescent="0.2">
      <c r="C16" s="95" t="s">
        <v>46</v>
      </c>
      <c r="D16" s="96">
        <f>SUM(D8:D15)+C31</f>
        <v>0</v>
      </c>
      <c r="E16" s="97">
        <f>D16-'Invoice Form '!J51</f>
        <v>0</v>
      </c>
    </row>
    <row r="19" spans="1:11" x14ac:dyDescent="0.2">
      <c r="A19" s="244" t="s">
        <v>47</v>
      </c>
      <c r="B19" s="244"/>
    </row>
    <row r="20" spans="1:11" ht="15.75" thickBot="1" x14ac:dyDescent="0.3">
      <c r="A20" s="98" t="s">
        <v>48</v>
      </c>
      <c r="B20" s="123">
        <f>'Invoice Form '!$J$5</f>
        <v>0</v>
      </c>
      <c r="C20" s="99"/>
    </row>
    <row r="21" spans="1:11" ht="15.75" thickBot="1" x14ac:dyDescent="0.3">
      <c r="A21" s="100" t="s">
        <v>49</v>
      </c>
      <c r="B21" s="101" t="s">
        <v>50</v>
      </c>
      <c r="C21" s="101" t="s">
        <v>22</v>
      </c>
      <c r="D21" s="101" t="s">
        <v>51</v>
      </c>
      <c r="E21" s="101" t="s">
        <v>52</v>
      </c>
      <c r="F21" s="101" t="s">
        <v>53</v>
      </c>
      <c r="G21" s="101" t="s">
        <v>54</v>
      </c>
      <c r="H21" s="101" t="s">
        <v>55</v>
      </c>
      <c r="I21" s="102" t="s">
        <v>56</v>
      </c>
      <c r="J21" s="103"/>
      <c r="K21" s="104"/>
    </row>
    <row r="22" spans="1:11" ht="15" x14ac:dyDescent="0.2">
      <c r="A22" s="105"/>
      <c r="B22" s="106"/>
      <c r="C22" s="106">
        <f>D8</f>
        <v>0</v>
      </c>
      <c r="D22" s="107" t="s">
        <v>57</v>
      </c>
      <c r="E22" s="107" t="s">
        <v>58</v>
      </c>
      <c r="F22" s="107">
        <v>4655000</v>
      </c>
      <c r="G22" s="107">
        <v>75322000</v>
      </c>
      <c r="H22" s="107" t="s">
        <v>59</v>
      </c>
      <c r="I22" s="108"/>
      <c r="J22" t="s">
        <v>60</v>
      </c>
      <c r="K22" s="104"/>
    </row>
    <row r="23" spans="1:11" ht="15" x14ac:dyDescent="0.2">
      <c r="A23" s="109">
        <f>C23-B23</f>
        <v>0</v>
      </c>
      <c r="B23" s="110">
        <f>'C1. Delivery Fee Drugs'!C2</f>
        <v>0</v>
      </c>
      <c r="C23" s="110">
        <f>D9</f>
        <v>0</v>
      </c>
      <c r="D23" s="111" t="s">
        <v>57</v>
      </c>
      <c r="E23" s="111" t="s">
        <v>58</v>
      </c>
      <c r="F23" s="111">
        <v>4655000</v>
      </c>
      <c r="G23" s="111">
        <v>75322000</v>
      </c>
      <c r="H23" s="111" t="s">
        <v>59</v>
      </c>
      <c r="I23" s="112" t="s">
        <v>61</v>
      </c>
      <c r="J23" t="s">
        <v>62</v>
      </c>
      <c r="K23" s="104"/>
    </row>
    <row r="24" spans="1:11" ht="15" x14ac:dyDescent="0.2">
      <c r="A24" s="113"/>
      <c r="B24" s="110"/>
      <c r="C24" s="110">
        <f>D10-C25</f>
        <v>0</v>
      </c>
      <c r="D24" s="111" t="s">
        <v>57</v>
      </c>
      <c r="E24" s="111" t="s">
        <v>58</v>
      </c>
      <c r="F24" s="111" t="s">
        <v>63</v>
      </c>
      <c r="G24" s="111">
        <v>75322000</v>
      </c>
      <c r="H24" s="111" t="s">
        <v>59</v>
      </c>
      <c r="I24" s="112" t="s">
        <v>61</v>
      </c>
      <c r="J24" t="s">
        <v>64</v>
      </c>
      <c r="K24" s="114" t="s">
        <v>65</v>
      </c>
    </row>
    <row r="25" spans="1:11" ht="15" x14ac:dyDescent="0.2">
      <c r="A25" s="113">
        <f>'C2. Delivery Fee NS'!$B$2</f>
        <v>0</v>
      </c>
      <c r="B25" s="110">
        <f>'C2. Delivery Fee NS'!$C$2</f>
        <v>0</v>
      </c>
      <c r="C25" s="110">
        <f>SUM(A25:B25)</f>
        <v>0</v>
      </c>
      <c r="D25" s="111" t="s">
        <v>57</v>
      </c>
      <c r="E25" s="111" t="s">
        <v>58</v>
      </c>
      <c r="F25" s="111" t="s">
        <v>63</v>
      </c>
      <c r="G25" s="111">
        <v>75322000</v>
      </c>
      <c r="H25" s="111" t="s">
        <v>59</v>
      </c>
      <c r="I25" s="112" t="s">
        <v>61</v>
      </c>
      <c r="J25" t="s">
        <v>64</v>
      </c>
      <c r="K25" s="114" t="s">
        <v>66</v>
      </c>
    </row>
    <row r="26" spans="1:11" ht="15" x14ac:dyDescent="0.2">
      <c r="A26" s="113"/>
      <c r="B26" s="110"/>
      <c r="C26" s="110">
        <f>D11</f>
        <v>0</v>
      </c>
      <c r="D26" s="111" t="s">
        <v>57</v>
      </c>
      <c r="E26" s="111" t="s">
        <v>58</v>
      </c>
      <c r="F26" s="111">
        <v>4655000</v>
      </c>
      <c r="G26" s="111">
        <v>75107500</v>
      </c>
      <c r="H26" s="111" t="s">
        <v>59</v>
      </c>
      <c r="I26" s="112"/>
      <c r="J26" t="s">
        <v>67</v>
      </c>
      <c r="K26" s="104"/>
    </row>
    <row r="27" spans="1:11" ht="15" x14ac:dyDescent="0.2">
      <c r="A27" s="113"/>
      <c r="B27" s="110"/>
      <c r="C27" s="110">
        <f>D12</f>
        <v>0</v>
      </c>
      <c r="D27" s="111" t="s">
        <v>57</v>
      </c>
      <c r="E27" s="111" t="s">
        <v>58</v>
      </c>
      <c r="F27" s="111" t="s">
        <v>63</v>
      </c>
      <c r="G27" s="111">
        <v>75107500</v>
      </c>
      <c r="H27" s="111" t="s">
        <v>59</v>
      </c>
      <c r="I27" s="112" t="s">
        <v>61</v>
      </c>
      <c r="J27" t="s">
        <v>68</v>
      </c>
      <c r="K27" s="104"/>
    </row>
    <row r="28" spans="1:11" ht="15" x14ac:dyDescent="0.2">
      <c r="A28" s="113"/>
      <c r="B28" s="110"/>
      <c r="C28" s="110">
        <f>D13</f>
        <v>0</v>
      </c>
      <c r="D28" s="111" t="s">
        <v>57</v>
      </c>
      <c r="E28" s="111" t="s">
        <v>58</v>
      </c>
      <c r="F28" s="111">
        <v>4655055</v>
      </c>
      <c r="G28" s="111">
        <v>75107500</v>
      </c>
      <c r="H28" s="111" t="s">
        <v>59</v>
      </c>
      <c r="I28" s="112"/>
      <c r="J28" t="s">
        <v>69</v>
      </c>
      <c r="K28" s="104"/>
    </row>
    <row r="29" spans="1:11" ht="15" x14ac:dyDescent="0.2">
      <c r="A29" s="113"/>
      <c r="B29" s="110"/>
      <c r="C29" s="110">
        <f>D14</f>
        <v>0</v>
      </c>
      <c r="D29" s="111" t="s">
        <v>57</v>
      </c>
      <c r="E29" s="111" t="s">
        <v>58</v>
      </c>
      <c r="F29" s="111">
        <v>4655056</v>
      </c>
      <c r="G29" s="111">
        <v>75107500</v>
      </c>
      <c r="H29" s="111" t="s">
        <v>59</v>
      </c>
      <c r="I29" s="112"/>
      <c r="J29" t="s">
        <v>70</v>
      </c>
      <c r="K29" s="104"/>
    </row>
    <row r="30" spans="1:11" ht="15" x14ac:dyDescent="0.2">
      <c r="A30" s="113"/>
      <c r="B30" s="110"/>
      <c r="C30" s="110">
        <f>D15</f>
        <v>0</v>
      </c>
      <c r="D30" s="111" t="s">
        <v>57</v>
      </c>
      <c r="E30" s="111" t="s">
        <v>58</v>
      </c>
      <c r="F30" s="111">
        <v>4655057</v>
      </c>
      <c r="G30" s="111">
        <v>75107500</v>
      </c>
      <c r="H30" s="111" t="s">
        <v>59</v>
      </c>
      <c r="I30" s="112"/>
      <c r="J30" t="s">
        <v>71</v>
      </c>
      <c r="K30" s="104"/>
    </row>
    <row r="31" spans="1:11" ht="15" x14ac:dyDescent="0.2">
      <c r="A31" s="113"/>
      <c r="B31" s="110"/>
      <c r="C31" s="110">
        <f>'B2. Special NS'!G5</f>
        <v>0</v>
      </c>
      <c r="D31" s="111" t="s">
        <v>57</v>
      </c>
      <c r="E31" s="111" t="s">
        <v>58</v>
      </c>
      <c r="F31" s="111" t="s">
        <v>63</v>
      </c>
      <c r="G31" s="111">
        <v>75107500</v>
      </c>
      <c r="H31" s="111" t="s">
        <v>59</v>
      </c>
      <c r="I31" s="112"/>
      <c r="J31" s="11" t="s">
        <v>72</v>
      </c>
      <c r="K31" s="104"/>
    </row>
    <row r="32" spans="1:11" ht="15" x14ac:dyDescent="0.2">
      <c r="A32" s="113"/>
      <c r="B32" s="110"/>
      <c r="C32" s="110"/>
      <c r="D32" s="111" t="s">
        <v>57</v>
      </c>
      <c r="E32" s="111" t="s">
        <v>58</v>
      </c>
      <c r="F32" s="111"/>
      <c r="G32" s="111"/>
      <c r="H32" s="111" t="s">
        <v>59</v>
      </c>
      <c r="I32" s="112"/>
      <c r="J32" t="s">
        <v>73</v>
      </c>
      <c r="K32" s="104"/>
    </row>
    <row r="33" spans="1:4" ht="16.5" thickBot="1" x14ac:dyDescent="0.3">
      <c r="B33" s="115">
        <f>SUM(B22:B32)</f>
        <v>0</v>
      </c>
      <c r="C33" s="115">
        <f>SUM(C22:C32)</f>
        <v>0</v>
      </c>
      <c r="D33" s="116" t="s">
        <v>74</v>
      </c>
    </row>
    <row r="34" spans="1:4" ht="13.5" thickTop="1" x14ac:dyDescent="0.2"/>
    <row r="37" spans="1:4" x14ac:dyDescent="0.2">
      <c r="A37" s="244" t="s">
        <v>75</v>
      </c>
      <c r="B37" s="244"/>
    </row>
    <row r="38" spans="1:4" x14ac:dyDescent="0.2">
      <c r="A38" s="117" t="s">
        <v>76</v>
      </c>
      <c r="B38" s="117" t="s">
        <v>77</v>
      </c>
      <c r="C38" s="117" t="s">
        <v>78</v>
      </c>
    </row>
    <row r="39" spans="1:4" x14ac:dyDescent="0.2">
      <c r="A39" s="117" t="s">
        <v>44</v>
      </c>
      <c r="B39" s="118">
        <f>SUMIF('A. Drugs'!$G:$G,"* Renagel*",'A. Drugs'!$J:$J)+SUMIF('A. Drugs'!$G:$G,"*Sevelamer*",'A. Drugs'!$J:$J)</f>
        <v>0</v>
      </c>
      <c r="C39" s="119">
        <f>D14</f>
        <v>0</v>
      </c>
    </row>
    <row r="41" spans="1:4" x14ac:dyDescent="0.2">
      <c r="A41" s="11" t="s">
        <v>79</v>
      </c>
    </row>
    <row r="42" spans="1:4" x14ac:dyDescent="0.2">
      <c r="A42" s="120" t="s">
        <v>77</v>
      </c>
      <c r="B42" s="120" t="s">
        <v>49</v>
      </c>
      <c r="C42" s="120" t="s">
        <v>80</v>
      </c>
      <c r="D42" s="120" t="s">
        <v>21</v>
      </c>
    </row>
    <row r="43" spans="1:4" x14ac:dyDescent="0.2">
      <c r="A43" s="118">
        <f>SUMIF('A. Drugs'!$G:$G,"*Renvela*",'A. Drugs'!$J:$J)</f>
        <v>0</v>
      </c>
      <c r="B43" s="121">
        <f>SUMIF('A. Drugs'!$G:$G,"*Renvela*",'A. Drugs'!$K:$K)</f>
        <v>0</v>
      </c>
      <c r="C43" s="122">
        <f>SUMIF('A. Drugs'!$G:$G,"*Renvela*",'A. Drugs'!$L:$L)</f>
        <v>0</v>
      </c>
      <c r="D43" s="122" t="e">
        <f>SUMIF('A. Drugs'!$G:$G,"*Renvela*",'A. Drugs'!$N:$N)+SUMIF('A. Drugs'!$G:$G,"*Renvela*",'A. Drugs'!#REF!)</f>
        <v>#REF!</v>
      </c>
    </row>
  </sheetData>
  <mergeCells count="4">
    <mergeCell ref="A1:B1"/>
    <mergeCell ref="A6:B6"/>
    <mergeCell ref="A19:B19"/>
    <mergeCell ref="A37:B37"/>
  </mergeCells>
  <conditionalFormatting sqref="C22:C32">
    <cfRule type="cellIs" dxfId="14" priority="6" stopIfTrue="1" operator="equal">
      <formula>0</formula>
    </cfRule>
  </conditionalFormatting>
  <conditionalFormatting sqref="E16">
    <cfRule type="cellIs" dxfId="13" priority="7" operator="notEqual">
      <formula>0</formula>
    </cfRule>
  </conditionalFormatting>
  <conditionalFormatting sqref="F22:F29">
    <cfRule type="containsText" dxfId="12" priority="12" stopIfTrue="1" operator="containsText" text="4655057">
      <formula>NOT(ISERROR(SEARCH("4655057",F22)))</formula>
    </cfRule>
    <cfRule type="containsText" dxfId="11" priority="13" stopIfTrue="1" operator="containsText" text="4655056">
      <formula>NOT(ISERROR(SEARCH("4655056",F22)))</formula>
    </cfRule>
    <cfRule type="containsText" dxfId="10" priority="14" stopIfTrue="1" operator="containsText" text="4509020">
      <formula>NOT(ISERROR(SEARCH("4509020",F22)))</formula>
    </cfRule>
  </conditionalFormatting>
  <conditionalFormatting sqref="F30 F32">
    <cfRule type="containsText" dxfId="9" priority="8" stopIfTrue="1" operator="containsText" text="4655057">
      <formula>NOT(ISERROR(SEARCH("4655057",F30)))</formula>
    </cfRule>
    <cfRule type="containsText" dxfId="8" priority="9" stopIfTrue="1" operator="containsText" text="4655056">
      <formula>NOT(ISERROR(SEARCH("4655056",F30)))</formula>
    </cfRule>
    <cfRule type="containsText" dxfId="7" priority="10" stopIfTrue="1" operator="containsText" text="4509020">
      <formula>NOT(ISERROR(SEARCH("4509020",F30)))</formula>
    </cfRule>
  </conditionalFormatting>
  <conditionalFormatting sqref="F31">
    <cfRule type="containsText" dxfId="6" priority="1" stopIfTrue="1" operator="containsText" text="4655057">
      <formula>NOT(ISERROR(SEARCH("4655057",F31)))</formula>
    </cfRule>
    <cfRule type="containsText" dxfId="5" priority="2" stopIfTrue="1" operator="containsText" text="4655056">
      <formula>NOT(ISERROR(SEARCH("4655056",F31)))</formula>
    </cfRule>
    <cfRule type="containsText" dxfId="4" priority="3" stopIfTrue="1" operator="containsText" text="4509020">
      <formula>NOT(ISERROR(SEARCH("4509020",F31)))</formula>
    </cfRule>
  </conditionalFormatting>
  <conditionalFormatting sqref="G22:G32">
    <cfRule type="containsText" dxfId="3" priority="4" stopIfTrue="1" operator="containsText" text="75322000">
      <formula>NOT(ISERROR(SEARCH("75322000",G22)))</formula>
    </cfRule>
  </conditionalFormatting>
  <conditionalFormatting sqref="I22:I32">
    <cfRule type="containsText" dxfId="2" priority="5" stopIfTrue="1" operator="containsText" text="SOR00026">
      <formula>NOT(ISERROR(SEARCH("SOR00026",I22)))</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rgb="FF7030A0"/>
    <pageSetUpPr fitToPage="1"/>
  </sheetPr>
  <dimension ref="A1:P61"/>
  <sheetViews>
    <sheetView showGridLines="0" zoomScale="85" zoomScaleNormal="85" workbookViewId="0">
      <selection activeCell="J4" sqref="J4:K4"/>
    </sheetView>
  </sheetViews>
  <sheetFormatPr defaultRowHeight="12.75" x14ac:dyDescent="0.2"/>
  <cols>
    <col min="1" max="1" width="29.5703125" customWidth="1"/>
    <col min="2" max="2" width="6.85546875" bestFit="1" customWidth="1"/>
    <col min="4" max="4" width="12" customWidth="1"/>
    <col min="6" max="6" width="12.140625" customWidth="1"/>
    <col min="7" max="7" width="11.7109375" bestFit="1" customWidth="1"/>
    <col min="8" max="8" width="17.42578125" customWidth="1"/>
    <col min="9" max="9" width="14.85546875" bestFit="1" customWidth="1"/>
    <col min="10" max="10" width="11.42578125" customWidth="1"/>
    <col min="11" max="11" width="12.140625" customWidth="1"/>
    <col min="12" max="12" width="5" customWidth="1"/>
  </cols>
  <sheetData>
    <row r="1" spans="1:16" ht="13.5" thickBot="1" x14ac:dyDescent="0.25"/>
    <row r="2" spans="1:16" ht="32.1" customHeight="1" thickBot="1" x14ac:dyDescent="0.25">
      <c r="A2" s="161" t="s">
        <v>81</v>
      </c>
      <c r="B2" s="150"/>
      <c r="C2" s="258" t="s">
        <v>82</v>
      </c>
      <c r="D2" s="258"/>
      <c r="E2" s="258"/>
      <c r="F2" s="258"/>
      <c r="G2" s="258"/>
      <c r="H2" s="258"/>
      <c r="I2" s="258"/>
      <c r="J2" s="258"/>
      <c r="K2" s="258"/>
      <c r="L2" s="151"/>
    </row>
    <row r="3" spans="1:16" ht="15.75" x14ac:dyDescent="0.25">
      <c r="A3" s="162" t="s">
        <v>83</v>
      </c>
      <c r="B3" s="152"/>
      <c r="C3" s="259" t="s">
        <v>84</v>
      </c>
      <c r="D3" s="259"/>
      <c r="E3" s="259"/>
      <c r="F3" s="259"/>
      <c r="G3" s="153"/>
      <c r="H3" s="153"/>
      <c r="I3" s="147" t="s">
        <v>85</v>
      </c>
      <c r="J3" s="260"/>
      <c r="K3" s="261"/>
      <c r="L3" s="154"/>
      <c r="N3" s="267" t="s">
        <v>86</v>
      </c>
      <c r="O3" s="267"/>
      <c r="P3" s="267"/>
    </row>
    <row r="4" spans="1:16" ht="15" x14ac:dyDescent="0.25">
      <c r="A4" s="162" t="s">
        <v>87</v>
      </c>
      <c r="B4" s="155"/>
      <c r="C4" s="262" t="s">
        <v>88</v>
      </c>
      <c r="D4" s="262"/>
      <c r="E4" s="262"/>
      <c r="F4" s="262"/>
      <c r="G4" s="147"/>
      <c r="H4" s="147"/>
      <c r="I4" s="147" t="s">
        <v>89</v>
      </c>
      <c r="J4" s="268"/>
      <c r="K4" s="269"/>
      <c r="L4" s="156"/>
      <c r="N4" s="267"/>
      <c r="O4" s="267"/>
      <c r="P4" s="267"/>
    </row>
    <row r="5" spans="1:16" ht="15" x14ac:dyDescent="0.25">
      <c r="A5" s="162"/>
      <c r="B5" s="155"/>
      <c r="C5" s="262" t="s">
        <v>88</v>
      </c>
      <c r="D5" s="262"/>
      <c r="E5" s="262"/>
      <c r="F5" s="262"/>
      <c r="G5" s="157"/>
      <c r="H5" s="147"/>
      <c r="I5" s="147" t="s">
        <v>90</v>
      </c>
      <c r="J5" s="270"/>
      <c r="K5" s="271"/>
      <c r="L5" s="156"/>
      <c r="N5" s="267"/>
      <c r="O5" s="267"/>
      <c r="P5" s="267"/>
    </row>
    <row r="6" spans="1:16" ht="15" x14ac:dyDescent="0.25">
      <c r="A6" s="162" t="s">
        <v>91</v>
      </c>
      <c r="B6" s="152"/>
      <c r="C6" s="262" t="s">
        <v>92</v>
      </c>
      <c r="D6" s="262"/>
      <c r="E6" s="262"/>
      <c r="F6" s="262"/>
      <c r="G6" s="147"/>
      <c r="H6" s="147"/>
      <c r="I6" s="158" t="s">
        <v>93</v>
      </c>
      <c r="J6" s="263"/>
      <c r="K6" s="264"/>
      <c r="L6" s="156"/>
    </row>
    <row r="7" spans="1:16" ht="23.45" customHeight="1" x14ac:dyDescent="0.25">
      <c r="A7" s="162" t="s">
        <v>94</v>
      </c>
      <c r="B7" s="152"/>
      <c r="C7" s="265" t="s">
        <v>95</v>
      </c>
      <c r="D7" s="265"/>
      <c r="E7" s="265"/>
      <c r="F7" s="265"/>
      <c r="G7" s="147"/>
      <c r="H7" s="147"/>
      <c r="I7" s="266"/>
      <c r="J7" s="266"/>
      <c r="K7" s="266"/>
      <c r="L7" s="156"/>
    </row>
    <row r="8" spans="1:16" ht="15.75" thickBot="1" x14ac:dyDescent="0.3">
      <c r="A8" s="162" t="s">
        <v>96</v>
      </c>
      <c r="B8" s="152"/>
      <c r="C8" s="262" t="s">
        <v>97</v>
      </c>
      <c r="D8" s="262"/>
      <c r="E8" s="262"/>
      <c r="F8" s="262"/>
      <c r="G8" s="147"/>
      <c r="H8" s="147"/>
      <c r="I8" s="147"/>
      <c r="J8" s="147"/>
      <c r="K8" s="147"/>
      <c r="L8" s="156"/>
    </row>
    <row r="9" spans="1:16" ht="12.75" customHeight="1" x14ac:dyDescent="0.2">
      <c r="A9" s="147"/>
      <c r="B9" s="159"/>
      <c r="C9" s="147"/>
      <c r="D9" s="147"/>
      <c r="E9" s="147"/>
      <c r="F9" s="147"/>
      <c r="G9" s="147"/>
      <c r="H9" s="147"/>
      <c r="I9" s="149"/>
      <c r="J9" s="149"/>
      <c r="K9" s="149"/>
      <c r="L9" s="156"/>
    </row>
    <row r="10" spans="1:16" ht="12.75" customHeight="1" x14ac:dyDescent="0.2">
      <c r="A10" s="11"/>
      <c r="B10" s="159"/>
      <c r="C10" s="146" t="s">
        <v>98</v>
      </c>
      <c r="D10" s="147"/>
      <c r="E10" s="147"/>
      <c r="F10" s="147"/>
      <c r="G10" s="147"/>
      <c r="H10" s="147"/>
      <c r="I10" s="149"/>
      <c r="J10" s="149"/>
      <c r="K10" s="149"/>
      <c r="L10" s="156"/>
    </row>
    <row r="11" spans="1:16" ht="12.75" customHeight="1" x14ac:dyDescent="0.2">
      <c r="A11" s="11"/>
      <c r="B11" s="159"/>
      <c r="C11" s="251" t="s">
        <v>99</v>
      </c>
      <c r="D11" s="251"/>
      <c r="E11" s="251"/>
      <c r="F11" s="251"/>
      <c r="G11" s="147"/>
      <c r="H11" s="147"/>
      <c r="I11" s="149"/>
      <c r="J11" s="149"/>
      <c r="K11" s="149"/>
      <c r="L11" s="156"/>
    </row>
    <row r="12" spans="1:16" ht="12.75" customHeight="1" x14ac:dyDescent="0.2">
      <c r="A12" s="147"/>
      <c r="B12" s="159"/>
      <c r="C12" s="251" t="s">
        <v>100</v>
      </c>
      <c r="D12" s="251"/>
      <c r="E12" s="251"/>
      <c r="F12" s="251"/>
      <c r="G12" s="147"/>
      <c r="H12" s="147"/>
      <c r="I12" s="149"/>
      <c r="J12" s="149"/>
      <c r="K12" s="149"/>
      <c r="L12" s="156"/>
    </row>
    <row r="13" spans="1:16" ht="12.75" customHeight="1" x14ac:dyDescent="0.2">
      <c r="A13" s="147"/>
      <c r="B13" s="159"/>
      <c r="C13" s="251" t="s">
        <v>101</v>
      </c>
      <c r="D13" s="251"/>
      <c r="E13" s="251"/>
      <c r="F13" s="251"/>
      <c r="G13" s="147"/>
      <c r="H13" s="147"/>
      <c r="I13" s="149"/>
      <c r="J13" s="149"/>
      <c r="K13" s="149"/>
      <c r="L13" s="156"/>
    </row>
    <row r="14" spans="1:16" ht="15" customHeight="1" x14ac:dyDescent="0.2">
      <c r="A14" s="147"/>
      <c r="B14" s="159"/>
      <c r="C14" s="275" t="s">
        <v>102</v>
      </c>
      <c r="D14" s="275"/>
      <c r="E14" s="149"/>
      <c r="F14" s="149"/>
      <c r="G14" s="149"/>
      <c r="H14" s="147"/>
      <c r="I14" s="149"/>
      <c r="J14" s="149"/>
      <c r="K14" s="149"/>
      <c r="L14" s="156"/>
    </row>
    <row r="15" spans="1:16" ht="14.1" customHeight="1" thickBot="1" x14ac:dyDescent="0.25">
      <c r="A15" s="147"/>
      <c r="B15" s="159"/>
      <c r="C15" s="276" t="s">
        <v>103</v>
      </c>
      <c r="D15" s="276"/>
      <c r="E15" s="148"/>
      <c r="F15" s="148"/>
      <c r="G15" s="160"/>
      <c r="H15" s="147"/>
      <c r="I15" s="149"/>
      <c r="J15" s="149"/>
      <c r="K15" s="149"/>
      <c r="L15" s="156"/>
    </row>
    <row r="16" spans="1:16" x14ac:dyDescent="0.2">
      <c r="A16" s="147"/>
      <c r="B16" s="163"/>
      <c r="C16" s="164"/>
      <c r="D16" s="164"/>
      <c r="E16" s="164"/>
      <c r="F16" s="164"/>
      <c r="G16" s="164"/>
      <c r="H16" s="164"/>
      <c r="I16" s="164"/>
      <c r="J16" s="164"/>
      <c r="K16" s="164"/>
      <c r="L16" s="165"/>
    </row>
    <row r="17" spans="1:16" x14ac:dyDescent="0.2">
      <c r="A17" s="147"/>
      <c r="B17" s="163"/>
      <c r="C17" s="277" t="s">
        <v>104</v>
      </c>
      <c r="D17" s="277"/>
      <c r="E17" s="277"/>
      <c r="F17" s="277"/>
      <c r="G17" s="277"/>
      <c r="H17" s="277"/>
      <c r="I17" s="277"/>
      <c r="J17" s="277"/>
      <c r="K17" s="277"/>
      <c r="L17" s="165"/>
    </row>
    <row r="18" spans="1:16" x14ac:dyDescent="0.2">
      <c r="A18" s="11"/>
      <c r="B18" s="159"/>
      <c r="C18" s="146"/>
      <c r="D18" s="147"/>
      <c r="E18" s="147"/>
      <c r="F18" s="147"/>
      <c r="G18" s="147"/>
      <c r="H18" s="166"/>
      <c r="I18" s="166"/>
      <c r="J18" s="147"/>
      <c r="K18" s="147"/>
      <c r="L18" s="156"/>
    </row>
    <row r="19" spans="1:16" x14ac:dyDescent="0.2">
      <c r="A19" s="167"/>
      <c r="B19" s="159"/>
      <c r="C19" s="147"/>
      <c r="D19" s="168" t="s">
        <v>105</v>
      </c>
      <c r="E19" s="147"/>
      <c r="F19" s="147"/>
      <c r="G19" s="147"/>
      <c r="H19" s="15"/>
      <c r="I19" s="15"/>
      <c r="J19" s="278">
        <f>'A. Drugs'!N4</f>
        <v>0</v>
      </c>
      <c r="K19" s="278"/>
      <c r="L19" s="156"/>
    </row>
    <row r="20" spans="1:16" x14ac:dyDescent="0.2">
      <c r="A20" s="167"/>
      <c r="B20" s="159"/>
      <c r="C20" s="147"/>
      <c r="D20" s="168" t="s">
        <v>106</v>
      </c>
      <c r="E20" s="147"/>
      <c r="F20" s="147"/>
      <c r="G20" s="147"/>
      <c r="H20" s="15"/>
      <c r="I20" s="15"/>
      <c r="J20" s="247">
        <f>'A. Drugs'!O4</f>
        <v>0</v>
      </c>
      <c r="K20" s="247"/>
      <c r="L20" s="156"/>
      <c r="N20" s="272"/>
      <c r="O20" s="272"/>
      <c r="P20" s="272"/>
    </row>
    <row r="21" spans="1:16" x14ac:dyDescent="0.2">
      <c r="A21" s="147"/>
      <c r="B21" s="159"/>
      <c r="C21" s="147"/>
      <c r="D21" s="168"/>
      <c r="E21" s="147"/>
      <c r="F21" s="147"/>
      <c r="G21" s="147"/>
      <c r="H21" s="15"/>
      <c r="I21" s="15"/>
      <c r="J21" s="17"/>
      <c r="K21" s="17"/>
      <c r="L21" s="156"/>
      <c r="N21" s="272"/>
      <c r="O21" s="272"/>
      <c r="P21" s="272"/>
    </row>
    <row r="22" spans="1:16" x14ac:dyDescent="0.2">
      <c r="A22" s="147"/>
      <c r="B22" s="159"/>
      <c r="C22" s="147"/>
      <c r="D22" s="169" t="s">
        <v>107</v>
      </c>
      <c r="E22" s="147"/>
      <c r="F22" s="147"/>
      <c r="G22" s="147"/>
      <c r="H22" s="15"/>
      <c r="I22" s="16"/>
      <c r="J22" s="249">
        <f>'A. Drugs'!P4</f>
        <v>0</v>
      </c>
      <c r="K22" s="249"/>
      <c r="L22" s="156"/>
      <c r="N22" s="272"/>
      <c r="O22" s="272"/>
      <c r="P22" s="272"/>
    </row>
    <row r="23" spans="1:16" x14ac:dyDescent="0.2">
      <c r="A23" s="11"/>
      <c r="B23" s="159"/>
      <c r="C23" s="147"/>
      <c r="D23" s="148"/>
      <c r="E23" s="148"/>
      <c r="F23" s="148"/>
      <c r="G23" s="147"/>
      <c r="H23" s="17"/>
      <c r="I23" s="17"/>
      <c r="J23" s="18"/>
      <c r="K23" s="18"/>
      <c r="L23" s="156"/>
    </row>
    <row r="24" spans="1:16" x14ac:dyDescent="0.2">
      <c r="A24" s="167"/>
      <c r="B24" s="163"/>
      <c r="C24" s="20" t="s">
        <v>108</v>
      </c>
      <c r="D24" s="170"/>
      <c r="E24" s="170"/>
      <c r="F24" s="170"/>
      <c r="G24" s="170"/>
      <c r="H24" s="171"/>
      <c r="I24" s="171"/>
      <c r="J24" s="170"/>
      <c r="K24" s="170"/>
      <c r="L24" s="165"/>
    </row>
    <row r="25" spans="1:16" ht="13.35" customHeight="1" x14ac:dyDescent="0.2">
      <c r="A25" s="167"/>
      <c r="B25" s="172"/>
      <c r="C25" s="173" t="s">
        <v>109</v>
      </c>
      <c r="D25" s="167"/>
      <c r="E25" s="273"/>
      <c r="F25" s="274"/>
      <c r="G25" s="274"/>
      <c r="H25" s="176" t="s">
        <v>110</v>
      </c>
      <c r="I25" s="176" t="s">
        <v>111</v>
      </c>
      <c r="J25" s="253"/>
      <c r="K25" s="253"/>
      <c r="L25" s="177"/>
    </row>
    <row r="26" spans="1:16" x14ac:dyDescent="0.2">
      <c r="A26" s="167"/>
      <c r="B26" s="172"/>
      <c r="C26" s="167"/>
      <c r="D26" s="167" t="s">
        <v>112</v>
      </c>
      <c r="E26" s="174"/>
      <c r="F26" s="175"/>
      <c r="G26" s="175"/>
      <c r="H26" s="178">
        <f>'B1. Formulary NS'!B4</f>
        <v>0</v>
      </c>
      <c r="I26" s="21">
        <f>Finance!E1</f>
        <v>10</v>
      </c>
      <c r="J26" s="254">
        <f>H26*I26</f>
        <v>0</v>
      </c>
      <c r="K26" s="248"/>
      <c r="L26" s="177"/>
    </row>
    <row r="27" spans="1:16" x14ac:dyDescent="0.2">
      <c r="A27" s="167"/>
      <c r="B27" s="159"/>
      <c r="C27" s="147"/>
      <c r="D27" s="148"/>
      <c r="E27" s="148"/>
      <c r="F27" s="148"/>
      <c r="G27" s="148"/>
      <c r="H27" s="18"/>
      <c r="I27" s="17"/>
      <c r="J27" s="179"/>
      <c r="K27" s="180"/>
      <c r="L27" s="156"/>
    </row>
    <row r="28" spans="1:16" x14ac:dyDescent="0.2">
      <c r="A28" s="167"/>
      <c r="B28" s="159"/>
      <c r="C28" s="147"/>
      <c r="D28" s="181" t="s">
        <v>113</v>
      </c>
      <c r="E28" s="181"/>
      <c r="F28" s="148"/>
      <c r="G28" s="148"/>
      <c r="H28" s="22"/>
      <c r="I28" s="19"/>
      <c r="J28" s="249">
        <f>J26</f>
        <v>0</v>
      </c>
      <c r="K28" s="249"/>
      <c r="L28" s="156"/>
    </row>
    <row r="29" spans="1:16" x14ac:dyDescent="0.2">
      <c r="A29" s="147"/>
      <c r="B29" s="163"/>
      <c r="C29" s="170"/>
      <c r="D29" s="170"/>
      <c r="E29" s="170"/>
      <c r="F29" s="170"/>
      <c r="G29" s="170"/>
      <c r="H29" s="170"/>
      <c r="I29" s="170"/>
      <c r="J29" s="170"/>
      <c r="K29" s="170"/>
      <c r="L29" s="165"/>
    </row>
    <row r="30" spans="1:16" x14ac:dyDescent="0.2">
      <c r="A30" s="147"/>
      <c r="B30" s="172"/>
      <c r="C30" s="255" t="s">
        <v>114</v>
      </c>
      <c r="D30" s="255"/>
      <c r="E30" s="255"/>
      <c r="F30" s="255"/>
      <c r="G30" s="255"/>
      <c r="H30" s="11"/>
      <c r="I30" s="11"/>
      <c r="J30" s="175"/>
      <c r="K30" s="175" t="s">
        <v>115</v>
      </c>
      <c r="L30" s="177"/>
    </row>
    <row r="31" spans="1:16" x14ac:dyDescent="0.2">
      <c r="A31" s="147"/>
      <c r="B31" s="172"/>
      <c r="C31" s="167"/>
      <c r="D31" s="167" t="s">
        <v>116</v>
      </c>
      <c r="E31" s="174"/>
      <c r="F31" s="175"/>
      <c r="G31" s="175"/>
      <c r="H31" s="166"/>
      <c r="I31" s="166"/>
      <c r="J31" s="247">
        <f>'B2. Special NS'!G5</f>
        <v>0</v>
      </c>
      <c r="K31" s="248"/>
      <c r="L31" s="177"/>
    </row>
    <row r="32" spans="1:16" x14ac:dyDescent="0.2">
      <c r="A32" s="147"/>
      <c r="B32" s="172"/>
      <c r="C32" s="167"/>
      <c r="D32" s="167"/>
      <c r="E32" s="174"/>
      <c r="F32" s="175"/>
      <c r="G32" s="175"/>
      <c r="H32" s="176" t="s">
        <v>110</v>
      </c>
      <c r="I32" s="182" t="s">
        <v>111</v>
      </c>
      <c r="J32" s="252"/>
      <c r="K32" s="252"/>
      <c r="L32" s="177"/>
    </row>
    <row r="33" spans="1:12" x14ac:dyDescent="0.2">
      <c r="A33" s="147"/>
      <c r="B33" s="172"/>
      <c r="C33" s="167"/>
      <c r="D33" s="167" t="s">
        <v>112</v>
      </c>
      <c r="E33" s="174"/>
      <c r="F33" s="175"/>
      <c r="G33" s="175"/>
      <c r="H33" s="178">
        <f>'B2. Special NS'!E5</f>
        <v>0</v>
      </c>
      <c r="I33" s="21">
        <f>Finance!E1</f>
        <v>10</v>
      </c>
      <c r="J33" s="247">
        <f>H33*I33</f>
        <v>0</v>
      </c>
      <c r="K33" s="248"/>
      <c r="L33" s="177"/>
    </row>
    <row r="34" spans="1:12" x14ac:dyDescent="0.2">
      <c r="A34" s="147"/>
      <c r="B34" s="172"/>
      <c r="C34" s="167"/>
      <c r="D34" s="167"/>
      <c r="E34" s="174"/>
      <c r="F34" s="175"/>
      <c r="G34" s="175"/>
      <c r="H34" s="183"/>
      <c r="I34" s="184"/>
      <c r="J34" s="17"/>
      <c r="K34" s="185"/>
      <c r="L34" s="177"/>
    </row>
    <row r="35" spans="1:12" x14ac:dyDescent="0.2">
      <c r="A35" s="147"/>
      <c r="B35" s="159"/>
      <c r="C35" s="147"/>
      <c r="D35" s="186" t="s">
        <v>113</v>
      </c>
      <c r="E35" s="181"/>
      <c r="F35" s="148"/>
      <c r="G35" s="148"/>
      <c r="H35" s="22"/>
      <c r="I35" s="19"/>
      <c r="J35" s="249">
        <f>J31+J33</f>
        <v>0</v>
      </c>
      <c r="K35" s="249"/>
      <c r="L35" s="156"/>
    </row>
    <row r="36" spans="1:12" x14ac:dyDescent="0.2">
      <c r="A36" s="147"/>
      <c r="B36" s="159"/>
      <c r="C36" s="147"/>
      <c r="D36" s="186"/>
      <c r="E36" s="181"/>
      <c r="F36" s="148"/>
      <c r="G36" s="148"/>
      <c r="H36" s="22"/>
      <c r="J36" s="19"/>
      <c r="K36" s="19"/>
      <c r="L36" s="156"/>
    </row>
    <row r="37" spans="1:12" x14ac:dyDescent="0.2">
      <c r="A37" s="147"/>
      <c r="B37" s="159"/>
      <c r="C37" s="20" t="s">
        <v>117</v>
      </c>
      <c r="D37" s="186"/>
      <c r="E37" s="181"/>
      <c r="F37" s="148"/>
      <c r="G37" s="148"/>
      <c r="H37" s="22"/>
      <c r="J37" s="19"/>
      <c r="K37" s="19"/>
      <c r="L37" s="156"/>
    </row>
    <row r="38" spans="1:12" x14ac:dyDescent="0.2">
      <c r="A38" s="147"/>
      <c r="B38" s="159"/>
      <c r="C38" s="173" t="s">
        <v>118</v>
      </c>
      <c r="D38" s="186"/>
      <c r="E38" s="181"/>
      <c r="F38" s="148"/>
      <c r="G38" s="148"/>
      <c r="H38" s="22"/>
      <c r="I38" s="23"/>
      <c r="J38" s="19"/>
      <c r="K38" s="19"/>
      <c r="L38" s="156"/>
    </row>
    <row r="39" spans="1:12" x14ac:dyDescent="0.2">
      <c r="A39" s="147"/>
      <c r="B39" s="159"/>
      <c r="C39" s="147"/>
      <c r="D39" s="167" t="s">
        <v>119</v>
      </c>
      <c r="E39" s="174"/>
      <c r="F39" s="175"/>
      <c r="G39" s="148"/>
      <c r="H39" s="22"/>
      <c r="I39" s="19"/>
      <c r="J39" s="250">
        <f>'C1. Delivery Fee Drugs'!B2</f>
        <v>0</v>
      </c>
      <c r="K39" s="250"/>
      <c r="L39" s="156"/>
    </row>
    <row r="40" spans="1:12" ht="12.6" customHeight="1" x14ac:dyDescent="0.2">
      <c r="A40" s="147"/>
      <c r="B40" s="159"/>
      <c r="C40" s="147"/>
      <c r="D40" s="251" t="s">
        <v>120</v>
      </c>
      <c r="E40" s="251"/>
      <c r="F40" s="251"/>
      <c r="G40" s="148"/>
      <c r="H40" s="19"/>
      <c r="I40" s="19"/>
      <c r="J40" s="256">
        <f>'C1. Delivery Fee Drugs'!C2</f>
        <v>0</v>
      </c>
      <c r="K40" s="257"/>
      <c r="L40" s="156"/>
    </row>
    <row r="41" spans="1:12" ht="12.6" customHeight="1" x14ac:dyDescent="0.2">
      <c r="A41" s="147"/>
      <c r="B41" s="159"/>
      <c r="C41" s="147"/>
      <c r="D41" s="148"/>
      <c r="E41" s="148"/>
      <c r="F41" s="148"/>
      <c r="G41" s="148"/>
      <c r="H41" s="19"/>
      <c r="I41" s="19"/>
      <c r="J41" s="187"/>
      <c r="K41" s="187"/>
      <c r="L41" s="156"/>
    </row>
    <row r="42" spans="1:12" ht="12.6" customHeight="1" x14ac:dyDescent="0.2">
      <c r="A42" s="147"/>
      <c r="B42" s="159"/>
      <c r="C42" s="147"/>
      <c r="D42" s="186" t="s">
        <v>113</v>
      </c>
      <c r="E42" s="188"/>
      <c r="F42" s="148"/>
      <c r="G42" s="148"/>
      <c r="H42" s="22"/>
      <c r="I42" s="19"/>
      <c r="J42" s="249">
        <f>J39+J40</f>
        <v>0</v>
      </c>
      <c r="K42" s="249"/>
      <c r="L42" s="156"/>
    </row>
    <row r="43" spans="1:12" ht="12.6" customHeight="1" x14ac:dyDescent="0.2">
      <c r="A43" s="147"/>
      <c r="B43" s="159"/>
      <c r="C43" s="147"/>
      <c r="D43" s="148"/>
      <c r="E43" s="148"/>
      <c r="F43" s="148"/>
      <c r="G43" s="148"/>
      <c r="H43" s="19"/>
      <c r="I43" s="19"/>
      <c r="J43" s="19"/>
      <c r="K43" s="185"/>
      <c r="L43" s="156"/>
    </row>
    <row r="44" spans="1:12" ht="12.6" customHeight="1" x14ac:dyDescent="0.2">
      <c r="A44" s="147"/>
      <c r="B44" s="159"/>
      <c r="C44" s="173" t="s">
        <v>121</v>
      </c>
      <c r="D44" s="148"/>
      <c r="E44" s="148"/>
      <c r="F44" s="148"/>
      <c r="G44" s="148"/>
      <c r="H44" s="19"/>
      <c r="I44" s="23"/>
      <c r="J44" s="19"/>
      <c r="K44" s="185"/>
      <c r="L44" s="156"/>
    </row>
    <row r="45" spans="1:12" ht="12.6" customHeight="1" x14ac:dyDescent="0.2">
      <c r="A45" s="11"/>
      <c r="B45" s="159"/>
      <c r="C45" s="147"/>
      <c r="D45" s="167" t="s">
        <v>119</v>
      </c>
      <c r="E45" s="174"/>
      <c r="F45" s="175"/>
      <c r="G45" s="148"/>
      <c r="H45" s="22"/>
      <c r="I45" s="19"/>
      <c r="J45" s="250">
        <f>'C2. Delivery Fee NS'!B2</f>
        <v>0</v>
      </c>
      <c r="K45" s="250"/>
      <c r="L45" s="156"/>
    </row>
    <row r="46" spans="1:12" x14ac:dyDescent="0.2">
      <c r="A46" s="147"/>
      <c r="B46" s="159"/>
      <c r="C46" s="147"/>
      <c r="D46" s="251" t="s">
        <v>120</v>
      </c>
      <c r="E46" s="251"/>
      <c r="F46" s="251"/>
      <c r="G46" s="148"/>
      <c r="J46" s="250">
        <f>'C2. Delivery Fee NS'!C2</f>
        <v>0</v>
      </c>
      <c r="K46" s="250"/>
      <c r="L46" s="156"/>
    </row>
    <row r="47" spans="1:12" x14ac:dyDescent="0.2">
      <c r="A47" s="147"/>
      <c r="B47" s="159"/>
      <c r="C47" s="147"/>
      <c r="D47" s="188"/>
      <c r="E47" s="188"/>
      <c r="F47" s="148"/>
      <c r="G47" s="148"/>
      <c r="H47" s="22"/>
      <c r="I47" s="19"/>
      <c r="J47" s="23"/>
      <c r="K47" s="23"/>
      <c r="L47" s="156"/>
    </row>
    <row r="48" spans="1:12" x14ac:dyDescent="0.2">
      <c r="A48" s="147"/>
      <c r="B48" s="159"/>
      <c r="C48" s="147"/>
      <c r="D48" s="186" t="s">
        <v>113</v>
      </c>
      <c r="E48" s="188"/>
      <c r="F48" s="148"/>
      <c r="G48" s="148"/>
      <c r="H48" s="22"/>
      <c r="I48" s="19"/>
      <c r="J48" s="249">
        <f>J45+J46</f>
        <v>0</v>
      </c>
      <c r="K48" s="249"/>
      <c r="L48" s="156"/>
    </row>
    <row r="49" spans="1:12" x14ac:dyDescent="0.2">
      <c r="A49" s="11"/>
      <c r="B49" s="159"/>
      <c r="C49" s="147"/>
      <c r="D49" s="186"/>
      <c r="E49" s="188"/>
      <c r="F49" s="148"/>
      <c r="G49" s="148"/>
      <c r="H49" s="22"/>
      <c r="I49" s="19"/>
      <c r="J49" s="19"/>
      <c r="K49" s="19"/>
      <c r="L49" s="156"/>
    </row>
    <row r="50" spans="1:12" ht="13.5" thickBot="1" x14ac:dyDescent="0.25">
      <c r="A50" s="11"/>
      <c r="B50" s="159"/>
      <c r="C50" s="147"/>
      <c r="D50" s="188"/>
      <c r="E50" s="188"/>
      <c r="F50" s="148"/>
      <c r="G50" s="148"/>
      <c r="H50" s="22"/>
      <c r="I50" s="19"/>
      <c r="J50" s="23"/>
      <c r="K50" s="23"/>
      <c r="L50" s="156"/>
    </row>
    <row r="51" spans="1:12" ht="13.5" thickBot="1" x14ac:dyDescent="0.25">
      <c r="A51" s="11"/>
      <c r="B51" s="163"/>
      <c r="C51" s="189" t="s">
        <v>122</v>
      </c>
      <c r="D51" s="189"/>
      <c r="E51" s="189"/>
      <c r="F51" s="189"/>
      <c r="G51" s="189"/>
      <c r="H51" s="11"/>
      <c r="I51" s="190"/>
      <c r="J51" s="245">
        <f>J22+J28+J35+J42+J48</f>
        <v>0</v>
      </c>
      <c r="K51" s="246"/>
      <c r="L51" s="165"/>
    </row>
    <row r="52" spans="1:12" x14ac:dyDescent="0.2">
      <c r="A52" s="11"/>
      <c r="B52" s="159"/>
      <c r="C52" s="147"/>
      <c r="D52" s="188"/>
      <c r="E52" s="188"/>
      <c r="F52" s="148"/>
      <c r="G52" s="148"/>
      <c r="H52" s="19"/>
      <c r="I52" s="19"/>
      <c r="J52" s="19"/>
      <c r="K52" s="185"/>
      <c r="L52" s="156"/>
    </row>
    <row r="53" spans="1:12" x14ac:dyDescent="0.2">
      <c r="A53" s="11"/>
      <c r="B53" s="159"/>
      <c r="C53" s="147"/>
      <c r="D53" s="188"/>
      <c r="E53" s="188"/>
      <c r="F53" s="148"/>
      <c r="G53" s="148"/>
      <c r="H53" s="19"/>
      <c r="I53" s="19"/>
      <c r="J53" s="19"/>
      <c r="K53" s="185"/>
      <c r="L53" s="156"/>
    </row>
    <row r="54" spans="1:12" ht="13.5" thickBot="1" x14ac:dyDescent="0.25">
      <c r="A54" s="11"/>
      <c r="B54" s="159"/>
      <c r="C54" s="191"/>
      <c r="D54" s="192"/>
      <c r="E54" s="192"/>
      <c r="F54" s="193"/>
      <c r="G54" s="148"/>
      <c r="H54" s="19"/>
      <c r="I54" s="19"/>
      <c r="L54" s="156"/>
    </row>
    <row r="55" spans="1:12" ht="13.5" thickBot="1" x14ac:dyDescent="0.25">
      <c r="A55" s="11"/>
      <c r="B55" s="194"/>
      <c r="C55" s="195" t="s">
        <v>123</v>
      </c>
      <c r="D55" s="192"/>
      <c r="E55" s="192"/>
      <c r="F55" s="193"/>
      <c r="G55" s="193"/>
      <c r="H55" s="196"/>
      <c r="I55" s="196"/>
      <c r="J55" s="196"/>
      <c r="K55" s="197"/>
      <c r="L55" s="198"/>
    </row>
    <row r="56" spans="1:12" x14ac:dyDescent="0.2">
      <c r="B56" s="11"/>
    </row>
    <row r="57" spans="1:12" x14ac:dyDescent="0.2">
      <c r="B57" s="11"/>
    </row>
    <row r="58" spans="1:12" x14ac:dyDescent="0.2">
      <c r="B58" s="11"/>
    </row>
    <row r="59" spans="1:12" x14ac:dyDescent="0.2">
      <c r="B59" s="11"/>
    </row>
    <row r="60" spans="1:12" x14ac:dyDescent="0.2">
      <c r="B60" s="11"/>
    </row>
    <row r="61" spans="1:12" x14ac:dyDescent="0.2">
      <c r="B61" s="11"/>
    </row>
  </sheetData>
  <sheetProtection algorithmName="SHA-512" hashValue="SQvb0JlIWJXnZCAl+p7n18B+rd1ubRJIXrHGwukCAjYeGL3I3c4zfuxtEAT2KMg+br536egSlCz3UtWriQBghQ==" saltValue="lxvonrMKvTCL1WL2hjxXtA==" spinCount="100000" sheet="1" selectLockedCells="1"/>
  <mergeCells count="41">
    <mergeCell ref="N20:P22"/>
    <mergeCell ref="J22:K22"/>
    <mergeCell ref="E25:G25"/>
    <mergeCell ref="C13:F13"/>
    <mergeCell ref="C14:D14"/>
    <mergeCell ref="C15:D15"/>
    <mergeCell ref="C17:K17"/>
    <mergeCell ref="J19:K19"/>
    <mergeCell ref="J20:K20"/>
    <mergeCell ref="N3:P5"/>
    <mergeCell ref="C4:F4"/>
    <mergeCell ref="J4:K4"/>
    <mergeCell ref="C5:F5"/>
    <mergeCell ref="J5:K5"/>
    <mergeCell ref="J33:K33"/>
    <mergeCell ref="J28:K28"/>
    <mergeCell ref="C2:K2"/>
    <mergeCell ref="C3:F3"/>
    <mergeCell ref="J3:K3"/>
    <mergeCell ref="C6:F6"/>
    <mergeCell ref="J6:K6"/>
    <mergeCell ref="C11:F11"/>
    <mergeCell ref="C7:F7"/>
    <mergeCell ref="I7:K7"/>
    <mergeCell ref="C8:F8"/>
    <mergeCell ref="J51:K51"/>
    <mergeCell ref="J31:K31"/>
    <mergeCell ref="J48:K48"/>
    <mergeCell ref="J46:K46"/>
    <mergeCell ref="C12:F12"/>
    <mergeCell ref="D46:F46"/>
    <mergeCell ref="J42:K42"/>
    <mergeCell ref="J45:K45"/>
    <mergeCell ref="J32:K32"/>
    <mergeCell ref="J25:K25"/>
    <mergeCell ref="J26:K26"/>
    <mergeCell ref="C30:G30"/>
    <mergeCell ref="J40:K40"/>
    <mergeCell ref="D40:F40"/>
    <mergeCell ref="J39:K39"/>
    <mergeCell ref="J35:K35"/>
  </mergeCells>
  <conditionalFormatting sqref="J3:K6">
    <cfRule type="cellIs" dxfId="1" priority="37" stopIfTrue="1" operator="between">
      <formula>0</formula>
      <formula>0</formula>
    </cfRule>
  </conditionalFormatting>
  <hyperlinks>
    <hyperlink ref="C15" r:id="rId1" xr:uid="{00000000-0004-0000-0600-000001000000}"/>
    <hyperlink ref="C14" r:id="rId2" display="mailto:Finance@bcrenal.ca" xr:uid="{00000000-0004-0000-0600-000000000000}"/>
  </hyperlinks>
  <printOptions horizontalCentered="1"/>
  <pageMargins left="0.23622047244094491" right="0.23622047244094491" top="0.11811023622047245" bottom="0.74803149606299213" header="0.31496062992125984" footer="0.31496062992125984"/>
  <pageSetup scale="85" orientation="portrait" r:id="rId3"/>
  <colBreaks count="1" manualBreakCount="1">
    <brk id="12" max="1048575" man="1"/>
  </colBreaks>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7030A0"/>
  </sheetPr>
  <dimension ref="A1:R6000"/>
  <sheetViews>
    <sheetView zoomScaleNormal="100" workbookViewId="0">
      <selection activeCell="A7" sqref="A7"/>
    </sheetView>
  </sheetViews>
  <sheetFormatPr defaultColWidth="8.85546875" defaultRowHeight="15" x14ac:dyDescent="0.25"/>
  <cols>
    <col min="1" max="1" width="17.85546875" style="24" customWidth="1"/>
    <col min="2" max="2" width="21.5703125" style="54" customWidth="1"/>
    <col min="3" max="3" width="15.140625" style="1" customWidth="1"/>
    <col min="4" max="4" width="14" style="1" customWidth="1"/>
    <col min="5" max="5" width="15.5703125" style="1" customWidth="1"/>
    <col min="6" max="6" width="20.140625" style="1" customWidth="1"/>
    <col min="7" max="7" width="14.85546875" style="1" customWidth="1"/>
    <col min="8" max="8" width="30.140625" style="1" customWidth="1"/>
    <col min="9" max="9" width="14.85546875" style="1" customWidth="1"/>
    <col min="10" max="10" width="13.140625" style="1" customWidth="1"/>
    <col min="11" max="11" width="16.140625" style="55" bestFit="1" customWidth="1"/>
    <col min="12" max="12" width="15" style="55" customWidth="1"/>
    <col min="13" max="13" width="16.140625" style="55" customWidth="1"/>
    <col min="14" max="14" width="22.140625" style="55" customWidth="1"/>
    <col min="15" max="15" width="17.85546875" style="55" customWidth="1"/>
    <col min="16" max="16" width="17.5703125" style="55" bestFit="1" customWidth="1"/>
    <col min="17" max="17" width="20.5703125" style="5" customWidth="1"/>
    <col min="18" max="18" width="13.85546875" style="1" hidden="1" customWidth="1"/>
    <col min="19" max="19" width="17" style="1" customWidth="1"/>
    <col min="20" max="20" width="14.42578125" style="1" customWidth="1"/>
    <col min="21" max="21" width="15" style="1" customWidth="1"/>
    <col min="22" max="22" width="17.85546875" style="1" customWidth="1"/>
    <col min="23" max="16384" width="8.85546875" style="1"/>
  </cols>
  <sheetData>
    <row r="1" spans="1:18" ht="66" customHeight="1" x14ac:dyDescent="0.25">
      <c r="A1" s="3" t="s">
        <v>124</v>
      </c>
      <c r="Q1" s="1"/>
    </row>
    <row r="2" spans="1:18" ht="26.1" customHeight="1" x14ac:dyDescent="0.35">
      <c r="A2" s="10" t="s">
        <v>125</v>
      </c>
      <c r="Q2" s="56"/>
    </row>
    <row r="3" spans="1:18" ht="21.75" thickBot="1" x14ac:dyDescent="0.4">
      <c r="A3" s="57"/>
      <c r="B3" s="58" t="s">
        <v>126</v>
      </c>
      <c r="H3" s="59"/>
      <c r="K3" s="201"/>
      <c r="L3" s="279" t="s">
        <v>127</v>
      </c>
      <c r="M3" s="279"/>
      <c r="N3" s="279"/>
      <c r="O3" s="279"/>
      <c r="P3" s="279"/>
      <c r="Q3" s="1"/>
    </row>
    <row r="4" spans="1:18" s="2" customFormat="1" ht="38.450000000000003" customHeight="1" thickTop="1" thickBot="1" x14ac:dyDescent="0.35">
      <c r="A4" s="60" t="s">
        <v>128</v>
      </c>
      <c r="B4" s="61">
        <f>SUMPRODUCT(COUNTIF(B7:B9998,"&gt;0"))</f>
        <v>0</v>
      </c>
      <c r="C4" s="62"/>
      <c r="D4" s="62"/>
      <c r="E4" s="62"/>
      <c r="F4" s="62"/>
      <c r="G4" s="62"/>
      <c r="H4" s="62"/>
      <c r="I4" s="62"/>
      <c r="J4" s="62"/>
      <c r="K4" s="63">
        <f>SUM(K7:K6000)</f>
        <v>0</v>
      </c>
      <c r="L4" s="63">
        <f>SUM(L7:L6000)</f>
        <v>0</v>
      </c>
      <c r="M4" s="63">
        <f>SUM(M7:M6000)</f>
        <v>0</v>
      </c>
      <c r="N4" s="63">
        <f>SUM(N7:N6000)</f>
        <v>0</v>
      </c>
      <c r="O4" s="63">
        <f>SUM(O7:O6000)</f>
        <v>0</v>
      </c>
      <c r="P4" s="64">
        <f>ROUND(SUM(P7:P6000),2)</f>
        <v>0</v>
      </c>
      <c r="Q4" s="65" t="b">
        <f>P4 = ROUND((N4-O4),2)</f>
        <v>1</v>
      </c>
      <c r="R4" s="1"/>
    </row>
    <row r="5" spans="1:18" s="208" customFormat="1" ht="47.1" customHeight="1" thickTop="1" x14ac:dyDescent="0.35">
      <c r="A5" s="1"/>
      <c r="B5" s="54"/>
      <c r="C5" s="1"/>
      <c r="D5" s="1"/>
      <c r="E5" s="72"/>
      <c r="F5" s="72"/>
      <c r="G5" s="66"/>
      <c r="H5" s="1"/>
      <c r="I5" s="1"/>
      <c r="J5" s="1"/>
      <c r="K5" s="55"/>
      <c r="L5" s="55"/>
      <c r="M5" s="55"/>
      <c r="N5" s="55"/>
      <c r="O5" s="280"/>
      <c r="P5" s="280"/>
      <c r="Q5" s="1"/>
      <c r="R5" s="73" t="s">
        <v>129</v>
      </c>
    </row>
    <row r="6" spans="1:18" s="2" customFormat="1" ht="65.099999999999994" customHeight="1" x14ac:dyDescent="0.2">
      <c r="A6" s="67" t="s">
        <v>130</v>
      </c>
      <c r="B6" s="68" t="s">
        <v>131</v>
      </c>
      <c r="C6" s="2" t="s">
        <v>132</v>
      </c>
      <c r="D6" s="2" t="s">
        <v>133</v>
      </c>
      <c r="E6" s="2" t="s">
        <v>134</v>
      </c>
      <c r="F6" s="2" t="s">
        <v>135</v>
      </c>
      <c r="G6" s="2" t="s">
        <v>136</v>
      </c>
      <c r="H6" s="2" t="s">
        <v>137</v>
      </c>
      <c r="I6" s="2" t="s">
        <v>138</v>
      </c>
      <c r="J6" s="2" t="s">
        <v>26</v>
      </c>
      <c r="K6" s="69" t="s">
        <v>139</v>
      </c>
      <c r="L6" s="69" t="s">
        <v>140</v>
      </c>
      <c r="M6" s="69" t="s">
        <v>141</v>
      </c>
      <c r="N6" s="69" t="s">
        <v>142</v>
      </c>
      <c r="O6" s="69" t="s">
        <v>106</v>
      </c>
      <c r="P6" s="69" t="s">
        <v>107</v>
      </c>
      <c r="Q6" s="2" t="s">
        <v>143</v>
      </c>
      <c r="R6" s="4" t="s">
        <v>144</v>
      </c>
    </row>
    <row r="7" spans="1:18" x14ac:dyDescent="0.25">
      <c r="A7" s="209"/>
      <c r="B7" s="124"/>
      <c r="C7" s="231"/>
      <c r="D7" s="231"/>
      <c r="E7" s="231"/>
      <c r="F7" s="231"/>
      <c r="G7" s="125"/>
      <c r="H7" s="125"/>
      <c r="I7" s="125"/>
      <c r="J7" s="125"/>
      <c r="K7" s="126"/>
      <c r="L7" s="126"/>
      <c r="M7" s="126"/>
      <c r="N7" s="226">
        <f>Table7[[#This Row],[Drug Cost]]+Table7[[#This Row],[Drug Markup]]+Table7[[#This Row],[Drug Dispensing Fee]]</f>
        <v>0</v>
      </c>
      <c r="O7" s="126"/>
      <c r="P7" s="126">
        <f>Table7[[#This Row],[Total Drug Cost]]-Table7[[#This Row],[Total Third-party Pay]]</f>
        <v>0</v>
      </c>
      <c r="Q7" s="126"/>
      <c r="R7" s="70" t="e">
        <f>VLOOKUP(Table7[[#This Row],[Patient PHN]],'[1]MASTER LIST'!$C:$D,2,FALSE)</f>
        <v>#N/A</v>
      </c>
    </row>
    <row r="8" spans="1:18" x14ac:dyDescent="0.25">
      <c r="A8" s="210"/>
      <c r="B8" s="124"/>
      <c r="C8" s="232"/>
      <c r="D8" s="232"/>
      <c r="E8" s="232"/>
      <c r="F8" s="232"/>
      <c r="G8" s="125"/>
      <c r="H8" s="125"/>
      <c r="I8" s="125"/>
      <c r="J8" s="125"/>
      <c r="K8" s="126"/>
      <c r="L8" s="126"/>
      <c r="M8" s="126"/>
      <c r="N8" s="226">
        <f>Table7[[#This Row],[Drug Cost]]+Table7[[#This Row],[Drug Markup]]+Table7[[#This Row],[Drug Dispensing Fee]]</f>
        <v>0</v>
      </c>
      <c r="O8" s="126"/>
      <c r="P8" s="126">
        <f>Table7[[#This Row],[Total Drug Cost]]-Table7[[#This Row],[Total Third-party Pay]]</f>
        <v>0</v>
      </c>
      <c r="Q8" s="126"/>
      <c r="R8" s="70" t="e">
        <f>VLOOKUP(Table7[[#This Row],[Patient PHN]],'[1]MASTER LIST'!$C:$D,2,FALSE)</f>
        <v>#N/A</v>
      </c>
    </row>
    <row r="9" spans="1:18" x14ac:dyDescent="0.25">
      <c r="A9" s="210"/>
      <c r="B9" s="124"/>
      <c r="C9" s="232"/>
      <c r="D9" s="232"/>
      <c r="E9" s="232"/>
      <c r="F9" s="232"/>
      <c r="G9" s="125"/>
      <c r="H9" s="125"/>
      <c r="I9" s="125"/>
      <c r="J9" s="125"/>
      <c r="K9" s="126"/>
      <c r="L9" s="126"/>
      <c r="M9" s="126"/>
      <c r="N9" s="226">
        <f>Table7[[#This Row],[Drug Cost]]+Table7[[#This Row],[Drug Markup]]+Table7[[#This Row],[Drug Dispensing Fee]]</f>
        <v>0</v>
      </c>
      <c r="O9" s="126"/>
      <c r="P9" s="126">
        <f>Table7[[#This Row],[Total Drug Cost]]-Table7[[#This Row],[Total Third-party Pay]]</f>
        <v>0</v>
      </c>
      <c r="Q9" s="126"/>
      <c r="R9" s="70" t="e">
        <f>VLOOKUP(Table7[[#This Row],[Patient PHN]],'[1]MASTER LIST'!$C:$D,2,FALSE)</f>
        <v>#N/A</v>
      </c>
    </row>
    <row r="10" spans="1:18" x14ac:dyDescent="0.25">
      <c r="A10" s="210"/>
      <c r="B10" s="124"/>
      <c r="C10" s="232"/>
      <c r="D10" s="232"/>
      <c r="E10" s="232"/>
      <c r="F10" s="232"/>
      <c r="G10" s="125"/>
      <c r="H10" s="125"/>
      <c r="I10" s="125"/>
      <c r="J10" s="125"/>
      <c r="K10" s="126"/>
      <c r="L10" s="126"/>
      <c r="M10" s="126"/>
      <c r="N10" s="226">
        <f>Table7[[#This Row],[Drug Cost]]+Table7[[#This Row],[Drug Markup]]+Table7[[#This Row],[Drug Dispensing Fee]]</f>
        <v>0</v>
      </c>
      <c r="O10" s="126"/>
      <c r="P10" s="126">
        <f>Table7[[#This Row],[Total Drug Cost]]-Table7[[#This Row],[Total Third-party Pay]]</f>
        <v>0</v>
      </c>
      <c r="Q10" s="126"/>
      <c r="R10" s="70" t="e">
        <f>VLOOKUP(Table7[[#This Row],[Patient PHN]],'[1]MASTER LIST'!$C:$D,2,FALSE)</f>
        <v>#N/A</v>
      </c>
    </row>
    <row r="11" spans="1:18" x14ac:dyDescent="0.25">
      <c r="A11" s="210"/>
      <c r="B11" s="124"/>
      <c r="C11" s="232"/>
      <c r="D11" s="232"/>
      <c r="E11" s="232"/>
      <c r="F11" s="232"/>
      <c r="G11" s="125"/>
      <c r="H11" s="125"/>
      <c r="I11" s="125"/>
      <c r="J11" s="125"/>
      <c r="K11" s="126"/>
      <c r="L11" s="126"/>
      <c r="M11" s="126"/>
      <c r="N11" s="226">
        <f>Table7[[#This Row],[Drug Cost]]+Table7[[#This Row],[Drug Markup]]+Table7[[#This Row],[Drug Dispensing Fee]]</f>
        <v>0</v>
      </c>
      <c r="O11" s="126"/>
      <c r="P11" s="126">
        <f>Table7[[#This Row],[Total Drug Cost]]-Table7[[#This Row],[Total Third-party Pay]]</f>
        <v>0</v>
      </c>
      <c r="Q11" s="126"/>
      <c r="R11" s="70" t="e">
        <f>VLOOKUP(Table7[[#This Row],[Patient PHN]],'[1]MASTER LIST'!$C:$D,2,FALSE)</f>
        <v>#N/A</v>
      </c>
    </row>
    <row r="12" spans="1:18" x14ac:dyDescent="0.25">
      <c r="A12" s="210"/>
      <c r="B12" s="124"/>
      <c r="C12" s="125"/>
      <c r="D12" s="125"/>
      <c r="E12" s="125"/>
      <c r="F12" s="125"/>
      <c r="G12" s="125"/>
      <c r="H12" s="125"/>
      <c r="I12" s="125"/>
      <c r="J12" s="125"/>
      <c r="K12" s="126"/>
      <c r="L12" s="126"/>
      <c r="M12" s="126"/>
      <c r="N12" s="226">
        <f>Table7[[#This Row],[Drug Cost]]+Table7[[#This Row],[Drug Markup]]+Table7[[#This Row],[Drug Dispensing Fee]]</f>
        <v>0</v>
      </c>
      <c r="O12" s="126"/>
      <c r="P12" s="126">
        <f>Table7[[#This Row],[Total Drug Cost]]-Table7[[#This Row],[Total Third-party Pay]]</f>
        <v>0</v>
      </c>
      <c r="Q12" s="126"/>
      <c r="R12" s="70" t="e">
        <f>VLOOKUP(Table7[[#This Row],[Patient PHN]],'[1]MASTER LIST'!$C:$D,2,FALSE)</f>
        <v>#N/A</v>
      </c>
    </row>
    <row r="13" spans="1:18" x14ac:dyDescent="0.25">
      <c r="A13" s="210"/>
      <c r="B13" s="124"/>
      <c r="C13" s="125"/>
      <c r="D13" s="125"/>
      <c r="E13" s="125"/>
      <c r="F13" s="125"/>
      <c r="G13" s="125"/>
      <c r="H13" s="125"/>
      <c r="I13" s="125"/>
      <c r="J13" s="125"/>
      <c r="K13" s="126"/>
      <c r="L13" s="126"/>
      <c r="M13" s="126"/>
      <c r="N13" s="226">
        <f>Table7[[#This Row],[Drug Cost]]+Table7[[#This Row],[Drug Markup]]+Table7[[#This Row],[Drug Dispensing Fee]]</f>
        <v>0</v>
      </c>
      <c r="O13" s="126"/>
      <c r="P13" s="126">
        <f>Table7[[#This Row],[Total Drug Cost]]-Table7[[#This Row],[Total Third-party Pay]]</f>
        <v>0</v>
      </c>
      <c r="Q13" s="126"/>
      <c r="R13" s="70" t="e">
        <f>VLOOKUP(Table7[[#This Row],[Patient PHN]],'[1]MASTER LIST'!$C:$D,2,FALSE)</f>
        <v>#N/A</v>
      </c>
    </row>
    <row r="14" spans="1:18" x14ac:dyDescent="0.25">
      <c r="A14" s="210"/>
      <c r="B14" s="124"/>
      <c r="C14" s="125"/>
      <c r="D14" s="125"/>
      <c r="E14" s="125"/>
      <c r="F14" s="125"/>
      <c r="G14" s="125"/>
      <c r="H14" s="125"/>
      <c r="I14" s="125"/>
      <c r="J14" s="125"/>
      <c r="K14" s="126"/>
      <c r="L14" s="126"/>
      <c r="M14" s="126"/>
      <c r="N14" s="226">
        <f>Table7[[#This Row],[Drug Cost]]+Table7[[#This Row],[Drug Markup]]+Table7[[#This Row],[Drug Dispensing Fee]]</f>
        <v>0</v>
      </c>
      <c r="O14" s="126"/>
      <c r="P14" s="126">
        <f>Table7[[#This Row],[Total Drug Cost]]-Table7[[#This Row],[Total Third-party Pay]]</f>
        <v>0</v>
      </c>
      <c r="Q14" s="126"/>
      <c r="R14" s="70" t="e">
        <f>VLOOKUP(Table7[[#This Row],[Patient PHN]],'[1]MASTER LIST'!$C:$D,2,FALSE)</f>
        <v>#N/A</v>
      </c>
    </row>
    <row r="15" spans="1:18" x14ac:dyDescent="0.25">
      <c r="A15" s="210"/>
      <c r="B15" s="124"/>
      <c r="C15" s="125"/>
      <c r="D15" s="125"/>
      <c r="E15" s="125"/>
      <c r="F15" s="125"/>
      <c r="G15" s="125"/>
      <c r="H15" s="125"/>
      <c r="I15" s="125"/>
      <c r="J15" s="125"/>
      <c r="K15" s="126"/>
      <c r="L15" s="126"/>
      <c r="M15" s="126"/>
      <c r="N15" s="226">
        <f>Table7[[#This Row],[Drug Cost]]+Table7[[#This Row],[Drug Markup]]+Table7[[#This Row],[Drug Dispensing Fee]]</f>
        <v>0</v>
      </c>
      <c r="O15" s="126"/>
      <c r="P15" s="126">
        <f>Table7[[#This Row],[Total Drug Cost]]-Table7[[#This Row],[Total Third-party Pay]]</f>
        <v>0</v>
      </c>
      <c r="Q15" s="126"/>
      <c r="R15" s="70" t="e">
        <f>VLOOKUP(Table7[[#This Row],[Patient PHN]],'[1]MASTER LIST'!$C:$D,2,FALSE)</f>
        <v>#N/A</v>
      </c>
    </row>
    <row r="16" spans="1:18" x14ac:dyDescent="0.25">
      <c r="A16" s="210"/>
      <c r="B16" s="124"/>
      <c r="C16" s="125"/>
      <c r="D16" s="125"/>
      <c r="E16" s="125"/>
      <c r="F16" s="125"/>
      <c r="G16" s="125"/>
      <c r="H16" s="125"/>
      <c r="I16" s="125"/>
      <c r="J16" s="125"/>
      <c r="K16" s="126"/>
      <c r="L16" s="126"/>
      <c r="M16" s="126"/>
      <c r="N16" s="226">
        <f>Table7[[#This Row],[Drug Cost]]+Table7[[#This Row],[Drug Markup]]+Table7[[#This Row],[Drug Dispensing Fee]]</f>
        <v>0</v>
      </c>
      <c r="O16" s="126"/>
      <c r="P16" s="126">
        <f>Table7[[#This Row],[Total Drug Cost]]-Table7[[#This Row],[Total Third-party Pay]]</f>
        <v>0</v>
      </c>
      <c r="Q16" s="126"/>
      <c r="R16" s="70" t="e">
        <f>VLOOKUP(Table7[[#This Row],[Patient PHN]],'[1]MASTER LIST'!$C:$D,2,FALSE)</f>
        <v>#N/A</v>
      </c>
    </row>
    <row r="17" spans="1:18" x14ac:dyDescent="0.25">
      <c r="A17" s="210"/>
      <c r="B17" s="124"/>
      <c r="C17" s="125"/>
      <c r="D17" s="125"/>
      <c r="E17" s="125"/>
      <c r="F17" s="125"/>
      <c r="G17" s="125"/>
      <c r="H17" s="125"/>
      <c r="I17" s="125"/>
      <c r="J17" s="125"/>
      <c r="K17" s="126"/>
      <c r="L17" s="126"/>
      <c r="M17" s="126"/>
      <c r="N17" s="226">
        <f>Table7[[#This Row],[Drug Cost]]+Table7[[#This Row],[Drug Markup]]+Table7[[#This Row],[Drug Dispensing Fee]]</f>
        <v>0</v>
      </c>
      <c r="O17" s="126"/>
      <c r="P17" s="126">
        <f>Table7[[#This Row],[Total Drug Cost]]-Table7[[#This Row],[Total Third-party Pay]]</f>
        <v>0</v>
      </c>
      <c r="Q17" s="126"/>
      <c r="R17" s="70" t="e">
        <f>VLOOKUP(Table7[[#This Row],[Patient PHN]],'[1]MASTER LIST'!$C:$D,2,FALSE)</f>
        <v>#N/A</v>
      </c>
    </row>
    <row r="18" spans="1:18" x14ac:dyDescent="0.25">
      <c r="A18" s="210"/>
      <c r="B18" s="124"/>
      <c r="C18" s="125"/>
      <c r="D18" s="125"/>
      <c r="E18" s="125"/>
      <c r="F18" s="125"/>
      <c r="G18" s="125"/>
      <c r="H18" s="125"/>
      <c r="I18" s="125"/>
      <c r="J18" s="125"/>
      <c r="K18" s="126"/>
      <c r="L18" s="126"/>
      <c r="M18" s="126"/>
      <c r="N18" s="226">
        <f>Table7[[#This Row],[Drug Cost]]+Table7[[#This Row],[Drug Markup]]+Table7[[#This Row],[Drug Dispensing Fee]]</f>
        <v>0</v>
      </c>
      <c r="O18" s="126"/>
      <c r="P18" s="126">
        <f>Table7[[#This Row],[Total Drug Cost]]-Table7[[#This Row],[Total Third-party Pay]]</f>
        <v>0</v>
      </c>
      <c r="Q18" s="126"/>
      <c r="R18" s="70" t="e">
        <f>VLOOKUP(Table7[[#This Row],[Patient PHN]],'[1]MASTER LIST'!$C:$D,2,FALSE)</f>
        <v>#N/A</v>
      </c>
    </row>
    <row r="19" spans="1:18" x14ac:dyDescent="0.25">
      <c r="A19" s="210"/>
      <c r="B19" s="124"/>
      <c r="C19" s="125"/>
      <c r="D19" s="125"/>
      <c r="E19" s="125"/>
      <c r="F19" s="125"/>
      <c r="G19" s="125"/>
      <c r="H19" s="125"/>
      <c r="I19" s="125"/>
      <c r="J19" s="125"/>
      <c r="K19" s="126"/>
      <c r="L19" s="126"/>
      <c r="M19" s="126"/>
      <c r="N19" s="226">
        <f>Table7[[#This Row],[Drug Cost]]+Table7[[#This Row],[Drug Markup]]+Table7[[#This Row],[Drug Dispensing Fee]]</f>
        <v>0</v>
      </c>
      <c r="O19" s="126"/>
      <c r="P19" s="126">
        <f>Table7[[#This Row],[Total Drug Cost]]-Table7[[#This Row],[Total Third-party Pay]]</f>
        <v>0</v>
      </c>
      <c r="Q19" s="126"/>
      <c r="R19" s="70" t="e">
        <f>VLOOKUP(Table7[[#This Row],[Patient PHN]],'[1]MASTER LIST'!$C:$D,2,FALSE)</f>
        <v>#N/A</v>
      </c>
    </row>
    <row r="20" spans="1:18" x14ac:dyDescent="0.25">
      <c r="A20" s="210"/>
      <c r="B20" s="124"/>
      <c r="C20" s="125"/>
      <c r="D20" s="125"/>
      <c r="E20" s="125"/>
      <c r="F20" s="125"/>
      <c r="G20" s="125"/>
      <c r="H20" s="125"/>
      <c r="I20" s="125"/>
      <c r="J20" s="125"/>
      <c r="K20" s="126"/>
      <c r="L20" s="126"/>
      <c r="M20" s="126"/>
      <c r="N20" s="226">
        <f>Table7[[#This Row],[Drug Cost]]+Table7[[#This Row],[Drug Markup]]+Table7[[#This Row],[Drug Dispensing Fee]]</f>
        <v>0</v>
      </c>
      <c r="O20" s="126"/>
      <c r="P20" s="126">
        <f>Table7[[#This Row],[Total Drug Cost]]-Table7[[#This Row],[Total Third-party Pay]]</f>
        <v>0</v>
      </c>
      <c r="Q20" s="126"/>
      <c r="R20" s="70" t="e">
        <f>VLOOKUP(Table7[[#This Row],[Patient PHN]],'[1]MASTER LIST'!$C:$D,2,FALSE)</f>
        <v>#N/A</v>
      </c>
    </row>
    <row r="21" spans="1:18" x14ac:dyDescent="0.25">
      <c r="A21" s="210"/>
      <c r="B21" s="124"/>
      <c r="C21" s="125"/>
      <c r="D21" s="125"/>
      <c r="E21" s="125"/>
      <c r="F21" s="125"/>
      <c r="G21" s="125"/>
      <c r="H21" s="125"/>
      <c r="I21" s="125"/>
      <c r="J21" s="125"/>
      <c r="K21" s="126"/>
      <c r="L21" s="126"/>
      <c r="M21" s="126"/>
      <c r="N21" s="226">
        <f>Table7[[#This Row],[Drug Cost]]+Table7[[#This Row],[Drug Markup]]+Table7[[#This Row],[Drug Dispensing Fee]]</f>
        <v>0</v>
      </c>
      <c r="O21" s="126"/>
      <c r="P21" s="126">
        <f>Table7[[#This Row],[Total Drug Cost]]-Table7[[#This Row],[Total Third-party Pay]]</f>
        <v>0</v>
      </c>
      <c r="Q21" s="126"/>
      <c r="R21" s="70" t="e">
        <f>VLOOKUP(Table7[[#This Row],[Patient PHN]],'[1]MASTER LIST'!$C:$D,2,FALSE)</f>
        <v>#N/A</v>
      </c>
    </row>
    <row r="22" spans="1:18" x14ac:dyDescent="0.25">
      <c r="A22" s="210"/>
      <c r="B22" s="124"/>
      <c r="C22" s="125"/>
      <c r="D22" s="125"/>
      <c r="E22" s="125"/>
      <c r="F22" s="125"/>
      <c r="G22" s="125"/>
      <c r="H22" s="125"/>
      <c r="I22" s="125"/>
      <c r="J22" s="125"/>
      <c r="K22" s="126"/>
      <c r="L22" s="126"/>
      <c r="M22" s="126"/>
      <c r="N22" s="226">
        <f>Table7[[#This Row],[Drug Cost]]+Table7[[#This Row],[Drug Markup]]+Table7[[#This Row],[Drug Dispensing Fee]]</f>
        <v>0</v>
      </c>
      <c r="O22" s="126"/>
      <c r="P22" s="126">
        <f>Table7[[#This Row],[Total Drug Cost]]-Table7[[#This Row],[Total Third-party Pay]]</f>
        <v>0</v>
      </c>
      <c r="Q22" s="126"/>
      <c r="R22" s="70" t="e">
        <f>VLOOKUP(Table7[[#This Row],[Patient PHN]],'[1]MASTER LIST'!$C:$D,2,FALSE)</f>
        <v>#N/A</v>
      </c>
    </row>
    <row r="23" spans="1:18" x14ac:dyDescent="0.25">
      <c r="A23" s="210"/>
      <c r="B23" s="124"/>
      <c r="C23" s="125"/>
      <c r="D23" s="125"/>
      <c r="E23" s="125"/>
      <c r="F23" s="125"/>
      <c r="G23" s="125"/>
      <c r="H23" s="125"/>
      <c r="I23" s="125"/>
      <c r="J23" s="125"/>
      <c r="K23" s="126"/>
      <c r="L23" s="126"/>
      <c r="M23" s="126"/>
      <c r="N23" s="226">
        <f>Table7[[#This Row],[Drug Cost]]+Table7[[#This Row],[Drug Markup]]+Table7[[#This Row],[Drug Dispensing Fee]]</f>
        <v>0</v>
      </c>
      <c r="O23" s="126"/>
      <c r="P23" s="126">
        <f>Table7[[#This Row],[Total Drug Cost]]-Table7[[#This Row],[Total Third-party Pay]]</f>
        <v>0</v>
      </c>
      <c r="Q23" s="126"/>
      <c r="R23" s="70" t="e">
        <f>VLOOKUP(Table7[[#This Row],[Patient PHN]],'[1]MASTER LIST'!$C:$D,2,FALSE)</f>
        <v>#N/A</v>
      </c>
    </row>
    <row r="24" spans="1:18" x14ac:dyDescent="0.25">
      <c r="A24" s="210"/>
      <c r="B24" s="124"/>
      <c r="C24" s="125"/>
      <c r="D24" s="125"/>
      <c r="E24" s="125"/>
      <c r="F24" s="125"/>
      <c r="G24" s="125"/>
      <c r="H24" s="125"/>
      <c r="I24" s="125"/>
      <c r="J24" s="125"/>
      <c r="K24" s="126"/>
      <c r="L24" s="126"/>
      <c r="M24" s="126"/>
      <c r="N24" s="226">
        <f>Table7[[#This Row],[Drug Cost]]+Table7[[#This Row],[Drug Markup]]+Table7[[#This Row],[Drug Dispensing Fee]]</f>
        <v>0</v>
      </c>
      <c r="O24" s="126"/>
      <c r="P24" s="126">
        <f>Table7[[#This Row],[Total Drug Cost]]-Table7[[#This Row],[Total Third-party Pay]]</f>
        <v>0</v>
      </c>
      <c r="Q24" s="126"/>
      <c r="R24" s="70" t="e">
        <f>VLOOKUP(Table7[[#This Row],[Patient PHN]],'[1]MASTER LIST'!$C:$D,2,FALSE)</f>
        <v>#N/A</v>
      </c>
    </row>
    <row r="25" spans="1:18" x14ac:dyDescent="0.25">
      <c r="A25" s="210"/>
      <c r="B25" s="124"/>
      <c r="C25" s="125"/>
      <c r="D25" s="125"/>
      <c r="E25" s="125"/>
      <c r="F25" s="125"/>
      <c r="G25" s="125"/>
      <c r="H25" s="125"/>
      <c r="I25" s="125"/>
      <c r="J25" s="125"/>
      <c r="K25" s="126"/>
      <c r="L25" s="126"/>
      <c r="M25" s="126"/>
      <c r="N25" s="226">
        <f>Table7[[#This Row],[Drug Cost]]+Table7[[#This Row],[Drug Markup]]+Table7[[#This Row],[Drug Dispensing Fee]]</f>
        <v>0</v>
      </c>
      <c r="O25" s="126"/>
      <c r="P25" s="126">
        <f>Table7[[#This Row],[Total Drug Cost]]-Table7[[#This Row],[Total Third-party Pay]]</f>
        <v>0</v>
      </c>
      <c r="Q25" s="126"/>
      <c r="R25" s="70" t="e">
        <f>VLOOKUP(Table7[[#This Row],[Patient PHN]],'[1]MASTER LIST'!$C:$D,2,FALSE)</f>
        <v>#N/A</v>
      </c>
    </row>
    <row r="26" spans="1:18" x14ac:dyDescent="0.25">
      <c r="A26" s="210"/>
      <c r="B26" s="124"/>
      <c r="C26" s="125"/>
      <c r="D26" s="125"/>
      <c r="E26" s="125"/>
      <c r="F26" s="125"/>
      <c r="G26" s="125"/>
      <c r="H26" s="125"/>
      <c r="I26" s="125"/>
      <c r="J26" s="125"/>
      <c r="K26" s="126"/>
      <c r="L26" s="126"/>
      <c r="M26" s="126"/>
      <c r="N26" s="226">
        <f>Table7[[#This Row],[Drug Cost]]+Table7[[#This Row],[Drug Markup]]+Table7[[#This Row],[Drug Dispensing Fee]]</f>
        <v>0</v>
      </c>
      <c r="O26" s="126"/>
      <c r="P26" s="126">
        <f>Table7[[#This Row],[Total Drug Cost]]-Table7[[#This Row],[Total Third-party Pay]]</f>
        <v>0</v>
      </c>
      <c r="Q26" s="126"/>
      <c r="R26" s="70" t="e">
        <f>VLOOKUP(Table7[[#This Row],[Patient PHN]],'[1]MASTER LIST'!$C:$D,2,FALSE)</f>
        <v>#N/A</v>
      </c>
    </row>
    <row r="27" spans="1:18" x14ac:dyDescent="0.25">
      <c r="A27" s="210"/>
      <c r="B27" s="124"/>
      <c r="C27" s="125"/>
      <c r="D27" s="125"/>
      <c r="E27" s="125"/>
      <c r="F27" s="125"/>
      <c r="G27" s="125"/>
      <c r="H27" s="125"/>
      <c r="I27" s="125"/>
      <c r="J27" s="125"/>
      <c r="K27" s="126"/>
      <c r="L27" s="126"/>
      <c r="M27" s="126"/>
      <c r="N27" s="226">
        <f>Table7[[#This Row],[Drug Cost]]+Table7[[#This Row],[Drug Markup]]+Table7[[#This Row],[Drug Dispensing Fee]]</f>
        <v>0</v>
      </c>
      <c r="O27" s="126"/>
      <c r="P27" s="126">
        <f>Table7[[#This Row],[Total Drug Cost]]-Table7[[#This Row],[Total Third-party Pay]]</f>
        <v>0</v>
      </c>
      <c r="Q27" s="126"/>
      <c r="R27" s="70" t="e">
        <f>VLOOKUP(Table7[[#This Row],[Patient PHN]],'[1]MASTER LIST'!$C:$D,2,FALSE)</f>
        <v>#N/A</v>
      </c>
    </row>
    <row r="28" spans="1:18" x14ac:dyDescent="0.25">
      <c r="A28" s="210"/>
      <c r="B28" s="124"/>
      <c r="C28" s="125"/>
      <c r="D28" s="125"/>
      <c r="E28" s="125"/>
      <c r="F28" s="125"/>
      <c r="G28" s="125"/>
      <c r="H28" s="125"/>
      <c r="I28" s="125"/>
      <c r="J28" s="125"/>
      <c r="K28" s="126"/>
      <c r="L28" s="126"/>
      <c r="M28" s="126"/>
      <c r="N28" s="226">
        <f>Table7[[#This Row],[Drug Cost]]+Table7[[#This Row],[Drug Markup]]+Table7[[#This Row],[Drug Dispensing Fee]]</f>
        <v>0</v>
      </c>
      <c r="O28" s="126"/>
      <c r="P28" s="126">
        <f>Table7[[#This Row],[Total Drug Cost]]-Table7[[#This Row],[Total Third-party Pay]]</f>
        <v>0</v>
      </c>
      <c r="Q28" s="126"/>
      <c r="R28" s="70" t="e">
        <f>VLOOKUP(Table7[[#This Row],[Patient PHN]],'[1]MASTER LIST'!$C:$D,2,FALSE)</f>
        <v>#N/A</v>
      </c>
    </row>
    <row r="29" spans="1:18" x14ac:dyDescent="0.25">
      <c r="A29" s="210"/>
      <c r="B29" s="124"/>
      <c r="C29" s="125"/>
      <c r="D29" s="125"/>
      <c r="E29" s="125"/>
      <c r="F29" s="125"/>
      <c r="G29" s="125"/>
      <c r="H29" s="125"/>
      <c r="I29" s="125"/>
      <c r="J29" s="125"/>
      <c r="K29" s="126"/>
      <c r="L29" s="126"/>
      <c r="M29" s="126"/>
      <c r="N29" s="226">
        <f>Table7[[#This Row],[Drug Cost]]+Table7[[#This Row],[Drug Markup]]+Table7[[#This Row],[Drug Dispensing Fee]]</f>
        <v>0</v>
      </c>
      <c r="O29" s="126"/>
      <c r="P29" s="126">
        <f>Table7[[#This Row],[Total Drug Cost]]-Table7[[#This Row],[Total Third-party Pay]]</f>
        <v>0</v>
      </c>
      <c r="Q29" s="126"/>
      <c r="R29" s="70" t="e">
        <f>VLOOKUP(Table7[[#This Row],[Patient PHN]],'[1]MASTER LIST'!$C:$D,2,FALSE)</f>
        <v>#N/A</v>
      </c>
    </row>
    <row r="30" spans="1:18" x14ac:dyDescent="0.25">
      <c r="A30" s="210"/>
      <c r="B30" s="124"/>
      <c r="C30" s="125"/>
      <c r="D30" s="125"/>
      <c r="E30" s="125"/>
      <c r="F30" s="125"/>
      <c r="G30" s="125"/>
      <c r="H30" s="125"/>
      <c r="I30" s="125"/>
      <c r="J30" s="125"/>
      <c r="K30" s="126"/>
      <c r="L30" s="126"/>
      <c r="M30" s="126"/>
      <c r="N30" s="226">
        <f>Table7[[#This Row],[Drug Cost]]+Table7[[#This Row],[Drug Markup]]+Table7[[#This Row],[Drug Dispensing Fee]]</f>
        <v>0</v>
      </c>
      <c r="O30" s="126"/>
      <c r="P30" s="126">
        <f>Table7[[#This Row],[Total Drug Cost]]-Table7[[#This Row],[Total Third-party Pay]]</f>
        <v>0</v>
      </c>
      <c r="Q30" s="126"/>
      <c r="R30" s="70" t="e">
        <f>VLOOKUP(Table7[[#This Row],[Patient PHN]],'[1]MASTER LIST'!$C:$D,2,FALSE)</f>
        <v>#N/A</v>
      </c>
    </row>
    <row r="31" spans="1:18" x14ac:dyDescent="0.25">
      <c r="A31" s="210"/>
      <c r="B31" s="124"/>
      <c r="C31" s="125"/>
      <c r="D31" s="125"/>
      <c r="E31" s="125"/>
      <c r="F31" s="125"/>
      <c r="G31" s="125"/>
      <c r="H31" s="125"/>
      <c r="I31" s="125"/>
      <c r="J31" s="125"/>
      <c r="K31" s="126"/>
      <c r="L31" s="126"/>
      <c r="M31" s="126"/>
      <c r="N31" s="226">
        <f>Table7[[#This Row],[Drug Cost]]+Table7[[#This Row],[Drug Markup]]+Table7[[#This Row],[Drug Dispensing Fee]]</f>
        <v>0</v>
      </c>
      <c r="O31" s="126"/>
      <c r="P31" s="126">
        <f>Table7[[#This Row],[Total Drug Cost]]-Table7[[#This Row],[Total Third-party Pay]]</f>
        <v>0</v>
      </c>
      <c r="Q31" s="126"/>
      <c r="R31" s="70" t="e">
        <f>VLOOKUP(Table7[[#This Row],[Patient PHN]],'[1]MASTER LIST'!$C:$D,2,FALSE)</f>
        <v>#N/A</v>
      </c>
    </row>
    <row r="32" spans="1:18" x14ac:dyDescent="0.25">
      <c r="A32" s="210"/>
      <c r="B32" s="124"/>
      <c r="C32" s="125"/>
      <c r="D32" s="125"/>
      <c r="E32" s="125"/>
      <c r="F32" s="125"/>
      <c r="G32" s="125"/>
      <c r="H32" s="125"/>
      <c r="I32" s="125"/>
      <c r="J32" s="125"/>
      <c r="K32" s="126"/>
      <c r="L32" s="126"/>
      <c r="M32" s="126"/>
      <c r="N32" s="226">
        <f>Table7[[#This Row],[Drug Cost]]+Table7[[#This Row],[Drug Markup]]+Table7[[#This Row],[Drug Dispensing Fee]]</f>
        <v>0</v>
      </c>
      <c r="O32" s="126"/>
      <c r="P32" s="126">
        <f>Table7[[#This Row],[Total Drug Cost]]-Table7[[#This Row],[Total Third-party Pay]]</f>
        <v>0</v>
      </c>
      <c r="Q32" s="126"/>
      <c r="R32" s="70" t="e">
        <f>VLOOKUP(Table7[[#This Row],[Patient PHN]],'[1]MASTER LIST'!$C:$D,2,FALSE)</f>
        <v>#N/A</v>
      </c>
    </row>
    <row r="33" spans="1:18" x14ac:dyDescent="0.25">
      <c r="A33" s="210"/>
      <c r="B33" s="124"/>
      <c r="C33" s="125"/>
      <c r="D33" s="125"/>
      <c r="E33" s="125"/>
      <c r="F33" s="125"/>
      <c r="G33" s="125"/>
      <c r="H33" s="125"/>
      <c r="I33" s="125"/>
      <c r="J33" s="125"/>
      <c r="K33" s="126"/>
      <c r="L33" s="126"/>
      <c r="M33" s="126"/>
      <c r="N33" s="226">
        <f>Table7[[#This Row],[Drug Cost]]+Table7[[#This Row],[Drug Markup]]+Table7[[#This Row],[Drug Dispensing Fee]]</f>
        <v>0</v>
      </c>
      <c r="O33" s="126"/>
      <c r="P33" s="126">
        <f>Table7[[#This Row],[Total Drug Cost]]-Table7[[#This Row],[Total Third-party Pay]]</f>
        <v>0</v>
      </c>
      <c r="Q33" s="126"/>
      <c r="R33" s="70" t="e">
        <f>VLOOKUP(Table7[[#This Row],[Patient PHN]],'[1]MASTER LIST'!$C:$D,2,FALSE)</f>
        <v>#N/A</v>
      </c>
    </row>
    <row r="34" spans="1:18" x14ac:dyDescent="0.25">
      <c r="A34" s="210"/>
      <c r="B34" s="124"/>
      <c r="C34" s="125"/>
      <c r="D34" s="125"/>
      <c r="E34" s="125"/>
      <c r="F34" s="125"/>
      <c r="G34" s="125"/>
      <c r="H34" s="125"/>
      <c r="I34" s="125"/>
      <c r="J34" s="125"/>
      <c r="K34" s="126"/>
      <c r="L34" s="126"/>
      <c r="M34" s="126"/>
      <c r="N34" s="226">
        <f>Table7[[#This Row],[Drug Cost]]+Table7[[#This Row],[Drug Markup]]+Table7[[#This Row],[Drug Dispensing Fee]]</f>
        <v>0</v>
      </c>
      <c r="O34" s="126"/>
      <c r="P34" s="126">
        <f>Table7[[#This Row],[Total Drug Cost]]-Table7[[#This Row],[Total Third-party Pay]]</f>
        <v>0</v>
      </c>
      <c r="Q34" s="126"/>
      <c r="R34" s="70" t="e">
        <f>VLOOKUP(Table7[[#This Row],[Patient PHN]],'[1]MASTER LIST'!$C:$D,2,FALSE)</f>
        <v>#N/A</v>
      </c>
    </row>
    <row r="35" spans="1:18" x14ac:dyDescent="0.25">
      <c r="A35" s="210"/>
      <c r="B35" s="124"/>
      <c r="C35" s="125"/>
      <c r="D35" s="125"/>
      <c r="E35" s="125"/>
      <c r="F35" s="125"/>
      <c r="G35" s="125"/>
      <c r="H35" s="125"/>
      <c r="I35" s="125"/>
      <c r="J35" s="125"/>
      <c r="K35" s="126"/>
      <c r="L35" s="126"/>
      <c r="M35" s="126"/>
      <c r="N35" s="226">
        <f>Table7[[#This Row],[Drug Cost]]+Table7[[#This Row],[Drug Markup]]+Table7[[#This Row],[Drug Dispensing Fee]]</f>
        <v>0</v>
      </c>
      <c r="O35" s="126"/>
      <c r="P35" s="126">
        <f>Table7[[#This Row],[Total Drug Cost]]-Table7[[#This Row],[Total Third-party Pay]]</f>
        <v>0</v>
      </c>
      <c r="Q35" s="126"/>
      <c r="R35" s="70" t="e">
        <f>VLOOKUP(Table7[[#This Row],[Patient PHN]],'[1]MASTER LIST'!$C:$D,2,FALSE)</f>
        <v>#N/A</v>
      </c>
    </row>
    <row r="36" spans="1:18" x14ac:dyDescent="0.25">
      <c r="A36" s="210"/>
      <c r="B36" s="124"/>
      <c r="C36" s="125"/>
      <c r="D36" s="125"/>
      <c r="E36" s="125"/>
      <c r="F36" s="125"/>
      <c r="G36" s="125"/>
      <c r="H36" s="125"/>
      <c r="I36" s="125"/>
      <c r="J36" s="125"/>
      <c r="K36" s="126"/>
      <c r="L36" s="126"/>
      <c r="M36" s="126"/>
      <c r="N36" s="226">
        <f>Table7[[#This Row],[Drug Cost]]+Table7[[#This Row],[Drug Markup]]+Table7[[#This Row],[Drug Dispensing Fee]]</f>
        <v>0</v>
      </c>
      <c r="O36" s="126"/>
      <c r="P36" s="126">
        <f>Table7[[#This Row],[Total Drug Cost]]-Table7[[#This Row],[Total Third-party Pay]]</f>
        <v>0</v>
      </c>
      <c r="Q36" s="126"/>
      <c r="R36" s="70" t="e">
        <f>VLOOKUP(Table7[[#This Row],[Patient PHN]],'[1]MASTER LIST'!$C:$D,2,FALSE)</f>
        <v>#N/A</v>
      </c>
    </row>
    <row r="37" spans="1:18" x14ac:dyDescent="0.25">
      <c r="A37" s="210"/>
      <c r="B37" s="124"/>
      <c r="C37" s="125"/>
      <c r="D37" s="125"/>
      <c r="E37" s="125"/>
      <c r="F37" s="125"/>
      <c r="G37" s="125"/>
      <c r="H37" s="125"/>
      <c r="I37" s="125"/>
      <c r="J37" s="125"/>
      <c r="K37" s="126"/>
      <c r="L37" s="126"/>
      <c r="M37" s="126"/>
      <c r="N37" s="226">
        <f>Table7[[#This Row],[Drug Cost]]+Table7[[#This Row],[Drug Markup]]+Table7[[#This Row],[Drug Dispensing Fee]]</f>
        <v>0</v>
      </c>
      <c r="O37" s="126"/>
      <c r="P37" s="126">
        <f>Table7[[#This Row],[Total Drug Cost]]-Table7[[#This Row],[Total Third-party Pay]]</f>
        <v>0</v>
      </c>
      <c r="Q37" s="126"/>
      <c r="R37" s="70" t="e">
        <f>VLOOKUP(Table7[[#This Row],[Patient PHN]],'[1]MASTER LIST'!$C:$D,2,FALSE)</f>
        <v>#N/A</v>
      </c>
    </row>
    <row r="38" spans="1:18" x14ac:dyDescent="0.25">
      <c r="A38" s="210"/>
      <c r="B38" s="124"/>
      <c r="C38" s="125"/>
      <c r="D38" s="125"/>
      <c r="E38" s="125"/>
      <c r="F38" s="125"/>
      <c r="G38" s="125"/>
      <c r="H38" s="125"/>
      <c r="I38" s="125"/>
      <c r="J38" s="125"/>
      <c r="K38" s="126"/>
      <c r="L38" s="126"/>
      <c r="M38" s="126"/>
      <c r="N38" s="226">
        <f>Table7[[#This Row],[Drug Cost]]+Table7[[#This Row],[Drug Markup]]+Table7[[#This Row],[Drug Dispensing Fee]]</f>
        <v>0</v>
      </c>
      <c r="O38" s="126"/>
      <c r="P38" s="126">
        <f>Table7[[#This Row],[Total Drug Cost]]-Table7[[#This Row],[Total Third-party Pay]]</f>
        <v>0</v>
      </c>
      <c r="Q38" s="126"/>
      <c r="R38" s="70" t="e">
        <f>VLOOKUP(Table7[[#This Row],[Patient PHN]],'[1]MASTER LIST'!$C:$D,2,FALSE)</f>
        <v>#N/A</v>
      </c>
    </row>
    <row r="39" spans="1:18" x14ac:dyDescent="0.25">
      <c r="A39" s="210"/>
      <c r="B39" s="124"/>
      <c r="C39" s="125"/>
      <c r="D39" s="125"/>
      <c r="E39" s="125"/>
      <c r="F39" s="125"/>
      <c r="G39" s="125"/>
      <c r="H39" s="125"/>
      <c r="I39" s="125"/>
      <c r="J39" s="125"/>
      <c r="K39" s="126"/>
      <c r="L39" s="126"/>
      <c r="M39" s="126"/>
      <c r="N39" s="226">
        <f>Table7[[#This Row],[Drug Cost]]+Table7[[#This Row],[Drug Markup]]+Table7[[#This Row],[Drug Dispensing Fee]]</f>
        <v>0</v>
      </c>
      <c r="O39" s="126"/>
      <c r="P39" s="126">
        <f>Table7[[#This Row],[Total Drug Cost]]-Table7[[#This Row],[Total Third-party Pay]]</f>
        <v>0</v>
      </c>
      <c r="Q39" s="126"/>
      <c r="R39" s="70" t="e">
        <f>VLOOKUP(Table7[[#This Row],[Patient PHN]],'[1]MASTER LIST'!$C:$D,2,FALSE)</f>
        <v>#N/A</v>
      </c>
    </row>
    <row r="40" spans="1:18" x14ac:dyDescent="0.25">
      <c r="A40" s="210"/>
      <c r="B40" s="124"/>
      <c r="C40" s="125"/>
      <c r="D40" s="125"/>
      <c r="E40" s="125"/>
      <c r="F40" s="125"/>
      <c r="G40" s="125"/>
      <c r="H40" s="125"/>
      <c r="I40" s="125"/>
      <c r="J40" s="125"/>
      <c r="K40" s="126"/>
      <c r="L40" s="126"/>
      <c r="M40" s="126"/>
      <c r="N40" s="226">
        <f>Table7[[#This Row],[Drug Cost]]+Table7[[#This Row],[Drug Markup]]+Table7[[#This Row],[Drug Dispensing Fee]]</f>
        <v>0</v>
      </c>
      <c r="O40" s="126"/>
      <c r="P40" s="126">
        <f>Table7[[#This Row],[Total Drug Cost]]-Table7[[#This Row],[Total Third-party Pay]]</f>
        <v>0</v>
      </c>
      <c r="Q40" s="126"/>
      <c r="R40" s="70" t="e">
        <f>VLOOKUP(Table7[[#This Row],[Patient PHN]],'[1]MASTER LIST'!$C:$D,2,FALSE)</f>
        <v>#N/A</v>
      </c>
    </row>
    <row r="41" spans="1:18" x14ac:dyDescent="0.25">
      <c r="A41" s="210"/>
      <c r="B41" s="124"/>
      <c r="C41" s="125"/>
      <c r="D41" s="125"/>
      <c r="E41" s="125"/>
      <c r="F41" s="125"/>
      <c r="G41" s="125"/>
      <c r="H41" s="125"/>
      <c r="I41" s="125"/>
      <c r="J41" s="125"/>
      <c r="K41" s="126"/>
      <c r="L41" s="126"/>
      <c r="M41" s="126"/>
      <c r="N41" s="226">
        <f>Table7[[#This Row],[Drug Cost]]+Table7[[#This Row],[Drug Markup]]+Table7[[#This Row],[Drug Dispensing Fee]]</f>
        <v>0</v>
      </c>
      <c r="O41" s="126"/>
      <c r="P41" s="126">
        <f>Table7[[#This Row],[Total Drug Cost]]-Table7[[#This Row],[Total Third-party Pay]]</f>
        <v>0</v>
      </c>
      <c r="Q41" s="126"/>
      <c r="R41" s="70" t="e">
        <f>VLOOKUP(Table7[[#This Row],[Patient PHN]],'[1]MASTER LIST'!$C:$D,2,FALSE)</f>
        <v>#N/A</v>
      </c>
    </row>
    <row r="42" spans="1:18" x14ac:dyDescent="0.25">
      <c r="A42" s="210"/>
      <c r="B42" s="124"/>
      <c r="C42" s="125"/>
      <c r="D42" s="125"/>
      <c r="E42" s="125"/>
      <c r="F42" s="125"/>
      <c r="G42" s="125"/>
      <c r="H42" s="125"/>
      <c r="I42" s="125"/>
      <c r="J42" s="125"/>
      <c r="K42" s="126"/>
      <c r="L42" s="126"/>
      <c r="M42" s="126"/>
      <c r="N42" s="226">
        <f>Table7[[#This Row],[Drug Cost]]+Table7[[#This Row],[Drug Markup]]+Table7[[#This Row],[Drug Dispensing Fee]]</f>
        <v>0</v>
      </c>
      <c r="O42" s="126"/>
      <c r="P42" s="126">
        <f>Table7[[#This Row],[Total Drug Cost]]-Table7[[#This Row],[Total Third-party Pay]]</f>
        <v>0</v>
      </c>
      <c r="Q42" s="126"/>
      <c r="R42" s="70" t="e">
        <f>VLOOKUP(Table7[[#This Row],[Patient PHN]],'[1]MASTER LIST'!$C:$D,2,FALSE)</f>
        <v>#N/A</v>
      </c>
    </row>
    <row r="43" spans="1:18" x14ac:dyDescent="0.25">
      <c r="A43" s="210"/>
      <c r="B43" s="124"/>
      <c r="C43" s="125"/>
      <c r="D43" s="125"/>
      <c r="E43" s="125"/>
      <c r="F43" s="125"/>
      <c r="G43" s="125"/>
      <c r="H43" s="125"/>
      <c r="I43" s="125"/>
      <c r="J43" s="125"/>
      <c r="K43" s="126"/>
      <c r="L43" s="126"/>
      <c r="M43" s="126"/>
      <c r="N43" s="226">
        <f>Table7[[#This Row],[Drug Cost]]+Table7[[#This Row],[Drug Markup]]+Table7[[#This Row],[Drug Dispensing Fee]]</f>
        <v>0</v>
      </c>
      <c r="O43" s="126"/>
      <c r="P43" s="126">
        <f>Table7[[#This Row],[Total Drug Cost]]-Table7[[#This Row],[Total Third-party Pay]]</f>
        <v>0</v>
      </c>
      <c r="Q43" s="126"/>
      <c r="R43" s="70" t="e">
        <f>VLOOKUP(Table7[[#This Row],[Patient PHN]],'[1]MASTER LIST'!$C:$D,2,FALSE)</f>
        <v>#N/A</v>
      </c>
    </row>
    <row r="44" spans="1:18" x14ac:dyDescent="0.25">
      <c r="A44" s="210"/>
      <c r="B44" s="124"/>
      <c r="C44" s="125"/>
      <c r="D44" s="125"/>
      <c r="E44" s="125"/>
      <c r="F44" s="125"/>
      <c r="G44" s="125"/>
      <c r="H44" s="125"/>
      <c r="I44" s="125"/>
      <c r="J44" s="125"/>
      <c r="K44" s="126"/>
      <c r="L44" s="126"/>
      <c r="M44" s="126"/>
      <c r="N44" s="226">
        <f>Table7[[#This Row],[Drug Cost]]+Table7[[#This Row],[Drug Markup]]+Table7[[#This Row],[Drug Dispensing Fee]]</f>
        <v>0</v>
      </c>
      <c r="O44" s="126"/>
      <c r="P44" s="126">
        <f>Table7[[#This Row],[Total Drug Cost]]-Table7[[#This Row],[Total Third-party Pay]]</f>
        <v>0</v>
      </c>
      <c r="Q44" s="126"/>
      <c r="R44" s="70" t="e">
        <f>VLOOKUP(Table7[[#This Row],[Patient PHN]],'[1]MASTER LIST'!$C:$D,2,FALSE)</f>
        <v>#N/A</v>
      </c>
    </row>
    <row r="45" spans="1:18" x14ac:dyDescent="0.25">
      <c r="A45" s="210"/>
      <c r="B45" s="124"/>
      <c r="C45" s="125"/>
      <c r="D45" s="125"/>
      <c r="E45" s="125"/>
      <c r="F45" s="125"/>
      <c r="G45" s="125"/>
      <c r="H45" s="125"/>
      <c r="I45" s="125"/>
      <c r="J45" s="125"/>
      <c r="K45" s="126"/>
      <c r="L45" s="126"/>
      <c r="M45" s="126"/>
      <c r="N45" s="226">
        <f>Table7[[#This Row],[Drug Cost]]+Table7[[#This Row],[Drug Markup]]+Table7[[#This Row],[Drug Dispensing Fee]]</f>
        <v>0</v>
      </c>
      <c r="O45" s="126"/>
      <c r="P45" s="126">
        <f>Table7[[#This Row],[Total Drug Cost]]-Table7[[#This Row],[Total Third-party Pay]]</f>
        <v>0</v>
      </c>
      <c r="Q45" s="126"/>
      <c r="R45" s="70" t="e">
        <f>VLOOKUP(Table7[[#This Row],[Patient PHN]],'[1]MASTER LIST'!$C:$D,2,FALSE)</f>
        <v>#N/A</v>
      </c>
    </row>
    <row r="46" spans="1:18" x14ac:dyDescent="0.25">
      <c r="A46" s="210"/>
      <c r="B46" s="124"/>
      <c r="C46" s="125"/>
      <c r="D46" s="125"/>
      <c r="E46" s="125"/>
      <c r="F46" s="125"/>
      <c r="G46" s="125"/>
      <c r="H46" s="125"/>
      <c r="I46" s="125"/>
      <c r="J46" s="125"/>
      <c r="K46" s="126"/>
      <c r="L46" s="126"/>
      <c r="M46" s="126"/>
      <c r="N46" s="226">
        <f>Table7[[#This Row],[Drug Cost]]+Table7[[#This Row],[Drug Markup]]+Table7[[#This Row],[Drug Dispensing Fee]]</f>
        <v>0</v>
      </c>
      <c r="O46" s="126"/>
      <c r="P46" s="126">
        <f>Table7[[#This Row],[Total Drug Cost]]-Table7[[#This Row],[Total Third-party Pay]]</f>
        <v>0</v>
      </c>
      <c r="Q46" s="126"/>
      <c r="R46" s="70" t="e">
        <f>VLOOKUP(Table7[[#This Row],[Patient PHN]],'[1]MASTER LIST'!$C:$D,2,FALSE)</f>
        <v>#N/A</v>
      </c>
    </row>
    <row r="47" spans="1:18" x14ac:dyDescent="0.25">
      <c r="A47" s="210"/>
      <c r="B47" s="124"/>
      <c r="C47" s="125"/>
      <c r="D47" s="125"/>
      <c r="E47" s="125"/>
      <c r="F47" s="125"/>
      <c r="G47" s="125"/>
      <c r="H47" s="125"/>
      <c r="I47" s="125"/>
      <c r="J47" s="125"/>
      <c r="K47" s="126"/>
      <c r="L47" s="126"/>
      <c r="M47" s="126"/>
      <c r="N47" s="226">
        <f>Table7[[#This Row],[Drug Cost]]+Table7[[#This Row],[Drug Markup]]+Table7[[#This Row],[Drug Dispensing Fee]]</f>
        <v>0</v>
      </c>
      <c r="O47" s="126"/>
      <c r="P47" s="126">
        <f>Table7[[#This Row],[Total Drug Cost]]-Table7[[#This Row],[Total Third-party Pay]]</f>
        <v>0</v>
      </c>
      <c r="Q47" s="126"/>
      <c r="R47" s="70" t="e">
        <f>VLOOKUP(Table7[[#This Row],[Patient PHN]],'[1]MASTER LIST'!$C:$D,2,FALSE)</f>
        <v>#N/A</v>
      </c>
    </row>
    <row r="48" spans="1:18" x14ac:dyDescent="0.25">
      <c r="A48" s="210"/>
      <c r="B48" s="124"/>
      <c r="C48" s="125"/>
      <c r="D48" s="125"/>
      <c r="E48" s="125"/>
      <c r="F48" s="125"/>
      <c r="G48" s="125"/>
      <c r="H48" s="125"/>
      <c r="I48" s="125"/>
      <c r="J48" s="125"/>
      <c r="K48" s="126"/>
      <c r="L48" s="126"/>
      <c r="M48" s="126"/>
      <c r="N48" s="226">
        <f>Table7[[#This Row],[Drug Cost]]+Table7[[#This Row],[Drug Markup]]+Table7[[#This Row],[Drug Dispensing Fee]]</f>
        <v>0</v>
      </c>
      <c r="O48" s="126"/>
      <c r="P48" s="126">
        <f>Table7[[#This Row],[Total Drug Cost]]-Table7[[#This Row],[Total Third-party Pay]]</f>
        <v>0</v>
      </c>
      <c r="Q48" s="126"/>
      <c r="R48" s="70" t="e">
        <f>VLOOKUP(Table7[[#This Row],[Patient PHN]],'[1]MASTER LIST'!$C:$D,2,FALSE)</f>
        <v>#N/A</v>
      </c>
    </row>
    <row r="49" spans="1:18" x14ac:dyDescent="0.25">
      <c r="A49" s="210"/>
      <c r="B49" s="124"/>
      <c r="C49" s="125"/>
      <c r="D49" s="125"/>
      <c r="E49" s="125"/>
      <c r="F49" s="125"/>
      <c r="G49" s="125"/>
      <c r="H49" s="125"/>
      <c r="I49" s="125"/>
      <c r="J49" s="125"/>
      <c r="K49" s="126"/>
      <c r="L49" s="126"/>
      <c r="M49" s="126"/>
      <c r="N49" s="226">
        <f>Table7[[#This Row],[Drug Cost]]+Table7[[#This Row],[Drug Markup]]+Table7[[#This Row],[Drug Dispensing Fee]]</f>
        <v>0</v>
      </c>
      <c r="O49" s="126"/>
      <c r="P49" s="126">
        <f>Table7[[#This Row],[Total Drug Cost]]-Table7[[#This Row],[Total Third-party Pay]]</f>
        <v>0</v>
      </c>
      <c r="Q49" s="126"/>
      <c r="R49" s="70" t="e">
        <f>VLOOKUP(Table7[[#This Row],[Patient PHN]],'[1]MASTER LIST'!$C:$D,2,FALSE)</f>
        <v>#N/A</v>
      </c>
    </row>
    <row r="50" spans="1:18" x14ac:dyDescent="0.25">
      <c r="A50" s="210"/>
      <c r="B50" s="124"/>
      <c r="C50" s="125"/>
      <c r="D50" s="125"/>
      <c r="E50" s="125"/>
      <c r="F50" s="125"/>
      <c r="G50" s="125"/>
      <c r="H50" s="125"/>
      <c r="I50" s="125"/>
      <c r="J50" s="125"/>
      <c r="K50" s="126"/>
      <c r="L50" s="126"/>
      <c r="M50" s="126"/>
      <c r="N50" s="226">
        <f>Table7[[#This Row],[Drug Cost]]+Table7[[#This Row],[Drug Markup]]+Table7[[#This Row],[Drug Dispensing Fee]]</f>
        <v>0</v>
      </c>
      <c r="O50" s="126"/>
      <c r="P50" s="126">
        <f>Table7[[#This Row],[Total Drug Cost]]-Table7[[#This Row],[Total Third-party Pay]]</f>
        <v>0</v>
      </c>
      <c r="Q50" s="126"/>
      <c r="R50" s="70" t="e">
        <f>VLOOKUP(Table7[[#This Row],[Patient PHN]],'[1]MASTER LIST'!$C:$D,2,FALSE)</f>
        <v>#N/A</v>
      </c>
    </row>
    <row r="51" spans="1:18" x14ac:dyDescent="0.25">
      <c r="A51" s="210"/>
      <c r="B51" s="124"/>
      <c r="C51" s="125"/>
      <c r="D51" s="125"/>
      <c r="E51" s="125"/>
      <c r="F51" s="125"/>
      <c r="G51" s="125"/>
      <c r="H51" s="125"/>
      <c r="I51" s="125"/>
      <c r="J51" s="125"/>
      <c r="K51" s="126"/>
      <c r="L51" s="126"/>
      <c r="M51" s="126"/>
      <c r="N51" s="226">
        <f>Table7[[#This Row],[Drug Cost]]+Table7[[#This Row],[Drug Markup]]+Table7[[#This Row],[Drug Dispensing Fee]]</f>
        <v>0</v>
      </c>
      <c r="O51" s="126"/>
      <c r="P51" s="126">
        <f>Table7[[#This Row],[Total Drug Cost]]-Table7[[#This Row],[Total Third-party Pay]]</f>
        <v>0</v>
      </c>
      <c r="Q51" s="126"/>
      <c r="R51" s="70" t="e">
        <f>VLOOKUP(Table7[[#This Row],[Patient PHN]],'[1]MASTER LIST'!$C:$D,2,FALSE)</f>
        <v>#N/A</v>
      </c>
    </row>
    <row r="52" spans="1:18" x14ac:dyDescent="0.25">
      <c r="A52" s="210"/>
      <c r="B52" s="124"/>
      <c r="C52" s="125"/>
      <c r="D52" s="125"/>
      <c r="E52" s="125"/>
      <c r="F52" s="125"/>
      <c r="G52" s="125"/>
      <c r="H52" s="125"/>
      <c r="I52" s="125"/>
      <c r="J52" s="125"/>
      <c r="K52" s="126"/>
      <c r="L52" s="126"/>
      <c r="M52" s="126"/>
      <c r="N52" s="226">
        <f>Table7[[#This Row],[Drug Cost]]+Table7[[#This Row],[Drug Markup]]+Table7[[#This Row],[Drug Dispensing Fee]]</f>
        <v>0</v>
      </c>
      <c r="O52" s="126"/>
      <c r="P52" s="126">
        <f>Table7[[#This Row],[Total Drug Cost]]-Table7[[#This Row],[Total Third-party Pay]]</f>
        <v>0</v>
      </c>
      <c r="Q52" s="126"/>
      <c r="R52" s="70" t="e">
        <f>VLOOKUP(Table7[[#This Row],[Patient PHN]],'[1]MASTER LIST'!$C:$D,2,FALSE)</f>
        <v>#N/A</v>
      </c>
    </row>
    <row r="53" spans="1:18" x14ac:dyDescent="0.25">
      <c r="A53" s="210"/>
      <c r="B53" s="124"/>
      <c r="C53" s="125"/>
      <c r="D53" s="125"/>
      <c r="E53" s="125"/>
      <c r="F53" s="125"/>
      <c r="G53" s="125"/>
      <c r="H53" s="125"/>
      <c r="I53" s="125"/>
      <c r="J53" s="125"/>
      <c r="K53" s="126"/>
      <c r="L53" s="126"/>
      <c r="M53" s="126"/>
      <c r="N53" s="226">
        <f>Table7[[#This Row],[Drug Cost]]+Table7[[#This Row],[Drug Markup]]+Table7[[#This Row],[Drug Dispensing Fee]]</f>
        <v>0</v>
      </c>
      <c r="O53" s="126"/>
      <c r="P53" s="126">
        <f>Table7[[#This Row],[Total Drug Cost]]-Table7[[#This Row],[Total Third-party Pay]]</f>
        <v>0</v>
      </c>
      <c r="Q53" s="126"/>
      <c r="R53" s="70" t="e">
        <f>VLOOKUP(Table7[[#This Row],[Patient PHN]],'[1]MASTER LIST'!$C:$D,2,FALSE)</f>
        <v>#N/A</v>
      </c>
    </row>
    <row r="54" spans="1:18" x14ac:dyDescent="0.25">
      <c r="A54" s="210"/>
      <c r="B54" s="124"/>
      <c r="C54" s="125"/>
      <c r="D54" s="125"/>
      <c r="E54" s="125"/>
      <c r="F54" s="125"/>
      <c r="G54" s="125"/>
      <c r="H54" s="125"/>
      <c r="I54" s="125"/>
      <c r="J54" s="125"/>
      <c r="K54" s="126"/>
      <c r="L54" s="126"/>
      <c r="M54" s="126"/>
      <c r="N54" s="226">
        <f>Table7[[#This Row],[Drug Cost]]+Table7[[#This Row],[Drug Markup]]+Table7[[#This Row],[Drug Dispensing Fee]]</f>
        <v>0</v>
      </c>
      <c r="O54" s="126"/>
      <c r="P54" s="126">
        <f>Table7[[#This Row],[Total Drug Cost]]-Table7[[#This Row],[Total Third-party Pay]]</f>
        <v>0</v>
      </c>
      <c r="Q54" s="126"/>
      <c r="R54" s="70" t="e">
        <f>VLOOKUP(Table7[[#This Row],[Patient PHN]],'[1]MASTER LIST'!$C:$D,2,FALSE)</f>
        <v>#N/A</v>
      </c>
    </row>
    <row r="55" spans="1:18" x14ac:dyDescent="0.25">
      <c r="A55" s="210"/>
      <c r="B55" s="124"/>
      <c r="C55" s="125"/>
      <c r="D55" s="125"/>
      <c r="E55" s="125"/>
      <c r="F55" s="125"/>
      <c r="G55" s="125"/>
      <c r="H55" s="125"/>
      <c r="I55" s="125"/>
      <c r="J55" s="125"/>
      <c r="K55" s="126"/>
      <c r="L55" s="126"/>
      <c r="M55" s="126"/>
      <c r="N55" s="226">
        <f>Table7[[#This Row],[Drug Cost]]+Table7[[#This Row],[Drug Markup]]+Table7[[#This Row],[Drug Dispensing Fee]]</f>
        <v>0</v>
      </c>
      <c r="O55" s="126"/>
      <c r="P55" s="126">
        <f>Table7[[#This Row],[Total Drug Cost]]-Table7[[#This Row],[Total Third-party Pay]]</f>
        <v>0</v>
      </c>
      <c r="Q55" s="126"/>
      <c r="R55" s="70" t="e">
        <f>VLOOKUP(Table7[[#This Row],[Patient PHN]],'[1]MASTER LIST'!$C:$D,2,FALSE)</f>
        <v>#N/A</v>
      </c>
    </row>
    <row r="56" spans="1:18" x14ac:dyDescent="0.25">
      <c r="A56" s="210"/>
      <c r="B56" s="124"/>
      <c r="C56" s="125"/>
      <c r="D56" s="125"/>
      <c r="E56" s="125"/>
      <c r="F56" s="125"/>
      <c r="G56" s="125"/>
      <c r="H56" s="125"/>
      <c r="I56" s="125"/>
      <c r="J56" s="125"/>
      <c r="K56" s="126"/>
      <c r="L56" s="126"/>
      <c r="M56" s="126"/>
      <c r="N56" s="226">
        <f>Table7[[#This Row],[Drug Cost]]+Table7[[#This Row],[Drug Markup]]+Table7[[#This Row],[Drug Dispensing Fee]]</f>
        <v>0</v>
      </c>
      <c r="O56" s="126"/>
      <c r="P56" s="126">
        <f>Table7[[#This Row],[Total Drug Cost]]-Table7[[#This Row],[Total Third-party Pay]]</f>
        <v>0</v>
      </c>
      <c r="Q56" s="126"/>
      <c r="R56" s="70" t="e">
        <f>VLOOKUP(Table7[[#This Row],[Patient PHN]],'[1]MASTER LIST'!$C:$D,2,FALSE)</f>
        <v>#N/A</v>
      </c>
    </row>
    <row r="57" spans="1:18" x14ac:dyDescent="0.25">
      <c r="A57" s="210"/>
      <c r="B57" s="124"/>
      <c r="C57" s="125"/>
      <c r="D57" s="125"/>
      <c r="E57" s="125"/>
      <c r="F57" s="125"/>
      <c r="G57" s="125"/>
      <c r="H57" s="125"/>
      <c r="I57" s="125"/>
      <c r="J57" s="125"/>
      <c r="K57" s="126"/>
      <c r="L57" s="126"/>
      <c r="M57" s="126"/>
      <c r="N57" s="226">
        <f>Table7[[#This Row],[Drug Cost]]+Table7[[#This Row],[Drug Markup]]+Table7[[#This Row],[Drug Dispensing Fee]]</f>
        <v>0</v>
      </c>
      <c r="O57" s="126"/>
      <c r="P57" s="126">
        <f>Table7[[#This Row],[Total Drug Cost]]-Table7[[#This Row],[Total Third-party Pay]]</f>
        <v>0</v>
      </c>
      <c r="Q57" s="126"/>
      <c r="R57" s="70" t="e">
        <f>VLOOKUP(Table7[[#This Row],[Patient PHN]],'[1]MASTER LIST'!$C:$D,2,FALSE)</f>
        <v>#N/A</v>
      </c>
    </row>
    <row r="58" spans="1:18" x14ac:dyDescent="0.25">
      <c r="A58" s="210"/>
      <c r="B58" s="124"/>
      <c r="C58" s="125"/>
      <c r="D58" s="125"/>
      <c r="E58" s="125"/>
      <c r="F58" s="125"/>
      <c r="G58" s="125"/>
      <c r="H58" s="125"/>
      <c r="I58" s="125"/>
      <c r="J58" s="125"/>
      <c r="K58" s="126"/>
      <c r="L58" s="126"/>
      <c r="M58" s="126"/>
      <c r="N58" s="226">
        <f>Table7[[#This Row],[Drug Cost]]+Table7[[#This Row],[Drug Markup]]+Table7[[#This Row],[Drug Dispensing Fee]]</f>
        <v>0</v>
      </c>
      <c r="O58" s="126"/>
      <c r="P58" s="126">
        <f>Table7[[#This Row],[Total Drug Cost]]-Table7[[#This Row],[Total Third-party Pay]]</f>
        <v>0</v>
      </c>
      <c r="Q58" s="126"/>
      <c r="R58" s="70" t="e">
        <f>VLOOKUP(Table7[[#This Row],[Patient PHN]],'[1]MASTER LIST'!$C:$D,2,FALSE)</f>
        <v>#N/A</v>
      </c>
    </row>
    <row r="59" spans="1:18" x14ac:dyDescent="0.25">
      <c r="A59" s="210"/>
      <c r="B59" s="124"/>
      <c r="C59" s="125"/>
      <c r="D59" s="125"/>
      <c r="E59" s="125"/>
      <c r="F59" s="125"/>
      <c r="G59" s="125"/>
      <c r="H59" s="125"/>
      <c r="I59" s="125"/>
      <c r="J59" s="125"/>
      <c r="K59" s="126"/>
      <c r="L59" s="126"/>
      <c r="M59" s="126"/>
      <c r="N59" s="226">
        <f>Table7[[#This Row],[Drug Cost]]+Table7[[#This Row],[Drug Markup]]+Table7[[#This Row],[Drug Dispensing Fee]]</f>
        <v>0</v>
      </c>
      <c r="O59" s="126"/>
      <c r="P59" s="126">
        <f>Table7[[#This Row],[Total Drug Cost]]-Table7[[#This Row],[Total Third-party Pay]]</f>
        <v>0</v>
      </c>
      <c r="Q59" s="126"/>
      <c r="R59" s="70" t="e">
        <f>VLOOKUP(Table7[[#This Row],[Patient PHN]],'[1]MASTER LIST'!$C:$D,2,FALSE)</f>
        <v>#N/A</v>
      </c>
    </row>
    <row r="60" spans="1:18" x14ac:dyDescent="0.25">
      <c r="A60" s="210"/>
      <c r="B60" s="124"/>
      <c r="C60" s="125"/>
      <c r="D60" s="125"/>
      <c r="E60" s="125"/>
      <c r="F60" s="125"/>
      <c r="G60" s="125"/>
      <c r="H60" s="125"/>
      <c r="I60" s="125"/>
      <c r="J60" s="125"/>
      <c r="K60" s="126"/>
      <c r="L60" s="126"/>
      <c r="M60" s="126"/>
      <c r="N60" s="226">
        <f>Table7[[#This Row],[Drug Cost]]+Table7[[#This Row],[Drug Markup]]+Table7[[#This Row],[Drug Dispensing Fee]]</f>
        <v>0</v>
      </c>
      <c r="O60" s="126"/>
      <c r="P60" s="126">
        <f>Table7[[#This Row],[Total Drug Cost]]-Table7[[#This Row],[Total Third-party Pay]]</f>
        <v>0</v>
      </c>
      <c r="Q60" s="126"/>
      <c r="R60" s="70" t="e">
        <f>VLOOKUP(Table7[[#This Row],[Patient PHN]],'[1]MASTER LIST'!$C:$D,2,FALSE)</f>
        <v>#N/A</v>
      </c>
    </row>
    <row r="61" spans="1:18" x14ac:dyDescent="0.25">
      <c r="A61" s="210"/>
      <c r="B61" s="124"/>
      <c r="C61" s="125"/>
      <c r="D61" s="125"/>
      <c r="E61" s="125"/>
      <c r="F61" s="125"/>
      <c r="G61" s="125"/>
      <c r="H61" s="125"/>
      <c r="I61" s="125"/>
      <c r="J61" s="125"/>
      <c r="K61" s="126"/>
      <c r="L61" s="126"/>
      <c r="M61" s="126"/>
      <c r="N61" s="226">
        <f>Table7[[#This Row],[Drug Cost]]+Table7[[#This Row],[Drug Markup]]+Table7[[#This Row],[Drug Dispensing Fee]]</f>
        <v>0</v>
      </c>
      <c r="O61" s="126"/>
      <c r="P61" s="126">
        <f>Table7[[#This Row],[Total Drug Cost]]-Table7[[#This Row],[Total Third-party Pay]]</f>
        <v>0</v>
      </c>
      <c r="Q61" s="126"/>
      <c r="R61" s="70" t="e">
        <f>VLOOKUP(Table7[[#This Row],[Patient PHN]],'[1]MASTER LIST'!$C:$D,2,FALSE)</f>
        <v>#N/A</v>
      </c>
    </row>
    <row r="62" spans="1:18" x14ac:dyDescent="0.25">
      <c r="A62" s="210"/>
      <c r="B62" s="124"/>
      <c r="C62" s="125"/>
      <c r="D62" s="125"/>
      <c r="E62" s="125"/>
      <c r="F62" s="125"/>
      <c r="G62" s="125"/>
      <c r="H62" s="125"/>
      <c r="I62" s="125"/>
      <c r="J62" s="125"/>
      <c r="K62" s="126"/>
      <c r="L62" s="126"/>
      <c r="M62" s="126"/>
      <c r="N62" s="226">
        <f>Table7[[#This Row],[Drug Cost]]+Table7[[#This Row],[Drug Markup]]+Table7[[#This Row],[Drug Dispensing Fee]]</f>
        <v>0</v>
      </c>
      <c r="O62" s="126"/>
      <c r="P62" s="126">
        <f>Table7[[#This Row],[Total Drug Cost]]-Table7[[#This Row],[Total Third-party Pay]]</f>
        <v>0</v>
      </c>
      <c r="Q62" s="126"/>
      <c r="R62" s="70" t="e">
        <f>VLOOKUP(Table7[[#This Row],[Patient PHN]],'[1]MASTER LIST'!$C:$D,2,FALSE)</f>
        <v>#N/A</v>
      </c>
    </row>
    <row r="63" spans="1:18" x14ac:dyDescent="0.25">
      <c r="A63" s="210"/>
      <c r="B63" s="124"/>
      <c r="C63" s="125"/>
      <c r="D63" s="125"/>
      <c r="E63" s="125"/>
      <c r="F63" s="125"/>
      <c r="G63" s="125"/>
      <c r="H63" s="125"/>
      <c r="I63" s="125"/>
      <c r="J63" s="125"/>
      <c r="K63" s="126"/>
      <c r="L63" s="126"/>
      <c r="M63" s="126"/>
      <c r="N63" s="226">
        <f>Table7[[#This Row],[Drug Cost]]+Table7[[#This Row],[Drug Markup]]+Table7[[#This Row],[Drug Dispensing Fee]]</f>
        <v>0</v>
      </c>
      <c r="O63" s="126"/>
      <c r="P63" s="126">
        <f>Table7[[#This Row],[Total Drug Cost]]-Table7[[#This Row],[Total Third-party Pay]]</f>
        <v>0</v>
      </c>
      <c r="Q63" s="126"/>
      <c r="R63" s="70" t="e">
        <f>VLOOKUP(Table7[[#This Row],[Patient PHN]],'[1]MASTER LIST'!$C:$D,2,FALSE)</f>
        <v>#N/A</v>
      </c>
    </row>
    <row r="64" spans="1:18" x14ac:dyDescent="0.25">
      <c r="A64" s="210"/>
      <c r="B64" s="124"/>
      <c r="C64" s="125"/>
      <c r="D64" s="125"/>
      <c r="E64" s="125"/>
      <c r="F64" s="125"/>
      <c r="G64" s="125"/>
      <c r="H64" s="125"/>
      <c r="I64" s="125"/>
      <c r="J64" s="125"/>
      <c r="K64" s="126"/>
      <c r="L64" s="126"/>
      <c r="M64" s="126"/>
      <c r="N64" s="226">
        <f>Table7[[#This Row],[Drug Cost]]+Table7[[#This Row],[Drug Markup]]+Table7[[#This Row],[Drug Dispensing Fee]]</f>
        <v>0</v>
      </c>
      <c r="O64" s="126"/>
      <c r="P64" s="126">
        <f>Table7[[#This Row],[Total Drug Cost]]-Table7[[#This Row],[Total Third-party Pay]]</f>
        <v>0</v>
      </c>
      <c r="Q64" s="126"/>
      <c r="R64" s="70" t="e">
        <f>VLOOKUP(Table7[[#This Row],[Patient PHN]],'[1]MASTER LIST'!$C:$D,2,FALSE)</f>
        <v>#N/A</v>
      </c>
    </row>
    <row r="65" spans="1:18" x14ac:dyDescent="0.25">
      <c r="A65" s="210"/>
      <c r="B65" s="124"/>
      <c r="C65" s="125"/>
      <c r="D65" s="125"/>
      <c r="E65" s="125"/>
      <c r="F65" s="125"/>
      <c r="G65" s="125"/>
      <c r="H65" s="125"/>
      <c r="I65" s="125"/>
      <c r="J65" s="125"/>
      <c r="K65" s="126"/>
      <c r="L65" s="126"/>
      <c r="M65" s="126"/>
      <c r="N65" s="226">
        <f>Table7[[#This Row],[Drug Cost]]+Table7[[#This Row],[Drug Markup]]+Table7[[#This Row],[Drug Dispensing Fee]]</f>
        <v>0</v>
      </c>
      <c r="O65" s="126"/>
      <c r="P65" s="126">
        <f>Table7[[#This Row],[Total Drug Cost]]-Table7[[#This Row],[Total Third-party Pay]]</f>
        <v>0</v>
      </c>
      <c r="Q65" s="126"/>
      <c r="R65" s="70" t="e">
        <f>VLOOKUP(Table7[[#This Row],[Patient PHN]],'[1]MASTER LIST'!$C:$D,2,FALSE)</f>
        <v>#N/A</v>
      </c>
    </row>
    <row r="66" spans="1:18" x14ac:dyDescent="0.25">
      <c r="A66" s="210"/>
      <c r="B66" s="124"/>
      <c r="C66" s="125"/>
      <c r="D66" s="125"/>
      <c r="E66" s="125"/>
      <c r="F66" s="125"/>
      <c r="G66" s="125"/>
      <c r="H66" s="125"/>
      <c r="I66" s="125"/>
      <c r="J66" s="125"/>
      <c r="K66" s="126"/>
      <c r="L66" s="126"/>
      <c r="M66" s="126"/>
      <c r="N66" s="226">
        <f>Table7[[#This Row],[Drug Cost]]+Table7[[#This Row],[Drug Markup]]+Table7[[#This Row],[Drug Dispensing Fee]]</f>
        <v>0</v>
      </c>
      <c r="O66" s="126"/>
      <c r="P66" s="126">
        <f>Table7[[#This Row],[Total Drug Cost]]-Table7[[#This Row],[Total Third-party Pay]]</f>
        <v>0</v>
      </c>
      <c r="Q66" s="126"/>
      <c r="R66" s="70" t="e">
        <f>VLOOKUP(Table7[[#This Row],[Patient PHN]],'[1]MASTER LIST'!$C:$D,2,FALSE)</f>
        <v>#N/A</v>
      </c>
    </row>
    <row r="67" spans="1:18" x14ac:dyDescent="0.25">
      <c r="A67" s="210"/>
      <c r="B67" s="124"/>
      <c r="C67" s="125"/>
      <c r="D67" s="125"/>
      <c r="E67" s="125"/>
      <c r="F67" s="125"/>
      <c r="G67" s="125"/>
      <c r="H67" s="125"/>
      <c r="I67" s="125"/>
      <c r="J67" s="125"/>
      <c r="K67" s="126"/>
      <c r="L67" s="126"/>
      <c r="M67" s="126"/>
      <c r="N67" s="226">
        <f>Table7[[#This Row],[Drug Cost]]+Table7[[#This Row],[Drug Markup]]+Table7[[#This Row],[Drug Dispensing Fee]]</f>
        <v>0</v>
      </c>
      <c r="O67" s="126"/>
      <c r="P67" s="126">
        <f>Table7[[#This Row],[Total Drug Cost]]-Table7[[#This Row],[Total Third-party Pay]]</f>
        <v>0</v>
      </c>
      <c r="Q67" s="126"/>
      <c r="R67" s="70" t="e">
        <f>VLOOKUP(Table7[[#This Row],[Patient PHN]],'[1]MASTER LIST'!$C:$D,2,FALSE)</f>
        <v>#N/A</v>
      </c>
    </row>
    <row r="68" spans="1:18" x14ac:dyDescent="0.25">
      <c r="A68" s="210"/>
      <c r="B68" s="124"/>
      <c r="C68" s="125"/>
      <c r="D68" s="125"/>
      <c r="E68" s="125"/>
      <c r="F68" s="125"/>
      <c r="G68" s="125"/>
      <c r="H68" s="125"/>
      <c r="I68" s="125"/>
      <c r="J68" s="125"/>
      <c r="K68" s="126"/>
      <c r="L68" s="126"/>
      <c r="M68" s="126"/>
      <c r="N68" s="226">
        <f>Table7[[#This Row],[Drug Cost]]+Table7[[#This Row],[Drug Markup]]+Table7[[#This Row],[Drug Dispensing Fee]]</f>
        <v>0</v>
      </c>
      <c r="O68" s="126"/>
      <c r="P68" s="126">
        <f>Table7[[#This Row],[Total Drug Cost]]-Table7[[#This Row],[Total Third-party Pay]]</f>
        <v>0</v>
      </c>
      <c r="Q68" s="126"/>
      <c r="R68" s="70" t="e">
        <f>VLOOKUP(Table7[[#This Row],[Patient PHN]],'[1]MASTER LIST'!$C:$D,2,FALSE)</f>
        <v>#N/A</v>
      </c>
    </row>
    <row r="69" spans="1:18" x14ac:dyDescent="0.25">
      <c r="A69" s="210"/>
      <c r="B69" s="124"/>
      <c r="C69" s="125"/>
      <c r="D69" s="125"/>
      <c r="E69" s="125"/>
      <c r="F69" s="125"/>
      <c r="G69" s="125"/>
      <c r="H69" s="125"/>
      <c r="I69" s="125"/>
      <c r="J69" s="125"/>
      <c r="K69" s="126"/>
      <c r="L69" s="126"/>
      <c r="M69" s="126"/>
      <c r="N69" s="226">
        <f>Table7[[#This Row],[Drug Cost]]+Table7[[#This Row],[Drug Markup]]+Table7[[#This Row],[Drug Dispensing Fee]]</f>
        <v>0</v>
      </c>
      <c r="O69" s="126"/>
      <c r="P69" s="126">
        <f>Table7[[#This Row],[Total Drug Cost]]-Table7[[#This Row],[Total Third-party Pay]]</f>
        <v>0</v>
      </c>
      <c r="Q69" s="126"/>
      <c r="R69" s="70" t="e">
        <f>VLOOKUP(Table7[[#This Row],[Patient PHN]],'[1]MASTER LIST'!$C:$D,2,FALSE)</f>
        <v>#N/A</v>
      </c>
    </row>
    <row r="70" spans="1:18" x14ac:dyDescent="0.25">
      <c r="A70" s="210"/>
      <c r="B70" s="124"/>
      <c r="C70" s="125"/>
      <c r="D70" s="125"/>
      <c r="E70" s="125"/>
      <c r="F70" s="125"/>
      <c r="G70" s="125"/>
      <c r="H70" s="125"/>
      <c r="I70" s="125"/>
      <c r="J70" s="125"/>
      <c r="K70" s="126"/>
      <c r="L70" s="126"/>
      <c r="M70" s="126"/>
      <c r="N70" s="226">
        <f>Table7[[#This Row],[Drug Cost]]+Table7[[#This Row],[Drug Markup]]+Table7[[#This Row],[Drug Dispensing Fee]]</f>
        <v>0</v>
      </c>
      <c r="O70" s="126"/>
      <c r="P70" s="126">
        <f>Table7[[#This Row],[Total Drug Cost]]-Table7[[#This Row],[Total Third-party Pay]]</f>
        <v>0</v>
      </c>
      <c r="Q70" s="126"/>
      <c r="R70" s="70" t="e">
        <f>VLOOKUP(Table7[[#This Row],[Patient PHN]],'[1]MASTER LIST'!$C:$D,2,FALSE)</f>
        <v>#N/A</v>
      </c>
    </row>
    <row r="71" spans="1:18" x14ac:dyDescent="0.25">
      <c r="A71" s="210"/>
      <c r="B71" s="124"/>
      <c r="C71" s="125"/>
      <c r="D71" s="125"/>
      <c r="E71" s="125"/>
      <c r="F71" s="125"/>
      <c r="G71" s="125"/>
      <c r="H71" s="125"/>
      <c r="I71" s="125"/>
      <c r="J71" s="125"/>
      <c r="K71" s="126"/>
      <c r="L71" s="126"/>
      <c r="M71" s="126"/>
      <c r="N71" s="226">
        <f>Table7[[#This Row],[Drug Cost]]+Table7[[#This Row],[Drug Markup]]+Table7[[#This Row],[Drug Dispensing Fee]]</f>
        <v>0</v>
      </c>
      <c r="O71" s="126"/>
      <c r="P71" s="126">
        <f>Table7[[#This Row],[Total Drug Cost]]-Table7[[#This Row],[Total Third-party Pay]]</f>
        <v>0</v>
      </c>
      <c r="Q71" s="126"/>
      <c r="R71" s="70" t="e">
        <f>VLOOKUP(Table7[[#This Row],[Patient PHN]],'[1]MASTER LIST'!$C:$D,2,FALSE)</f>
        <v>#N/A</v>
      </c>
    </row>
    <row r="72" spans="1:18" x14ac:dyDescent="0.25">
      <c r="A72" s="210"/>
      <c r="B72" s="124"/>
      <c r="C72" s="125"/>
      <c r="D72" s="125"/>
      <c r="E72" s="125"/>
      <c r="F72" s="125"/>
      <c r="G72" s="125"/>
      <c r="H72" s="125"/>
      <c r="I72" s="125"/>
      <c r="J72" s="125"/>
      <c r="K72" s="126"/>
      <c r="L72" s="126"/>
      <c r="M72" s="126"/>
      <c r="N72" s="226">
        <f>Table7[[#This Row],[Drug Cost]]+Table7[[#This Row],[Drug Markup]]+Table7[[#This Row],[Drug Dispensing Fee]]</f>
        <v>0</v>
      </c>
      <c r="O72" s="126"/>
      <c r="P72" s="126">
        <f>Table7[[#This Row],[Total Drug Cost]]-Table7[[#This Row],[Total Third-party Pay]]</f>
        <v>0</v>
      </c>
      <c r="Q72" s="126"/>
      <c r="R72" s="70" t="e">
        <f>VLOOKUP(Table7[[#This Row],[Patient PHN]],'[1]MASTER LIST'!$C:$D,2,FALSE)</f>
        <v>#N/A</v>
      </c>
    </row>
    <row r="73" spans="1:18" x14ac:dyDescent="0.25">
      <c r="A73" s="210"/>
      <c r="B73" s="124"/>
      <c r="C73" s="125"/>
      <c r="D73" s="125"/>
      <c r="E73" s="125"/>
      <c r="F73" s="125"/>
      <c r="G73" s="125"/>
      <c r="H73" s="125"/>
      <c r="I73" s="125"/>
      <c r="J73" s="125"/>
      <c r="K73" s="126"/>
      <c r="L73" s="126"/>
      <c r="M73" s="126"/>
      <c r="N73" s="226">
        <f>Table7[[#This Row],[Drug Cost]]+Table7[[#This Row],[Drug Markup]]+Table7[[#This Row],[Drug Dispensing Fee]]</f>
        <v>0</v>
      </c>
      <c r="O73" s="126"/>
      <c r="P73" s="126">
        <f>Table7[[#This Row],[Total Drug Cost]]-Table7[[#This Row],[Total Third-party Pay]]</f>
        <v>0</v>
      </c>
      <c r="Q73" s="126"/>
      <c r="R73" s="70" t="e">
        <f>VLOOKUP(Table7[[#This Row],[Patient PHN]],'[1]MASTER LIST'!$C:$D,2,FALSE)</f>
        <v>#N/A</v>
      </c>
    </row>
    <row r="74" spans="1:18" x14ac:dyDescent="0.25">
      <c r="A74" s="210"/>
      <c r="B74" s="124"/>
      <c r="C74" s="125"/>
      <c r="D74" s="125"/>
      <c r="E74" s="125"/>
      <c r="F74" s="125"/>
      <c r="G74" s="125"/>
      <c r="H74" s="125"/>
      <c r="I74" s="125"/>
      <c r="J74" s="125"/>
      <c r="K74" s="126"/>
      <c r="L74" s="126"/>
      <c r="M74" s="126"/>
      <c r="N74" s="226">
        <f>Table7[[#This Row],[Drug Cost]]+Table7[[#This Row],[Drug Markup]]+Table7[[#This Row],[Drug Dispensing Fee]]</f>
        <v>0</v>
      </c>
      <c r="O74" s="126"/>
      <c r="P74" s="126">
        <f>Table7[[#This Row],[Total Drug Cost]]-Table7[[#This Row],[Total Third-party Pay]]</f>
        <v>0</v>
      </c>
      <c r="Q74" s="126"/>
      <c r="R74" s="70" t="e">
        <f>VLOOKUP(Table7[[#This Row],[Patient PHN]],'[1]MASTER LIST'!$C:$D,2,FALSE)</f>
        <v>#N/A</v>
      </c>
    </row>
    <row r="75" spans="1:18" x14ac:dyDescent="0.25">
      <c r="A75" s="210"/>
      <c r="B75" s="124"/>
      <c r="C75" s="125"/>
      <c r="D75" s="125"/>
      <c r="E75" s="125"/>
      <c r="F75" s="125"/>
      <c r="G75" s="125"/>
      <c r="H75" s="125"/>
      <c r="I75" s="125"/>
      <c r="J75" s="125"/>
      <c r="K75" s="126"/>
      <c r="L75" s="126"/>
      <c r="M75" s="126"/>
      <c r="N75" s="226">
        <f>Table7[[#This Row],[Drug Cost]]+Table7[[#This Row],[Drug Markup]]+Table7[[#This Row],[Drug Dispensing Fee]]</f>
        <v>0</v>
      </c>
      <c r="O75" s="126"/>
      <c r="P75" s="126">
        <f>Table7[[#This Row],[Total Drug Cost]]-Table7[[#This Row],[Total Third-party Pay]]</f>
        <v>0</v>
      </c>
      <c r="Q75" s="126"/>
      <c r="R75" s="70" t="e">
        <f>VLOOKUP(Table7[[#This Row],[Patient PHN]],'[1]MASTER LIST'!$C:$D,2,FALSE)</f>
        <v>#N/A</v>
      </c>
    </row>
    <row r="76" spans="1:18" x14ac:dyDescent="0.25">
      <c r="A76" s="210"/>
      <c r="B76" s="124"/>
      <c r="C76" s="125"/>
      <c r="D76" s="125"/>
      <c r="E76" s="125"/>
      <c r="F76" s="125"/>
      <c r="G76" s="125"/>
      <c r="H76" s="125"/>
      <c r="I76" s="125"/>
      <c r="J76" s="125"/>
      <c r="K76" s="126"/>
      <c r="L76" s="126"/>
      <c r="M76" s="126"/>
      <c r="N76" s="226">
        <f>Table7[[#This Row],[Drug Cost]]+Table7[[#This Row],[Drug Markup]]+Table7[[#This Row],[Drug Dispensing Fee]]</f>
        <v>0</v>
      </c>
      <c r="O76" s="126"/>
      <c r="P76" s="126">
        <f>Table7[[#This Row],[Total Drug Cost]]-Table7[[#This Row],[Total Third-party Pay]]</f>
        <v>0</v>
      </c>
      <c r="Q76" s="126"/>
      <c r="R76" s="70" t="e">
        <f>VLOOKUP(Table7[[#This Row],[Patient PHN]],'[1]MASTER LIST'!$C:$D,2,FALSE)</f>
        <v>#N/A</v>
      </c>
    </row>
    <row r="77" spans="1:18" x14ac:dyDescent="0.25">
      <c r="A77" s="210"/>
      <c r="B77" s="124"/>
      <c r="C77" s="125"/>
      <c r="D77" s="125"/>
      <c r="E77" s="125"/>
      <c r="F77" s="125"/>
      <c r="G77" s="125"/>
      <c r="H77" s="125"/>
      <c r="I77" s="125"/>
      <c r="J77" s="125"/>
      <c r="K77" s="126"/>
      <c r="L77" s="126"/>
      <c r="M77" s="126"/>
      <c r="N77" s="226">
        <f>Table7[[#This Row],[Drug Cost]]+Table7[[#This Row],[Drug Markup]]+Table7[[#This Row],[Drug Dispensing Fee]]</f>
        <v>0</v>
      </c>
      <c r="O77" s="126"/>
      <c r="P77" s="126">
        <f>Table7[[#This Row],[Total Drug Cost]]-Table7[[#This Row],[Total Third-party Pay]]</f>
        <v>0</v>
      </c>
      <c r="Q77" s="126"/>
      <c r="R77" s="70" t="e">
        <f>VLOOKUP(Table7[[#This Row],[Patient PHN]],'[1]MASTER LIST'!$C:$D,2,FALSE)</f>
        <v>#N/A</v>
      </c>
    </row>
    <row r="78" spans="1:18" x14ac:dyDescent="0.25">
      <c r="A78" s="210"/>
      <c r="B78" s="124"/>
      <c r="C78" s="125"/>
      <c r="D78" s="125"/>
      <c r="E78" s="125"/>
      <c r="F78" s="125"/>
      <c r="G78" s="125"/>
      <c r="H78" s="125"/>
      <c r="I78" s="125"/>
      <c r="J78" s="125"/>
      <c r="K78" s="126"/>
      <c r="L78" s="126"/>
      <c r="M78" s="126"/>
      <c r="N78" s="226">
        <f>Table7[[#This Row],[Drug Cost]]+Table7[[#This Row],[Drug Markup]]+Table7[[#This Row],[Drug Dispensing Fee]]</f>
        <v>0</v>
      </c>
      <c r="O78" s="126"/>
      <c r="P78" s="126">
        <f>Table7[[#This Row],[Total Drug Cost]]-Table7[[#This Row],[Total Third-party Pay]]</f>
        <v>0</v>
      </c>
      <c r="Q78" s="126"/>
      <c r="R78" s="70" t="e">
        <f>VLOOKUP(Table7[[#This Row],[Patient PHN]],'[1]MASTER LIST'!$C:$D,2,FALSE)</f>
        <v>#N/A</v>
      </c>
    </row>
    <row r="79" spans="1:18" x14ac:dyDescent="0.25">
      <c r="A79" s="210"/>
      <c r="B79" s="124"/>
      <c r="C79" s="125"/>
      <c r="D79" s="125"/>
      <c r="E79" s="125"/>
      <c r="F79" s="125"/>
      <c r="G79" s="125"/>
      <c r="H79" s="125"/>
      <c r="I79" s="125"/>
      <c r="J79" s="125"/>
      <c r="K79" s="126"/>
      <c r="L79" s="126"/>
      <c r="M79" s="126"/>
      <c r="N79" s="226">
        <f>Table7[[#This Row],[Drug Cost]]+Table7[[#This Row],[Drug Markup]]+Table7[[#This Row],[Drug Dispensing Fee]]</f>
        <v>0</v>
      </c>
      <c r="O79" s="126"/>
      <c r="P79" s="126">
        <f>Table7[[#This Row],[Total Drug Cost]]-Table7[[#This Row],[Total Third-party Pay]]</f>
        <v>0</v>
      </c>
      <c r="Q79" s="126"/>
      <c r="R79" s="70" t="e">
        <f>VLOOKUP(Table7[[#This Row],[Patient PHN]],'[1]MASTER LIST'!$C:$D,2,FALSE)</f>
        <v>#N/A</v>
      </c>
    </row>
    <row r="80" spans="1:18" x14ac:dyDescent="0.25">
      <c r="A80" s="210"/>
      <c r="B80" s="124"/>
      <c r="C80" s="125"/>
      <c r="D80" s="125"/>
      <c r="E80" s="125"/>
      <c r="F80" s="125"/>
      <c r="G80" s="125"/>
      <c r="H80" s="125"/>
      <c r="I80" s="125"/>
      <c r="J80" s="125"/>
      <c r="K80" s="126"/>
      <c r="L80" s="126"/>
      <c r="M80" s="126"/>
      <c r="N80" s="226">
        <f>Table7[[#This Row],[Drug Cost]]+Table7[[#This Row],[Drug Markup]]+Table7[[#This Row],[Drug Dispensing Fee]]</f>
        <v>0</v>
      </c>
      <c r="O80" s="126"/>
      <c r="P80" s="126">
        <f>Table7[[#This Row],[Total Drug Cost]]-Table7[[#This Row],[Total Third-party Pay]]</f>
        <v>0</v>
      </c>
      <c r="Q80" s="126"/>
      <c r="R80" s="70" t="e">
        <f>VLOOKUP(Table7[[#This Row],[Patient PHN]],'[1]MASTER LIST'!$C:$D,2,FALSE)</f>
        <v>#N/A</v>
      </c>
    </row>
    <row r="81" spans="1:18" x14ac:dyDescent="0.25">
      <c r="A81" s="210"/>
      <c r="B81" s="124"/>
      <c r="C81" s="125"/>
      <c r="D81" s="125"/>
      <c r="E81" s="125"/>
      <c r="F81" s="125"/>
      <c r="G81" s="125"/>
      <c r="H81" s="125"/>
      <c r="I81" s="125"/>
      <c r="J81" s="125"/>
      <c r="K81" s="126"/>
      <c r="L81" s="126"/>
      <c r="M81" s="126"/>
      <c r="N81" s="226">
        <f>Table7[[#This Row],[Drug Cost]]+Table7[[#This Row],[Drug Markup]]+Table7[[#This Row],[Drug Dispensing Fee]]</f>
        <v>0</v>
      </c>
      <c r="O81" s="126"/>
      <c r="P81" s="126">
        <f>Table7[[#This Row],[Total Drug Cost]]-Table7[[#This Row],[Total Third-party Pay]]</f>
        <v>0</v>
      </c>
      <c r="Q81" s="126"/>
      <c r="R81" s="70" t="e">
        <f>VLOOKUP(Table7[[#This Row],[Patient PHN]],'[1]MASTER LIST'!$C:$D,2,FALSE)</f>
        <v>#N/A</v>
      </c>
    </row>
    <row r="82" spans="1:18" x14ac:dyDescent="0.25">
      <c r="A82" s="210"/>
      <c r="B82" s="124"/>
      <c r="C82" s="125"/>
      <c r="D82" s="125"/>
      <c r="E82" s="125"/>
      <c r="F82" s="125"/>
      <c r="G82" s="125"/>
      <c r="H82" s="125"/>
      <c r="I82" s="125"/>
      <c r="J82" s="125"/>
      <c r="K82" s="126"/>
      <c r="L82" s="126"/>
      <c r="M82" s="126"/>
      <c r="N82" s="226">
        <f>Table7[[#This Row],[Drug Cost]]+Table7[[#This Row],[Drug Markup]]+Table7[[#This Row],[Drug Dispensing Fee]]</f>
        <v>0</v>
      </c>
      <c r="O82" s="126"/>
      <c r="P82" s="126">
        <f>Table7[[#This Row],[Total Drug Cost]]-Table7[[#This Row],[Total Third-party Pay]]</f>
        <v>0</v>
      </c>
      <c r="Q82" s="126"/>
      <c r="R82" s="70" t="e">
        <f>VLOOKUP(Table7[[#This Row],[Patient PHN]],'[1]MASTER LIST'!$C:$D,2,FALSE)</f>
        <v>#N/A</v>
      </c>
    </row>
    <row r="83" spans="1:18" x14ac:dyDescent="0.25">
      <c r="A83" s="210"/>
      <c r="B83" s="124"/>
      <c r="C83" s="125"/>
      <c r="D83" s="125"/>
      <c r="E83" s="125"/>
      <c r="F83" s="125"/>
      <c r="G83" s="125"/>
      <c r="H83" s="125"/>
      <c r="I83" s="125"/>
      <c r="J83" s="125"/>
      <c r="K83" s="126"/>
      <c r="L83" s="126"/>
      <c r="M83" s="126"/>
      <c r="N83" s="226">
        <f>Table7[[#This Row],[Drug Cost]]+Table7[[#This Row],[Drug Markup]]+Table7[[#This Row],[Drug Dispensing Fee]]</f>
        <v>0</v>
      </c>
      <c r="O83" s="126"/>
      <c r="P83" s="126">
        <f>Table7[[#This Row],[Total Drug Cost]]-Table7[[#This Row],[Total Third-party Pay]]</f>
        <v>0</v>
      </c>
      <c r="Q83" s="126"/>
      <c r="R83" s="70" t="e">
        <f>VLOOKUP(Table7[[#This Row],[Patient PHN]],'[1]MASTER LIST'!$C:$D,2,FALSE)</f>
        <v>#N/A</v>
      </c>
    </row>
    <row r="84" spans="1:18" x14ac:dyDescent="0.25">
      <c r="A84" s="210"/>
      <c r="B84" s="124"/>
      <c r="C84" s="125"/>
      <c r="D84" s="125"/>
      <c r="E84" s="125"/>
      <c r="F84" s="125"/>
      <c r="G84" s="125"/>
      <c r="H84" s="125"/>
      <c r="I84" s="125"/>
      <c r="J84" s="125"/>
      <c r="K84" s="126"/>
      <c r="L84" s="126"/>
      <c r="M84" s="126"/>
      <c r="N84" s="226">
        <f>Table7[[#This Row],[Drug Cost]]+Table7[[#This Row],[Drug Markup]]+Table7[[#This Row],[Drug Dispensing Fee]]</f>
        <v>0</v>
      </c>
      <c r="O84" s="126"/>
      <c r="P84" s="126">
        <f>Table7[[#This Row],[Total Drug Cost]]-Table7[[#This Row],[Total Third-party Pay]]</f>
        <v>0</v>
      </c>
      <c r="Q84" s="126"/>
      <c r="R84" s="70" t="e">
        <f>VLOOKUP(Table7[[#This Row],[Patient PHN]],'[1]MASTER LIST'!$C:$D,2,FALSE)</f>
        <v>#N/A</v>
      </c>
    </row>
    <row r="85" spans="1:18" x14ac:dyDescent="0.25">
      <c r="A85" s="210"/>
      <c r="B85" s="124"/>
      <c r="C85" s="125"/>
      <c r="D85" s="125"/>
      <c r="E85" s="125"/>
      <c r="F85" s="125"/>
      <c r="G85" s="125"/>
      <c r="H85" s="125"/>
      <c r="I85" s="125"/>
      <c r="J85" s="125"/>
      <c r="K85" s="126"/>
      <c r="L85" s="126"/>
      <c r="M85" s="126"/>
      <c r="N85" s="226">
        <f>Table7[[#This Row],[Drug Cost]]+Table7[[#This Row],[Drug Markup]]+Table7[[#This Row],[Drug Dispensing Fee]]</f>
        <v>0</v>
      </c>
      <c r="O85" s="126"/>
      <c r="P85" s="126">
        <f>Table7[[#This Row],[Total Drug Cost]]-Table7[[#This Row],[Total Third-party Pay]]</f>
        <v>0</v>
      </c>
      <c r="Q85" s="126"/>
      <c r="R85" s="70" t="e">
        <f>VLOOKUP(Table7[[#This Row],[Patient PHN]],'[1]MASTER LIST'!$C:$D,2,FALSE)</f>
        <v>#N/A</v>
      </c>
    </row>
    <row r="86" spans="1:18" x14ac:dyDescent="0.25">
      <c r="A86" s="210"/>
      <c r="B86" s="124"/>
      <c r="C86" s="125"/>
      <c r="D86" s="125"/>
      <c r="E86" s="125"/>
      <c r="F86" s="125"/>
      <c r="G86" s="125"/>
      <c r="H86" s="125"/>
      <c r="I86" s="125"/>
      <c r="J86" s="125"/>
      <c r="K86" s="126"/>
      <c r="L86" s="126"/>
      <c r="M86" s="126"/>
      <c r="N86" s="226">
        <f>Table7[[#This Row],[Drug Cost]]+Table7[[#This Row],[Drug Markup]]+Table7[[#This Row],[Drug Dispensing Fee]]</f>
        <v>0</v>
      </c>
      <c r="O86" s="126"/>
      <c r="P86" s="126">
        <f>Table7[[#This Row],[Total Drug Cost]]-Table7[[#This Row],[Total Third-party Pay]]</f>
        <v>0</v>
      </c>
      <c r="Q86" s="126"/>
      <c r="R86" s="70" t="e">
        <f>VLOOKUP(Table7[[#This Row],[Patient PHN]],'[1]MASTER LIST'!$C:$D,2,FALSE)</f>
        <v>#N/A</v>
      </c>
    </row>
    <row r="87" spans="1:18" x14ac:dyDescent="0.25">
      <c r="A87" s="210"/>
      <c r="B87" s="124"/>
      <c r="C87" s="125"/>
      <c r="D87" s="125"/>
      <c r="E87" s="125"/>
      <c r="F87" s="125"/>
      <c r="G87" s="125"/>
      <c r="H87" s="125"/>
      <c r="I87" s="125"/>
      <c r="J87" s="125"/>
      <c r="K87" s="126"/>
      <c r="L87" s="126"/>
      <c r="M87" s="126"/>
      <c r="N87" s="226">
        <f>Table7[[#This Row],[Drug Cost]]+Table7[[#This Row],[Drug Markup]]+Table7[[#This Row],[Drug Dispensing Fee]]</f>
        <v>0</v>
      </c>
      <c r="O87" s="126"/>
      <c r="P87" s="126">
        <f>Table7[[#This Row],[Total Drug Cost]]-Table7[[#This Row],[Total Third-party Pay]]</f>
        <v>0</v>
      </c>
      <c r="Q87" s="126"/>
      <c r="R87" s="70" t="e">
        <f>VLOOKUP(Table7[[#This Row],[Patient PHN]],'[1]MASTER LIST'!$C:$D,2,FALSE)</f>
        <v>#N/A</v>
      </c>
    </row>
    <row r="88" spans="1:18" x14ac:dyDescent="0.25">
      <c r="A88" s="210"/>
      <c r="B88" s="124"/>
      <c r="C88" s="125"/>
      <c r="D88" s="125"/>
      <c r="E88" s="125"/>
      <c r="F88" s="125"/>
      <c r="G88" s="125"/>
      <c r="H88" s="125"/>
      <c r="I88" s="125"/>
      <c r="J88" s="125"/>
      <c r="K88" s="126"/>
      <c r="L88" s="126"/>
      <c r="M88" s="126"/>
      <c r="N88" s="226">
        <f>Table7[[#This Row],[Drug Cost]]+Table7[[#This Row],[Drug Markup]]+Table7[[#This Row],[Drug Dispensing Fee]]</f>
        <v>0</v>
      </c>
      <c r="O88" s="126"/>
      <c r="P88" s="126">
        <f>Table7[[#This Row],[Total Drug Cost]]-Table7[[#This Row],[Total Third-party Pay]]</f>
        <v>0</v>
      </c>
      <c r="Q88" s="126"/>
      <c r="R88" s="70" t="e">
        <f>VLOOKUP(Table7[[#This Row],[Patient PHN]],'[1]MASTER LIST'!$C:$D,2,FALSE)</f>
        <v>#N/A</v>
      </c>
    </row>
    <row r="89" spans="1:18" x14ac:dyDescent="0.25">
      <c r="A89" s="210"/>
      <c r="B89" s="124"/>
      <c r="C89" s="125"/>
      <c r="D89" s="125"/>
      <c r="E89" s="125"/>
      <c r="F89" s="125"/>
      <c r="G89" s="125"/>
      <c r="H89" s="125"/>
      <c r="I89" s="125"/>
      <c r="J89" s="125"/>
      <c r="K89" s="126"/>
      <c r="L89" s="126"/>
      <c r="M89" s="126"/>
      <c r="N89" s="226">
        <f>Table7[[#This Row],[Drug Cost]]+Table7[[#This Row],[Drug Markup]]+Table7[[#This Row],[Drug Dispensing Fee]]</f>
        <v>0</v>
      </c>
      <c r="O89" s="126"/>
      <c r="P89" s="126">
        <f>Table7[[#This Row],[Total Drug Cost]]-Table7[[#This Row],[Total Third-party Pay]]</f>
        <v>0</v>
      </c>
      <c r="Q89" s="126"/>
      <c r="R89" s="70" t="e">
        <f>VLOOKUP(Table7[[#This Row],[Patient PHN]],'[1]MASTER LIST'!$C:$D,2,FALSE)</f>
        <v>#N/A</v>
      </c>
    </row>
    <row r="90" spans="1:18" x14ac:dyDescent="0.25">
      <c r="A90" s="210"/>
      <c r="B90" s="124"/>
      <c r="C90" s="125"/>
      <c r="D90" s="125"/>
      <c r="E90" s="125"/>
      <c r="F90" s="125"/>
      <c r="G90" s="125"/>
      <c r="H90" s="125"/>
      <c r="I90" s="125"/>
      <c r="J90" s="125"/>
      <c r="K90" s="126"/>
      <c r="L90" s="126"/>
      <c r="M90" s="126"/>
      <c r="N90" s="226">
        <f>Table7[[#This Row],[Drug Cost]]+Table7[[#This Row],[Drug Markup]]+Table7[[#This Row],[Drug Dispensing Fee]]</f>
        <v>0</v>
      </c>
      <c r="O90" s="126"/>
      <c r="P90" s="126">
        <f>Table7[[#This Row],[Total Drug Cost]]-Table7[[#This Row],[Total Third-party Pay]]</f>
        <v>0</v>
      </c>
      <c r="Q90" s="126"/>
      <c r="R90" s="70" t="e">
        <f>VLOOKUP(Table7[[#This Row],[Patient PHN]],'[1]MASTER LIST'!$C:$D,2,FALSE)</f>
        <v>#N/A</v>
      </c>
    </row>
    <row r="91" spans="1:18" x14ac:dyDescent="0.25">
      <c r="A91" s="210"/>
      <c r="B91" s="124"/>
      <c r="C91" s="125"/>
      <c r="D91" s="125"/>
      <c r="E91" s="125"/>
      <c r="F91" s="125"/>
      <c r="G91" s="125"/>
      <c r="H91" s="125"/>
      <c r="I91" s="125"/>
      <c r="J91" s="125"/>
      <c r="K91" s="126"/>
      <c r="L91" s="126"/>
      <c r="M91" s="126"/>
      <c r="N91" s="226">
        <f>Table7[[#This Row],[Drug Cost]]+Table7[[#This Row],[Drug Markup]]+Table7[[#This Row],[Drug Dispensing Fee]]</f>
        <v>0</v>
      </c>
      <c r="O91" s="126"/>
      <c r="P91" s="126">
        <f>Table7[[#This Row],[Total Drug Cost]]-Table7[[#This Row],[Total Third-party Pay]]</f>
        <v>0</v>
      </c>
      <c r="Q91" s="126"/>
      <c r="R91" s="70" t="e">
        <f>VLOOKUP(Table7[[#This Row],[Patient PHN]],'[1]MASTER LIST'!$C:$D,2,FALSE)</f>
        <v>#N/A</v>
      </c>
    </row>
    <row r="92" spans="1:18" x14ac:dyDescent="0.25">
      <c r="A92" s="210"/>
      <c r="B92" s="124"/>
      <c r="C92" s="125"/>
      <c r="D92" s="125"/>
      <c r="E92" s="125"/>
      <c r="F92" s="125"/>
      <c r="G92" s="125"/>
      <c r="H92" s="125"/>
      <c r="I92" s="125"/>
      <c r="J92" s="125"/>
      <c r="K92" s="126"/>
      <c r="L92" s="126"/>
      <c r="M92" s="126"/>
      <c r="N92" s="226">
        <f>Table7[[#This Row],[Drug Cost]]+Table7[[#This Row],[Drug Markup]]+Table7[[#This Row],[Drug Dispensing Fee]]</f>
        <v>0</v>
      </c>
      <c r="O92" s="126"/>
      <c r="P92" s="126">
        <f>Table7[[#This Row],[Total Drug Cost]]-Table7[[#This Row],[Total Third-party Pay]]</f>
        <v>0</v>
      </c>
      <c r="Q92" s="126"/>
      <c r="R92" s="70" t="e">
        <f>VLOOKUP(Table7[[#This Row],[Patient PHN]],'[1]MASTER LIST'!$C:$D,2,FALSE)</f>
        <v>#N/A</v>
      </c>
    </row>
    <row r="93" spans="1:18" x14ac:dyDescent="0.25">
      <c r="A93" s="210"/>
      <c r="B93" s="124"/>
      <c r="C93" s="125"/>
      <c r="D93" s="125"/>
      <c r="E93" s="125"/>
      <c r="F93" s="125"/>
      <c r="G93" s="125"/>
      <c r="H93" s="125"/>
      <c r="I93" s="125"/>
      <c r="J93" s="125"/>
      <c r="K93" s="126"/>
      <c r="L93" s="126"/>
      <c r="M93" s="126"/>
      <c r="N93" s="226">
        <f>Table7[[#This Row],[Drug Cost]]+Table7[[#This Row],[Drug Markup]]+Table7[[#This Row],[Drug Dispensing Fee]]</f>
        <v>0</v>
      </c>
      <c r="O93" s="126"/>
      <c r="P93" s="126">
        <f>Table7[[#This Row],[Total Drug Cost]]-Table7[[#This Row],[Total Third-party Pay]]</f>
        <v>0</v>
      </c>
      <c r="Q93" s="126"/>
      <c r="R93" s="70" t="e">
        <f>VLOOKUP(Table7[[#This Row],[Patient PHN]],'[1]MASTER LIST'!$C:$D,2,FALSE)</f>
        <v>#N/A</v>
      </c>
    </row>
    <row r="94" spans="1:18" x14ac:dyDescent="0.25">
      <c r="A94" s="210"/>
      <c r="B94" s="124"/>
      <c r="C94" s="125"/>
      <c r="D94" s="125"/>
      <c r="E94" s="125"/>
      <c r="F94" s="125"/>
      <c r="G94" s="125"/>
      <c r="H94" s="125"/>
      <c r="I94" s="125"/>
      <c r="J94" s="125"/>
      <c r="K94" s="126"/>
      <c r="L94" s="126"/>
      <c r="M94" s="126"/>
      <c r="N94" s="226">
        <f>Table7[[#This Row],[Drug Cost]]+Table7[[#This Row],[Drug Markup]]+Table7[[#This Row],[Drug Dispensing Fee]]</f>
        <v>0</v>
      </c>
      <c r="O94" s="126"/>
      <c r="P94" s="126">
        <f>Table7[[#This Row],[Total Drug Cost]]-Table7[[#This Row],[Total Third-party Pay]]</f>
        <v>0</v>
      </c>
      <c r="Q94" s="126"/>
      <c r="R94" s="70" t="e">
        <f>VLOOKUP(Table7[[#This Row],[Patient PHN]],'[1]MASTER LIST'!$C:$D,2,FALSE)</f>
        <v>#N/A</v>
      </c>
    </row>
    <row r="95" spans="1:18" x14ac:dyDescent="0.25">
      <c r="A95" s="210"/>
      <c r="B95" s="124"/>
      <c r="C95" s="125"/>
      <c r="D95" s="125"/>
      <c r="E95" s="125"/>
      <c r="F95" s="125"/>
      <c r="G95" s="125"/>
      <c r="H95" s="125"/>
      <c r="I95" s="125"/>
      <c r="J95" s="125"/>
      <c r="K95" s="126"/>
      <c r="L95" s="126"/>
      <c r="M95" s="126"/>
      <c r="N95" s="226">
        <f>Table7[[#This Row],[Drug Cost]]+Table7[[#This Row],[Drug Markup]]+Table7[[#This Row],[Drug Dispensing Fee]]</f>
        <v>0</v>
      </c>
      <c r="O95" s="126"/>
      <c r="P95" s="126">
        <f>Table7[[#This Row],[Total Drug Cost]]-Table7[[#This Row],[Total Third-party Pay]]</f>
        <v>0</v>
      </c>
      <c r="Q95" s="126"/>
      <c r="R95" s="70" t="e">
        <f>VLOOKUP(Table7[[#This Row],[Patient PHN]],'[1]MASTER LIST'!$C:$D,2,FALSE)</f>
        <v>#N/A</v>
      </c>
    </row>
    <row r="96" spans="1:18" x14ac:dyDescent="0.25">
      <c r="A96" s="210"/>
      <c r="B96" s="124"/>
      <c r="C96" s="125"/>
      <c r="D96" s="125"/>
      <c r="E96" s="125"/>
      <c r="F96" s="125"/>
      <c r="G96" s="125"/>
      <c r="H96" s="125"/>
      <c r="I96" s="125"/>
      <c r="J96" s="125"/>
      <c r="K96" s="126"/>
      <c r="L96" s="126"/>
      <c r="M96" s="126"/>
      <c r="N96" s="226">
        <f>Table7[[#This Row],[Drug Cost]]+Table7[[#This Row],[Drug Markup]]+Table7[[#This Row],[Drug Dispensing Fee]]</f>
        <v>0</v>
      </c>
      <c r="O96" s="126"/>
      <c r="P96" s="126">
        <f>Table7[[#This Row],[Total Drug Cost]]-Table7[[#This Row],[Total Third-party Pay]]</f>
        <v>0</v>
      </c>
      <c r="Q96" s="126"/>
      <c r="R96" s="70" t="e">
        <f>VLOOKUP(Table7[[#This Row],[Patient PHN]],'[1]MASTER LIST'!$C:$D,2,FALSE)</f>
        <v>#N/A</v>
      </c>
    </row>
    <row r="97" spans="1:18" x14ac:dyDescent="0.25">
      <c r="A97" s="210"/>
      <c r="B97" s="124"/>
      <c r="C97" s="125"/>
      <c r="D97" s="125"/>
      <c r="E97" s="125"/>
      <c r="F97" s="125"/>
      <c r="G97" s="125"/>
      <c r="H97" s="125"/>
      <c r="I97" s="125"/>
      <c r="J97" s="125"/>
      <c r="K97" s="126"/>
      <c r="L97" s="126"/>
      <c r="M97" s="126"/>
      <c r="N97" s="226">
        <f>Table7[[#This Row],[Drug Cost]]+Table7[[#This Row],[Drug Markup]]+Table7[[#This Row],[Drug Dispensing Fee]]</f>
        <v>0</v>
      </c>
      <c r="O97" s="126"/>
      <c r="P97" s="126">
        <f>Table7[[#This Row],[Total Drug Cost]]-Table7[[#This Row],[Total Third-party Pay]]</f>
        <v>0</v>
      </c>
      <c r="Q97" s="126"/>
      <c r="R97" s="70" t="e">
        <f>VLOOKUP(Table7[[#This Row],[Patient PHN]],'[1]MASTER LIST'!$C:$D,2,FALSE)</f>
        <v>#N/A</v>
      </c>
    </row>
    <row r="98" spans="1:18" x14ac:dyDescent="0.25">
      <c r="A98" s="210"/>
      <c r="B98" s="124"/>
      <c r="C98" s="125"/>
      <c r="D98" s="125"/>
      <c r="E98" s="125"/>
      <c r="F98" s="125"/>
      <c r="G98" s="125"/>
      <c r="H98" s="125"/>
      <c r="I98" s="125"/>
      <c r="J98" s="125"/>
      <c r="K98" s="126"/>
      <c r="L98" s="126"/>
      <c r="M98" s="126"/>
      <c r="N98" s="226">
        <f>Table7[[#This Row],[Drug Cost]]+Table7[[#This Row],[Drug Markup]]+Table7[[#This Row],[Drug Dispensing Fee]]</f>
        <v>0</v>
      </c>
      <c r="O98" s="126"/>
      <c r="P98" s="126">
        <f>Table7[[#This Row],[Total Drug Cost]]-Table7[[#This Row],[Total Third-party Pay]]</f>
        <v>0</v>
      </c>
      <c r="Q98" s="126"/>
      <c r="R98" s="70" t="e">
        <f>VLOOKUP(Table7[[#This Row],[Patient PHN]],'[1]MASTER LIST'!$C:$D,2,FALSE)</f>
        <v>#N/A</v>
      </c>
    </row>
    <row r="99" spans="1:18" x14ac:dyDescent="0.25">
      <c r="A99" s="210"/>
      <c r="B99" s="124"/>
      <c r="C99" s="125"/>
      <c r="D99" s="125"/>
      <c r="E99" s="125"/>
      <c r="F99" s="125"/>
      <c r="G99" s="125"/>
      <c r="H99" s="125"/>
      <c r="I99" s="125"/>
      <c r="J99" s="125"/>
      <c r="K99" s="126"/>
      <c r="L99" s="126"/>
      <c r="M99" s="126"/>
      <c r="N99" s="226">
        <f>Table7[[#This Row],[Drug Cost]]+Table7[[#This Row],[Drug Markup]]+Table7[[#This Row],[Drug Dispensing Fee]]</f>
        <v>0</v>
      </c>
      <c r="O99" s="126"/>
      <c r="P99" s="126">
        <f>Table7[[#This Row],[Total Drug Cost]]-Table7[[#This Row],[Total Third-party Pay]]</f>
        <v>0</v>
      </c>
      <c r="Q99" s="126"/>
      <c r="R99" s="70" t="e">
        <f>VLOOKUP(Table7[[#This Row],[Patient PHN]],'[1]MASTER LIST'!$C:$D,2,FALSE)</f>
        <v>#N/A</v>
      </c>
    </row>
    <row r="100" spans="1:18" x14ac:dyDescent="0.25">
      <c r="A100" s="210"/>
      <c r="B100" s="124"/>
      <c r="C100" s="125"/>
      <c r="D100" s="125"/>
      <c r="E100" s="125"/>
      <c r="F100" s="125"/>
      <c r="G100" s="125"/>
      <c r="H100" s="125"/>
      <c r="I100" s="125"/>
      <c r="J100" s="125"/>
      <c r="K100" s="126"/>
      <c r="L100" s="126"/>
      <c r="M100" s="126"/>
      <c r="N100" s="226">
        <f>Table7[[#This Row],[Drug Cost]]+Table7[[#This Row],[Drug Markup]]+Table7[[#This Row],[Drug Dispensing Fee]]</f>
        <v>0</v>
      </c>
      <c r="O100" s="126"/>
      <c r="P100" s="126">
        <f>Table7[[#This Row],[Total Drug Cost]]-Table7[[#This Row],[Total Third-party Pay]]</f>
        <v>0</v>
      </c>
      <c r="Q100" s="126"/>
      <c r="R100" s="70" t="e">
        <f>VLOOKUP(Table7[[#This Row],[Patient PHN]],'[1]MASTER LIST'!$C:$D,2,FALSE)</f>
        <v>#N/A</v>
      </c>
    </row>
    <row r="101" spans="1:18" x14ac:dyDescent="0.25">
      <c r="A101" s="210"/>
      <c r="B101" s="124"/>
      <c r="C101" s="125"/>
      <c r="D101" s="125"/>
      <c r="E101" s="125"/>
      <c r="F101" s="125"/>
      <c r="G101" s="125"/>
      <c r="H101" s="125"/>
      <c r="I101" s="125"/>
      <c r="J101" s="125"/>
      <c r="K101" s="126"/>
      <c r="L101" s="126"/>
      <c r="M101" s="126"/>
      <c r="N101" s="226">
        <f>Table7[[#This Row],[Drug Cost]]+Table7[[#This Row],[Drug Markup]]+Table7[[#This Row],[Drug Dispensing Fee]]</f>
        <v>0</v>
      </c>
      <c r="O101" s="126"/>
      <c r="P101" s="126">
        <f>Table7[[#This Row],[Total Drug Cost]]-Table7[[#This Row],[Total Third-party Pay]]</f>
        <v>0</v>
      </c>
      <c r="Q101" s="126"/>
      <c r="R101" s="70" t="e">
        <f>VLOOKUP(Table7[[#This Row],[Patient PHN]],'[1]MASTER LIST'!$C:$D,2,FALSE)</f>
        <v>#N/A</v>
      </c>
    </row>
    <row r="102" spans="1:18" x14ac:dyDescent="0.25">
      <c r="A102" s="210"/>
      <c r="B102" s="124"/>
      <c r="C102" s="125"/>
      <c r="D102" s="125"/>
      <c r="E102" s="125"/>
      <c r="F102" s="125"/>
      <c r="G102" s="125"/>
      <c r="H102" s="125"/>
      <c r="I102" s="125"/>
      <c r="J102" s="125"/>
      <c r="K102" s="126"/>
      <c r="L102" s="126"/>
      <c r="M102" s="126"/>
      <c r="N102" s="226">
        <f>Table7[[#This Row],[Drug Cost]]+Table7[[#This Row],[Drug Markup]]+Table7[[#This Row],[Drug Dispensing Fee]]</f>
        <v>0</v>
      </c>
      <c r="O102" s="126"/>
      <c r="P102" s="126">
        <f>Table7[[#This Row],[Total Drug Cost]]-Table7[[#This Row],[Total Third-party Pay]]</f>
        <v>0</v>
      </c>
      <c r="Q102" s="126"/>
      <c r="R102" s="70" t="e">
        <f>VLOOKUP(Table7[[#This Row],[Patient PHN]],'[1]MASTER LIST'!$C:$D,2,FALSE)</f>
        <v>#N/A</v>
      </c>
    </row>
    <row r="103" spans="1:18" x14ac:dyDescent="0.25">
      <c r="A103" s="210"/>
      <c r="B103" s="124"/>
      <c r="C103" s="125"/>
      <c r="D103" s="125"/>
      <c r="E103" s="125"/>
      <c r="F103" s="125"/>
      <c r="G103" s="125"/>
      <c r="H103" s="125"/>
      <c r="I103" s="125"/>
      <c r="J103" s="125"/>
      <c r="K103" s="126"/>
      <c r="L103" s="126"/>
      <c r="M103" s="126"/>
      <c r="N103" s="226">
        <f>Table7[[#This Row],[Drug Cost]]+Table7[[#This Row],[Drug Markup]]+Table7[[#This Row],[Drug Dispensing Fee]]</f>
        <v>0</v>
      </c>
      <c r="O103" s="126"/>
      <c r="P103" s="126">
        <f>Table7[[#This Row],[Total Drug Cost]]-Table7[[#This Row],[Total Third-party Pay]]</f>
        <v>0</v>
      </c>
      <c r="Q103" s="126"/>
      <c r="R103" s="70" t="e">
        <f>VLOOKUP(Table7[[#This Row],[Patient PHN]],'[1]MASTER LIST'!$C:$D,2,FALSE)</f>
        <v>#N/A</v>
      </c>
    </row>
    <row r="104" spans="1:18" x14ac:dyDescent="0.25">
      <c r="A104" s="210"/>
      <c r="B104" s="124"/>
      <c r="C104" s="125"/>
      <c r="D104" s="125"/>
      <c r="E104" s="125"/>
      <c r="F104" s="125"/>
      <c r="G104" s="125"/>
      <c r="H104" s="125"/>
      <c r="I104" s="125"/>
      <c r="J104" s="125"/>
      <c r="K104" s="126"/>
      <c r="L104" s="126"/>
      <c r="M104" s="126"/>
      <c r="N104" s="226">
        <f>Table7[[#This Row],[Drug Cost]]+Table7[[#This Row],[Drug Markup]]+Table7[[#This Row],[Drug Dispensing Fee]]</f>
        <v>0</v>
      </c>
      <c r="O104" s="126"/>
      <c r="P104" s="126">
        <f>Table7[[#This Row],[Total Drug Cost]]-Table7[[#This Row],[Total Third-party Pay]]</f>
        <v>0</v>
      </c>
      <c r="Q104" s="126"/>
      <c r="R104" s="70" t="e">
        <f>VLOOKUP(Table7[[#This Row],[Patient PHN]],'[1]MASTER LIST'!$C:$D,2,FALSE)</f>
        <v>#N/A</v>
      </c>
    </row>
    <row r="105" spans="1:18" x14ac:dyDescent="0.25">
      <c r="A105" s="210"/>
      <c r="B105" s="124"/>
      <c r="C105" s="125"/>
      <c r="D105" s="125"/>
      <c r="E105" s="125"/>
      <c r="F105" s="125"/>
      <c r="G105" s="125"/>
      <c r="H105" s="125"/>
      <c r="I105" s="125"/>
      <c r="J105" s="125"/>
      <c r="K105" s="126"/>
      <c r="L105" s="126"/>
      <c r="M105" s="126"/>
      <c r="N105" s="226">
        <f>Table7[[#This Row],[Drug Cost]]+Table7[[#This Row],[Drug Markup]]+Table7[[#This Row],[Drug Dispensing Fee]]</f>
        <v>0</v>
      </c>
      <c r="O105" s="126"/>
      <c r="P105" s="126">
        <f>Table7[[#This Row],[Total Drug Cost]]-Table7[[#This Row],[Total Third-party Pay]]</f>
        <v>0</v>
      </c>
      <c r="Q105" s="126"/>
      <c r="R105" s="70" t="e">
        <f>VLOOKUP(Table7[[#This Row],[Patient PHN]],'[1]MASTER LIST'!$C:$D,2,FALSE)</f>
        <v>#N/A</v>
      </c>
    </row>
    <row r="106" spans="1:18" x14ac:dyDescent="0.25">
      <c r="A106" s="210"/>
      <c r="B106" s="124"/>
      <c r="C106" s="125"/>
      <c r="D106" s="125"/>
      <c r="E106" s="125"/>
      <c r="F106" s="125"/>
      <c r="G106" s="125"/>
      <c r="H106" s="125"/>
      <c r="I106" s="125"/>
      <c r="J106" s="125"/>
      <c r="K106" s="126"/>
      <c r="L106" s="126"/>
      <c r="M106" s="126"/>
      <c r="N106" s="226">
        <f>Table7[[#This Row],[Drug Cost]]+Table7[[#This Row],[Drug Markup]]+Table7[[#This Row],[Drug Dispensing Fee]]</f>
        <v>0</v>
      </c>
      <c r="O106" s="126"/>
      <c r="P106" s="126">
        <f>Table7[[#This Row],[Total Drug Cost]]-Table7[[#This Row],[Total Third-party Pay]]</f>
        <v>0</v>
      </c>
      <c r="Q106" s="126"/>
      <c r="R106" s="70" t="e">
        <f>VLOOKUP(Table7[[#This Row],[Patient PHN]],'[1]MASTER LIST'!$C:$D,2,FALSE)</f>
        <v>#N/A</v>
      </c>
    </row>
    <row r="107" spans="1:18" x14ac:dyDescent="0.25">
      <c r="A107" s="210"/>
      <c r="B107" s="124"/>
      <c r="C107" s="125"/>
      <c r="D107" s="125"/>
      <c r="E107" s="125"/>
      <c r="F107" s="125"/>
      <c r="G107" s="125"/>
      <c r="H107" s="125"/>
      <c r="I107" s="125"/>
      <c r="J107" s="125"/>
      <c r="K107" s="126"/>
      <c r="L107" s="126"/>
      <c r="M107" s="126"/>
      <c r="N107" s="226">
        <f>Table7[[#This Row],[Drug Cost]]+Table7[[#This Row],[Drug Markup]]+Table7[[#This Row],[Drug Dispensing Fee]]</f>
        <v>0</v>
      </c>
      <c r="O107" s="126"/>
      <c r="P107" s="126">
        <f>Table7[[#This Row],[Total Drug Cost]]-Table7[[#This Row],[Total Third-party Pay]]</f>
        <v>0</v>
      </c>
      <c r="Q107" s="126"/>
      <c r="R107" s="70" t="e">
        <f>VLOOKUP(Table7[[#This Row],[Patient PHN]],'[1]MASTER LIST'!$C:$D,2,FALSE)</f>
        <v>#N/A</v>
      </c>
    </row>
    <row r="108" spans="1:18" x14ac:dyDescent="0.25">
      <c r="A108" s="210"/>
      <c r="B108" s="124"/>
      <c r="C108" s="125"/>
      <c r="D108" s="125"/>
      <c r="E108" s="125"/>
      <c r="F108" s="125"/>
      <c r="G108" s="125"/>
      <c r="H108" s="125"/>
      <c r="I108" s="125"/>
      <c r="J108" s="125"/>
      <c r="K108" s="126"/>
      <c r="L108" s="126"/>
      <c r="M108" s="126"/>
      <c r="N108" s="226">
        <f>Table7[[#This Row],[Drug Cost]]+Table7[[#This Row],[Drug Markup]]+Table7[[#This Row],[Drug Dispensing Fee]]</f>
        <v>0</v>
      </c>
      <c r="O108" s="126"/>
      <c r="P108" s="126">
        <f>Table7[[#This Row],[Total Drug Cost]]-Table7[[#This Row],[Total Third-party Pay]]</f>
        <v>0</v>
      </c>
      <c r="Q108" s="126"/>
      <c r="R108" s="70" t="e">
        <f>VLOOKUP(Table7[[#This Row],[Patient PHN]],'[1]MASTER LIST'!$C:$D,2,FALSE)</f>
        <v>#N/A</v>
      </c>
    </row>
    <row r="109" spans="1:18" x14ac:dyDescent="0.25">
      <c r="A109" s="210"/>
      <c r="B109" s="124"/>
      <c r="C109" s="125"/>
      <c r="D109" s="125"/>
      <c r="E109" s="125"/>
      <c r="F109" s="125"/>
      <c r="G109" s="125"/>
      <c r="H109" s="125"/>
      <c r="I109" s="125"/>
      <c r="J109" s="125"/>
      <c r="K109" s="126"/>
      <c r="L109" s="126"/>
      <c r="M109" s="126"/>
      <c r="N109" s="226">
        <f>Table7[[#This Row],[Drug Cost]]+Table7[[#This Row],[Drug Markup]]+Table7[[#This Row],[Drug Dispensing Fee]]</f>
        <v>0</v>
      </c>
      <c r="O109" s="126"/>
      <c r="P109" s="126">
        <f>Table7[[#This Row],[Total Drug Cost]]-Table7[[#This Row],[Total Third-party Pay]]</f>
        <v>0</v>
      </c>
      <c r="Q109" s="126"/>
      <c r="R109" s="70" t="e">
        <f>VLOOKUP(Table7[[#This Row],[Patient PHN]],'[1]MASTER LIST'!$C:$D,2,FALSE)</f>
        <v>#N/A</v>
      </c>
    </row>
    <row r="110" spans="1:18" x14ac:dyDescent="0.25">
      <c r="A110" s="210"/>
      <c r="B110" s="124"/>
      <c r="C110" s="125"/>
      <c r="D110" s="125"/>
      <c r="E110" s="125"/>
      <c r="F110" s="125"/>
      <c r="G110" s="125"/>
      <c r="H110" s="125"/>
      <c r="I110" s="125"/>
      <c r="J110" s="125"/>
      <c r="K110" s="126"/>
      <c r="L110" s="126"/>
      <c r="M110" s="126"/>
      <c r="N110" s="226">
        <f>Table7[[#This Row],[Drug Cost]]+Table7[[#This Row],[Drug Markup]]+Table7[[#This Row],[Drug Dispensing Fee]]</f>
        <v>0</v>
      </c>
      <c r="O110" s="126"/>
      <c r="P110" s="126">
        <f>Table7[[#This Row],[Total Drug Cost]]-Table7[[#This Row],[Total Third-party Pay]]</f>
        <v>0</v>
      </c>
      <c r="Q110" s="126"/>
      <c r="R110" s="70" t="e">
        <f>VLOOKUP(Table7[[#This Row],[Patient PHN]],'[1]MASTER LIST'!$C:$D,2,FALSE)</f>
        <v>#N/A</v>
      </c>
    </row>
    <row r="111" spans="1:18" x14ac:dyDescent="0.25">
      <c r="A111" s="210"/>
      <c r="B111" s="124"/>
      <c r="C111" s="125"/>
      <c r="D111" s="125"/>
      <c r="E111" s="125"/>
      <c r="F111" s="125"/>
      <c r="G111" s="125"/>
      <c r="H111" s="125"/>
      <c r="I111" s="125"/>
      <c r="J111" s="125"/>
      <c r="K111" s="126"/>
      <c r="L111" s="126"/>
      <c r="M111" s="126"/>
      <c r="N111" s="226">
        <f>Table7[[#This Row],[Drug Cost]]+Table7[[#This Row],[Drug Markup]]+Table7[[#This Row],[Drug Dispensing Fee]]</f>
        <v>0</v>
      </c>
      <c r="O111" s="126"/>
      <c r="P111" s="126">
        <f>Table7[[#This Row],[Total Drug Cost]]-Table7[[#This Row],[Total Third-party Pay]]</f>
        <v>0</v>
      </c>
      <c r="Q111" s="126"/>
      <c r="R111" s="70" t="e">
        <f>VLOOKUP(Table7[[#This Row],[Patient PHN]],'[1]MASTER LIST'!$C:$D,2,FALSE)</f>
        <v>#N/A</v>
      </c>
    </row>
    <row r="112" spans="1:18" x14ac:dyDescent="0.25">
      <c r="A112" s="210"/>
      <c r="B112" s="124"/>
      <c r="C112" s="125"/>
      <c r="D112" s="125"/>
      <c r="E112" s="125"/>
      <c r="F112" s="125"/>
      <c r="G112" s="125"/>
      <c r="H112" s="125"/>
      <c r="I112" s="125"/>
      <c r="J112" s="125"/>
      <c r="K112" s="126"/>
      <c r="L112" s="126"/>
      <c r="M112" s="126"/>
      <c r="N112" s="226">
        <f>Table7[[#This Row],[Drug Cost]]+Table7[[#This Row],[Drug Markup]]+Table7[[#This Row],[Drug Dispensing Fee]]</f>
        <v>0</v>
      </c>
      <c r="O112" s="126"/>
      <c r="P112" s="126">
        <f>Table7[[#This Row],[Total Drug Cost]]-Table7[[#This Row],[Total Third-party Pay]]</f>
        <v>0</v>
      </c>
      <c r="Q112" s="126"/>
      <c r="R112" s="70" t="e">
        <f>VLOOKUP(Table7[[#This Row],[Patient PHN]],'[1]MASTER LIST'!$C:$D,2,FALSE)</f>
        <v>#N/A</v>
      </c>
    </row>
    <row r="113" spans="1:18" x14ac:dyDescent="0.25">
      <c r="A113" s="210"/>
      <c r="B113" s="124"/>
      <c r="C113" s="125"/>
      <c r="D113" s="125"/>
      <c r="E113" s="125"/>
      <c r="F113" s="125"/>
      <c r="G113" s="125"/>
      <c r="H113" s="125"/>
      <c r="I113" s="125"/>
      <c r="J113" s="125"/>
      <c r="K113" s="126"/>
      <c r="L113" s="126"/>
      <c r="M113" s="126"/>
      <c r="N113" s="226">
        <f>Table7[[#This Row],[Drug Cost]]+Table7[[#This Row],[Drug Markup]]+Table7[[#This Row],[Drug Dispensing Fee]]</f>
        <v>0</v>
      </c>
      <c r="O113" s="126"/>
      <c r="P113" s="126">
        <f>Table7[[#This Row],[Total Drug Cost]]-Table7[[#This Row],[Total Third-party Pay]]</f>
        <v>0</v>
      </c>
      <c r="Q113" s="126"/>
      <c r="R113" s="70" t="e">
        <f>VLOOKUP(Table7[[#This Row],[Patient PHN]],'[1]MASTER LIST'!$C:$D,2,FALSE)</f>
        <v>#N/A</v>
      </c>
    </row>
    <row r="114" spans="1:18" x14ac:dyDescent="0.25">
      <c r="A114" s="210"/>
      <c r="B114" s="124"/>
      <c r="C114" s="125"/>
      <c r="D114" s="125"/>
      <c r="E114" s="125"/>
      <c r="F114" s="125"/>
      <c r="G114" s="125"/>
      <c r="H114" s="125"/>
      <c r="I114" s="125"/>
      <c r="J114" s="125"/>
      <c r="K114" s="126"/>
      <c r="L114" s="126"/>
      <c r="M114" s="126"/>
      <c r="N114" s="226">
        <f>Table7[[#This Row],[Drug Cost]]+Table7[[#This Row],[Drug Markup]]+Table7[[#This Row],[Drug Dispensing Fee]]</f>
        <v>0</v>
      </c>
      <c r="O114" s="126"/>
      <c r="P114" s="126">
        <f>Table7[[#This Row],[Total Drug Cost]]-Table7[[#This Row],[Total Third-party Pay]]</f>
        <v>0</v>
      </c>
      <c r="Q114" s="126"/>
      <c r="R114" s="70" t="e">
        <f>VLOOKUP(Table7[[#This Row],[Patient PHN]],'[1]MASTER LIST'!$C:$D,2,FALSE)</f>
        <v>#N/A</v>
      </c>
    </row>
    <row r="115" spans="1:18" x14ac:dyDescent="0.25">
      <c r="A115" s="210"/>
      <c r="B115" s="124"/>
      <c r="C115" s="125"/>
      <c r="D115" s="125"/>
      <c r="E115" s="125"/>
      <c r="F115" s="125"/>
      <c r="G115" s="125"/>
      <c r="H115" s="125"/>
      <c r="I115" s="125"/>
      <c r="J115" s="125"/>
      <c r="K115" s="126"/>
      <c r="L115" s="126"/>
      <c r="M115" s="126"/>
      <c r="N115" s="226">
        <f>Table7[[#This Row],[Drug Cost]]+Table7[[#This Row],[Drug Markup]]+Table7[[#This Row],[Drug Dispensing Fee]]</f>
        <v>0</v>
      </c>
      <c r="O115" s="126"/>
      <c r="P115" s="126">
        <f>Table7[[#This Row],[Total Drug Cost]]-Table7[[#This Row],[Total Third-party Pay]]</f>
        <v>0</v>
      </c>
      <c r="Q115" s="126"/>
      <c r="R115" s="70" t="e">
        <f>VLOOKUP(Table7[[#This Row],[Patient PHN]],'[1]MASTER LIST'!$C:$D,2,FALSE)</f>
        <v>#N/A</v>
      </c>
    </row>
    <row r="116" spans="1:18" x14ac:dyDescent="0.25">
      <c r="A116" s="210"/>
      <c r="B116" s="124"/>
      <c r="C116" s="125"/>
      <c r="D116" s="125"/>
      <c r="E116" s="125"/>
      <c r="F116" s="125"/>
      <c r="G116" s="125"/>
      <c r="H116" s="125"/>
      <c r="I116" s="125"/>
      <c r="J116" s="125"/>
      <c r="K116" s="126"/>
      <c r="L116" s="126"/>
      <c r="M116" s="126"/>
      <c r="N116" s="226">
        <f>Table7[[#This Row],[Drug Cost]]+Table7[[#This Row],[Drug Markup]]+Table7[[#This Row],[Drug Dispensing Fee]]</f>
        <v>0</v>
      </c>
      <c r="O116" s="126"/>
      <c r="P116" s="126">
        <f>Table7[[#This Row],[Total Drug Cost]]-Table7[[#This Row],[Total Third-party Pay]]</f>
        <v>0</v>
      </c>
      <c r="Q116" s="126"/>
      <c r="R116" s="70" t="e">
        <f>VLOOKUP(Table7[[#This Row],[Patient PHN]],'[1]MASTER LIST'!$C:$D,2,FALSE)</f>
        <v>#N/A</v>
      </c>
    </row>
    <row r="117" spans="1:18" x14ac:dyDescent="0.25">
      <c r="A117" s="210"/>
      <c r="B117" s="124"/>
      <c r="C117" s="125"/>
      <c r="D117" s="125"/>
      <c r="E117" s="125"/>
      <c r="F117" s="125"/>
      <c r="G117" s="125"/>
      <c r="H117" s="125"/>
      <c r="I117" s="125"/>
      <c r="J117" s="125"/>
      <c r="K117" s="126"/>
      <c r="L117" s="126"/>
      <c r="M117" s="126"/>
      <c r="N117" s="226">
        <f>Table7[[#This Row],[Drug Cost]]+Table7[[#This Row],[Drug Markup]]+Table7[[#This Row],[Drug Dispensing Fee]]</f>
        <v>0</v>
      </c>
      <c r="O117" s="126"/>
      <c r="P117" s="126">
        <f>Table7[[#This Row],[Total Drug Cost]]-Table7[[#This Row],[Total Third-party Pay]]</f>
        <v>0</v>
      </c>
      <c r="Q117" s="126"/>
      <c r="R117" s="70" t="e">
        <f>VLOOKUP(Table7[[#This Row],[Patient PHN]],'[1]MASTER LIST'!$C:$D,2,FALSE)</f>
        <v>#N/A</v>
      </c>
    </row>
    <row r="118" spans="1:18" x14ac:dyDescent="0.25">
      <c r="A118" s="210"/>
      <c r="B118" s="124"/>
      <c r="C118" s="125"/>
      <c r="D118" s="125"/>
      <c r="E118" s="125"/>
      <c r="F118" s="125"/>
      <c r="G118" s="125"/>
      <c r="H118" s="125"/>
      <c r="I118" s="125"/>
      <c r="J118" s="125"/>
      <c r="K118" s="126"/>
      <c r="L118" s="126"/>
      <c r="M118" s="126"/>
      <c r="N118" s="226">
        <f>Table7[[#This Row],[Drug Cost]]+Table7[[#This Row],[Drug Markup]]+Table7[[#This Row],[Drug Dispensing Fee]]</f>
        <v>0</v>
      </c>
      <c r="O118" s="126"/>
      <c r="P118" s="126">
        <f>Table7[[#This Row],[Total Drug Cost]]-Table7[[#This Row],[Total Third-party Pay]]</f>
        <v>0</v>
      </c>
      <c r="Q118" s="126"/>
      <c r="R118" s="70" t="e">
        <f>VLOOKUP(Table7[[#This Row],[Patient PHN]],'[1]MASTER LIST'!$C:$D,2,FALSE)</f>
        <v>#N/A</v>
      </c>
    </row>
    <row r="119" spans="1:18" x14ac:dyDescent="0.25">
      <c r="A119" s="210"/>
      <c r="B119" s="124"/>
      <c r="C119" s="125"/>
      <c r="D119" s="125"/>
      <c r="E119" s="125"/>
      <c r="F119" s="125"/>
      <c r="G119" s="125"/>
      <c r="H119" s="125"/>
      <c r="I119" s="125"/>
      <c r="J119" s="125"/>
      <c r="K119" s="126"/>
      <c r="L119" s="126"/>
      <c r="M119" s="126"/>
      <c r="N119" s="226">
        <f>Table7[[#This Row],[Drug Cost]]+Table7[[#This Row],[Drug Markup]]+Table7[[#This Row],[Drug Dispensing Fee]]</f>
        <v>0</v>
      </c>
      <c r="O119" s="126"/>
      <c r="P119" s="126">
        <f>Table7[[#This Row],[Total Drug Cost]]-Table7[[#This Row],[Total Third-party Pay]]</f>
        <v>0</v>
      </c>
      <c r="Q119" s="126"/>
      <c r="R119" s="70" t="e">
        <f>VLOOKUP(Table7[[#This Row],[Patient PHN]],'[1]MASTER LIST'!$C:$D,2,FALSE)</f>
        <v>#N/A</v>
      </c>
    </row>
    <row r="120" spans="1:18" x14ac:dyDescent="0.25">
      <c r="A120" s="210"/>
      <c r="B120" s="124"/>
      <c r="C120" s="125"/>
      <c r="D120" s="125"/>
      <c r="E120" s="125"/>
      <c r="F120" s="125"/>
      <c r="G120" s="125"/>
      <c r="H120" s="125"/>
      <c r="I120" s="125"/>
      <c r="J120" s="125"/>
      <c r="K120" s="126"/>
      <c r="L120" s="126"/>
      <c r="M120" s="126"/>
      <c r="N120" s="226">
        <f>Table7[[#This Row],[Drug Cost]]+Table7[[#This Row],[Drug Markup]]+Table7[[#This Row],[Drug Dispensing Fee]]</f>
        <v>0</v>
      </c>
      <c r="O120" s="126"/>
      <c r="P120" s="126">
        <f>Table7[[#This Row],[Total Drug Cost]]-Table7[[#This Row],[Total Third-party Pay]]</f>
        <v>0</v>
      </c>
      <c r="Q120" s="126"/>
      <c r="R120" s="70" t="e">
        <f>VLOOKUP(Table7[[#This Row],[Patient PHN]],'[1]MASTER LIST'!$C:$D,2,FALSE)</f>
        <v>#N/A</v>
      </c>
    </row>
    <row r="121" spans="1:18" x14ac:dyDescent="0.25">
      <c r="A121" s="210"/>
      <c r="B121" s="124"/>
      <c r="C121" s="125"/>
      <c r="D121" s="125"/>
      <c r="E121" s="125"/>
      <c r="F121" s="125"/>
      <c r="G121" s="125"/>
      <c r="H121" s="125"/>
      <c r="I121" s="125"/>
      <c r="J121" s="125"/>
      <c r="K121" s="126"/>
      <c r="L121" s="126"/>
      <c r="M121" s="126"/>
      <c r="N121" s="226">
        <f>Table7[[#This Row],[Drug Cost]]+Table7[[#This Row],[Drug Markup]]+Table7[[#This Row],[Drug Dispensing Fee]]</f>
        <v>0</v>
      </c>
      <c r="O121" s="126"/>
      <c r="P121" s="126">
        <f>Table7[[#This Row],[Total Drug Cost]]-Table7[[#This Row],[Total Third-party Pay]]</f>
        <v>0</v>
      </c>
      <c r="Q121" s="126"/>
      <c r="R121" s="70" t="e">
        <f>VLOOKUP(Table7[[#This Row],[Patient PHN]],'[1]MASTER LIST'!$C:$D,2,FALSE)</f>
        <v>#N/A</v>
      </c>
    </row>
    <row r="122" spans="1:18" x14ac:dyDescent="0.25">
      <c r="A122" s="210"/>
      <c r="B122" s="124"/>
      <c r="C122" s="125"/>
      <c r="D122" s="125"/>
      <c r="E122" s="125"/>
      <c r="F122" s="125"/>
      <c r="G122" s="125"/>
      <c r="H122" s="125"/>
      <c r="I122" s="125"/>
      <c r="J122" s="125"/>
      <c r="K122" s="126"/>
      <c r="L122" s="126"/>
      <c r="M122" s="126"/>
      <c r="N122" s="226">
        <f>Table7[[#This Row],[Drug Cost]]+Table7[[#This Row],[Drug Markup]]+Table7[[#This Row],[Drug Dispensing Fee]]</f>
        <v>0</v>
      </c>
      <c r="O122" s="126"/>
      <c r="P122" s="126">
        <f>Table7[[#This Row],[Total Drug Cost]]-Table7[[#This Row],[Total Third-party Pay]]</f>
        <v>0</v>
      </c>
      <c r="Q122" s="126"/>
      <c r="R122" s="70" t="e">
        <f>VLOOKUP(Table7[[#This Row],[Patient PHN]],'[1]MASTER LIST'!$C:$D,2,FALSE)</f>
        <v>#N/A</v>
      </c>
    </row>
    <row r="123" spans="1:18" x14ac:dyDescent="0.25">
      <c r="A123" s="210"/>
      <c r="B123" s="124"/>
      <c r="C123" s="125"/>
      <c r="D123" s="125"/>
      <c r="E123" s="125"/>
      <c r="F123" s="125"/>
      <c r="G123" s="125"/>
      <c r="H123" s="125"/>
      <c r="I123" s="125"/>
      <c r="J123" s="125"/>
      <c r="K123" s="126"/>
      <c r="L123" s="126"/>
      <c r="M123" s="126"/>
      <c r="N123" s="226">
        <f>Table7[[#This Row],[Drug Cost]]+Table7[[#This Row],[Drug Markup]]+Table7[[#This Row],[Drug Dispensing Fee]]</f>
        <v>0</v>
      </c>
      <c r="O123" s="126"/>
      <c r="P123" s="126">
        <f>Table7[[#This Row],[Total Drug Cost]]-Table7[[#This Row],[Total Third-party Pay]]</f>
        <v>0</v>
      </c>
      <c r="Q123" s="126"/>
      <c r="R123" s="70" t="e">
        <f>VLOOKUP(Table7[[#This Row],[Patient PHN]],'[1]MASTER LIST'!$C:$D,2,FALSE)</f>
        <v>#N/A</v>
      </c>
    </row>
    <row r="124" spans="1:18" x14ac:dyDescent="0.25">
      <c r="A124" s="210"/>
      <c r="B124" s="124"/>
      <c r="C124" s="125"/>
      <c r="D124" s="125"/>
      <c r="E124" s="125"/>
      <c r="F124" s="125"/>
      <c r="G124" s="125"/>
      <c r="H124" s="125"/>
      <c r="I124" s="125"/>
      <c r="J124" s="125"/>
      <c r="K124" s="126"/>
      <c r="L124" s="126"/>
      <c r="M124" s="126"/>
      <c r="N124" s="226">
        <f>Table7[[#This Row],[Drug Cost]]+Table7[[#This Row],[Drug Markup]]+Table7[[#This Row],[Drug Dispensing Fee]]</f>
        <v>0</v>
      </c>
      <c r="O124" s="126"/>
      <c r="P124" s="126">
        <f>Table7[[#This Row],[Total Drug Cost]]-Table7[[#This Row],[Total Third-party Pay]]</f>
        <v>0</v>
      </c>
      <c r="Q124" s="126"/>
      <c r="R124" s="70" t="e">
        <f>VLOOKUP(Table7[[#This Row],[Patient PHN]],'[1]MASTER LIST'!$C:$D,2,FALSE)</f>
        <v>#N/A</v>
      </c>
    </row>
    <row r="125" spans="1:18" x14ac:dyDescent="0.25">
      <c r="A125" s="210"/>
      <c r="B125" s="124"/>
      <c r="C125" s="125"/>
      <c r="D125" s="125"/>
      <c r="E125" s="125"/>
      <c r="F125" s="125"/>
      <c r="G125" s="125"/>
      <c r="H125" s="125"/>
      <c r="I125" s="125"/>
      <c r="J125" s="125"/>
      <c r="K125" s="126"/>
      <c r="L125" s="126"/>
      <c r="M125" s="126"/>
      <c r="N125" s="226">
        <f>Table7[[#This Row],[Drug Cost]]+Table7[[#This Row],[Drug Markup]]+Table7[[#This Row],[Drug Dispensing Fee]]</f>
        <v>0</v>
      </c>
      <c r="O125" s="126"/>
      <c r="P125" s="126">
        <f>Table7[[#This Row],[Total Drug Cost]]-Table7[[#This Row],[Total Third-party Pay]]</f>
        <v>0</v>
      </c>
      <c r="Q125" s="126"/>
      <c r="R125" s="70" t="e">
        <f>VLOOKUP(Table7[[#This Row],[Patient PHN]],'[1]MASTER LIST'!$C:$D,2,FALSE)</f>
        <v>#N/A</v>
      </c>
    </row>
    <row r="126" spans="1:18" x14ac:dyDescent="0.25">
      <c r="A126" s="210"/>
      <c r="B126" s="124"/>
      <c r="C126" s="125"/>
      <c r="D126" s="125"/>
      <c r="E126" s="125"/>
      <c r="F126" s="125"/>
      <c r="G126" s="125"/>
      <c r="H126" s="125"/>
      <c r="I126" s="125"/>
      <c r="J126" s="125"/>
      <c r="K126" s="126"/>
      <c r="L126" s="126"/>
      <c r="M126" s="126"/>
      <c r="N126" s="226">
        <f>Table7[[#This Row],[Drug Cost]]+Table7[[#This Row],[Drug Markup]]+Table7[[#This Row],[Drug Dispensing Fee]]</f>
        <v>0</v>
      </c>
      <c r="O126" s="126"/>
      <c r="P126" s="126">
        <f>Table7[[#This Row],[Total Drug Cost]]-Table7[[#This Row],[Total Third-party Pay]]</f>
        <v>0</v>
      </c>
      <c r="Q126" s="126"/>
      <c r="R126" s="70" t="e">
        <f>VLOOKUP(Table7[[#This Row],[Patient PHN]],'[1]MASTER LIST'!$C:$D,2,FALSE)</f>
        <v>#N/A</v>
      </c>
    </row>
    <row r="127" spans="1:18" x14ac:dyDescent="0.25">
      <c r="A127" s="210"/>
      <c r="B127" s="124"/>
      <c r="C127" s="125"/>
      <c r="D127" s="125"/>
      <c r="E127" s="125"/>
      <c r="F127" s="125"/>
      <c r="G127" s="125"/>
      <c r="H127" s="125"/>
      <c r="I127" s="125"/>
      <c r="J127" s="125"/>
      <c r="K127" s="126"/>
      <c r="L127" s="126"/>
      <c r="M127" s="126"/>
      <c r="N127" s="226">
        <f>Table7[[#This Row],[Drug Cost]]+Table7[[#This Row],[Drug Markup]]+Table7[[#This Row],[Drug Dispensing Fee]]</f>
        <v>0</v>
      </c>
      <c r="O127" s="126"/>
      <c r="P127" s="126">
        <f>Table7[[#This Row],[Total Drug Cost]]-Table7[[#This Row],[Total Third-party Pay]]</f>
        <v>0</v>
      </c>
      <c r="Q127" s="126"/>
      <c r="R127" s="70" t="e">
        <f>VLOOKUP(Table7[[#This Row],[Patient PHN]],'[1]MASTER LIST'!$C:$D,2,FALSE)</f>
        <v>#N/A</v>
      </c>
    </row>
    <row r="128" spans="1:18" x14ac:dyDescent="0.25">
      <c r="A128" s="210"/>
      <c r="B128" s="124"/>
      <c r="C128" s="125"/>
      <c r="D128" s="125"/>
      <c r="E128" s="125"/>
      <c r="F128" s="125"/>
      <c r="G128" s="125"/>
      <c r="H128" s="125"/>
      <c r="I128" s="125"/>
      <c r="J128" s="125"/>
      <c r="K128" s="126"/>
      <c r="L128" s="126"/>
      <c r="M128" s="126"/>
      <c r="N128" s="226">
        <f>Table7[[#This Row],[Drug Cost]]+Table7[[#This Row],[Drug Markup]]+Table7[[#This Row],[Drug Dispensing Fee]]</f>
        <v>0</v>
      </c>
      <c r="O128" s="126"/>
      <c r="P128" s="126">
        <f>Table7[[#This Row],[Total Drug Cost]]-Table7[[#This Row],[Total Third-party Pay]]</f>
        <v>0</v>
      </c>
      <c r="Q128" s="126"/>
      <c r="R128" s="70" t="e">
        <f>VLOOKUP(Table7[[#This Row],[Patient PHN]],'[1]MASTER LIST'!$C:$D,2,FALSE)</f>
        <v>#N/A</v>
      </c>
    </row>
    <row r="129" spans="1:18" x14ac:dyDescent="0.25">
      <c r="A129" s="210"/>
      <c r="B129" s="124"/>
      <c r="C129" s="125"/>
      <c r="D129" s="125"/>
      <c r="E129" s="125"/>
      <c r="F129" s="125"/>
      <c r="G129" s="125"/>
      <c r="H129" s="125"/>
      <c r="I129" s="125"/>
      <c r="J129" s="125"/>
      <c r="K129" s="126"/>
      <c r="L129" s="126"/>
      <c r="M129" s="126"/>
      <c r="N129" s="226">
        <f>Table7[[#This Row],[Drug Cost]]+Table7[[#This Row],[Drug Markup]]+Table7[[#This Row],[Drug Dispensing Fee]]</f>
        <v>0</v>
      </c>
      <c r="O129" s="126"/>
      <c r="P129" s="126">
        <f>Table7[[#This Row],[Total Drug Cost]]-Table7[[#This Row],[Total Third-party Pay]]</f>
        <v>0</v>
      </c>
      <c r="Q129" s="126"/>
      <c r="R129" s="70" t="e">
        <f>VLOOKUP(Table7[[#This Row],[Patient PHN]],'[1]MASTER LIST'!$C:$D,2,FALSE)</f>
        <v>#N/A</v>
      </c>
    </row>
    <row r="130" spans="1:18" x14ac:dyDescent="0.25">
      <c r="A130" s="210"/>
      <c r="B130" s="124"/>
      <c r="C130" s="125"/>
      <c r="D130" s="125"/>
      <c r="E130" s="125"/>
      <c r="F130" s="125"/>
      <c r="G130" s="125"/>
      <c r="H130" s="125"/>
      <c r="I130" s="125"/>
      <c r="J130" s="125"/>
      <c r="K130" s="126"/>
      <c r="L130" s="126"/>
      <c r="M130" s="126"/>
      <c r="N130" s="226">
        <f>Table7[[#This Row],[Drug Cost]]+Table7[[#This Row],[Drug Markup]]+Table7[[#This Row],[Drug Dispensing Fee]]</f>
        <v>0</v>
      </c>
      <c r="O130" s="126"/>
      <c r="P130" s="126">
        <f>Table7[[#This Row],[Total Drug Cost]]-Table7[[#This Row],[Total Third-party Pay]]</f>
        <v>0</v>
      </c>
      <c r="Q130" s="126"/>
      <c r="R130" s="70" t="e">
        <f>VLOOKUP(Table7[[#This Row],[Patient PHN]],'[1]MASTER LIST'!$C:$D,2,FALSE)</f>
        <v>#N/A</v>
      </c>
    </row>
    <row r="131" spans="1:18" x14ac:dyDescent="0.25">
      <c r="A131" s="210"/>
      <c r="B131" s="124"/>
      <c r="C131" s="125"/>
      <c r="D131" s="125"/>
      <c r="E131" s="125"/>
      <c r="F131" s="125"/>
      <c r="G131" s="125"/>
      <c r="H131" s="125"/>
      <c r="I131" s="125"/>
      <c r="J131" s="125"/>
      <c r="K131" s="126"/>
      <c r="L131" s="126"/>
      <c r="M131" s="126"/>
      <c r="N131" s="226">
        <f>Table7[[#This Row],[Drug Cost]]+Table7[[#This Row],[Drug Markup]]+Table7[[#This Row],[Drug Dispensing Fee]]</f>
        <v>0</v>
      </c>
      <c r="O131" s="126"/>
      <c r="P131" s="126">
        <f>Table7[[#This Row],[Total Drug Cost]]-Table7[[#This Row],[Total Third-party Pay]]</f>
        <v>0</v>
      </c>
      <c r="Q131" s="126"/>
      <c r="R131" s="70" t="e">
        <f>VLOOKUP(Table7[[#This Row],[Patient PHN]],'[1]MASTER LIST'!$C:$D,2,FALSE)</f>
        <v>#N/A</v>
      </c>
    </row>
    <row r="132" spans="1:18" x14ac:dyDescent="0.25">
      <c r="A132" s="210"/>
      <c r="B132" s="124"/>
      <c r="C132" s="125"/>
      <c r="D132" s="125"/>
      <c r="E132" s="125"/>
      <c r="F132" s="125"/>
      <c r="G132" s="125"/>
      <c r="H132" s="125"/>
      <c r="I132" s="125"/>
      <c r="J132" s="125"/>
      <c r="K132" s="126"/>
      <c r="L132" s="126"/>
      <c r="M132" s="126"/>
      <c r="N132" s="226">
        <f>Table7[[#This Row],[Drug Cost]]+Table7[[#This Row],[Drug Markup]]+Table7[[#This Row],[Drug Dispensing Fee]]</f>
        <v>0</v>
      </c>
      <c r="O132" s="126"/>
      <c r="P132" s="126">
        <f>Table7[[#This Row],[Total Drug Cost]]-Table7[[#This Row],[Total Third-party Pay]]</f>
        <v>0</v>
      </c>
      <c r="Q132" s="126"/>
      <c r="R132" s="70" t="e">
        <f>VLOOKUP(Table7[[#This Row],[Patient PHN]],'[1]MASTER LIST'!$C:$D,2,FALSE)</f>
        <v>#N/A</v>
      </c>
    </row>
    <row r="133" spans="1:18" x14ac:dyDescent="0.25">
      <c r="A133" s="210"/>
      <c r="B133" s="124"/>
      <c r="C133" s="125"/>
      <c r="D133" s="125"/>
      <c r="E133" s="125"/>
      <c r="F133" s="125"/>
      <c r="G133" s="125"/>
      <c r="H133" s="125"/>
      <c r="I133" s="125"/>
      <c r="J133" s="125"/>
      <c r="K133" s="126"/>
      <c r="L133" s="126"/>
      <c r="M133" s="126"/>
      <c r="N133" s="226">
        <f>Table7[[#This Row],[Drug Cost]]+Table7[[#This Row],[Drug Markup]]+Table7[[#This Row],[Drug Dispensing Fee]]</f>
        <v>0</v>
      </c>
      <c r="O133" s="126"/>
      <c r="P133" s="126">
        <f>Table7[[#This Row],[Total Drug Cost]]-Table7[[#This Row],[Total Third-party Pay]]</f>
        <v>0</v>
      </c>
      <c r="Q133" s="126"/>
      <c r="R133" s="70" t="e">
        <f>VLOOKUP(Table7[[#This Row],[Patient PHN]],'[1]MASTER LIST'!$C:$D,2,FALSE)</f>
        <v>#N/A</v>
      </c>
    </row>
    <row r="134" spans="1:18" x14ac:dyDescent="0.25">
      <c r="A134" s="210"/>
      <c r="B134" s="124"/>
      <c r="C134" s="125"/>
      <c r="D134" s="125"/>
      <c r="E134" s="125"/>
      <c r="F134" s="125"/>
      <c r="G134" s="125"/>
      <c r="H134" s="125"/>
      <c r="I134" s="125"/>
      <c r="J134" s="125"/>
      <c r="K134" s="126"/>
      <c r="L134" s="126"/>
      <c r="M134" s="126"/>
      <c r="N134" s="226">
        <f>Table7[[#This Row],[Drug Cost]]+Table7[[#This Row],[Drug Markup]]+Table7[[#This Row],[Drug Dispensing Fee]]</f>
        <v>0</v>
      </c>
      <c r="O134" s="126"/>
      <c r="P134" s="126">
        <f>Table7[[#This Row],[Total Drug Cost]]-Table7[[#This Row],[Total Third-party Pay]]</f>
        <v>0</v>
      </c>
      <c r="Q134" s="126"/>
      <c r="R134" s="70" t="e">
        <f>VLOOKUP(Table7[[#This Row],[Patient PHN]],'[1]MASTER LIST'!$C:$D,2,FALSE)</f>
        <v>#N/A</v>
      </c>
    </row>
    <row r="135" spans="1:18" x14ac:dyDescent="0.25">
      <c r="A135" s="210"/>
      <c r="B135" s="124"/>
      <c r="C135" s="125"/>
      <c r="D135" s="125"/>
      <c r="E135" s="125"/>
      <c r="F135" s="125"/>
      <c r="G135" s="125"/>
      <c r="H135" s="125"/>
      <c r="I135" s="125"/>
      <c r="J135" s="125"/>
      <c r="K135" s="126"/>
      <c r="L135" s="126"/>
      <c r="M135" s="126"/>
      <c r="N135" s="226">
        <f>Table7[[#This Row],[Drug Cost]]+Table7[[#This Row],[Drug Markup]]+Table7[[#This Row],[Drug Dispensing Fee]]</f>
        <v>0</v>
      </c>
      <c r="O135" s="126"/>
      <c r="P135" s="126">
        <f>Table7[[#This Row],[Total Drug Cost]]-Table7[[#This Row],[Total Third-party Pay]]</f>
        <v>0</v>
      </c>
      <c r="Q135" s="126"/>
      <c r="R135" s="70" t="e">
        <f>VLOOKUP(Table7[[#This Row],[Patient PHN]],'[1]MASTER LIST'!$C:$D,2,FALSE)</f>
        <v>#N/A</v>
      </c>
    </row>
    <row r="136" spans="1:18" x14ac:dyDescent="0.25">
      <c r="A136" s="210"/>
      <c r="B136" s="124"/>
      <c r="C136" s="125"/>
      <c r="D136" s="125"/>
      <c r="E136" s="125"/>
      <c r="F136" s="125"/>
      <c r="G136" s="125"/>
      <c r="H136" s="125"/>
      <c r="I136" s="125"/>
      <c r="J136" s="125"/>
      <c r="K136" s="126"/>
      <c r="L136" s="126"/>
      <c r="M136" s="126"/>
      <c r="N136" s="226">
        <f>Table7[[#This Row],[Drug Cost]]+Table7[[#This Row],[Drug Markup]]+Table7[[#This Row],[Drug Dispensing Fee]]</f>
        <v>0</v>
      </c>
      <c r="O136" s="126"/>
      <c r="P136" s="126">
        <f>Table7[[#This Row],[Total Drug Cost]]-Table7[[#This Row],[Total Third-party Pay]]</f>
        <v>0</v>
      </c>
      <c r="Q136" s="126"/>
      <c r="R136" s="70" t="e">
        <f>VLOOKUP(Table7[[#This Row],[Patient PHN]],'[1]MASTER LIST'!$C:$D,2,FALSE)</f>
        <v>#N/A</v>
      </c>
    </row>
    <row r="137" spans="1:18" x14ac:dyDescent="0.25">
      <c r="A137" s="210"/>
      <c r="B137" s="124"/>
      <c r="C137" s="125"/>
      <c r="D137" s="125"/>
      <c r="E137" s="125"/>
      <c r="F137" s="125"/>
      <c r="G137" s="125"/>
      <c r="H137" s="125"/>
      <c r="I137" s="125"/>
      <c r="J137" s="125"/>
      <c r="K137" s="126"/>
      <c r="L137" s="126"/>
      <c r="M137" s="126"/>
      <c r="N137" s="226">
        <f>Table7[[#This Row],[Drug Cost]]+Table7[[#This Row],[Drug Markup]]+Table7[[#This Row],[Drug Dispensing Fee]]</f>
        <v>0</v>
      </c>
      <c r="O137" s="126"/>
      <c r="P137" s="126">
        <f>Table7[[#This Row],[Total Drug Cost]]-Table7[[#This Row],[Total Third-party Pay]]</f>
        <v>0</v>
      </c>
      <c r="Q137" s="126"/>
      <c r="R137" s="70" t="e">
        <f>VLOOKUP(Table7[[#This Row],[Patient PHN]],'[1]MASTER LIST'!$C:$D,2,FALSE)</f>
        <v>#N/A</v>
      </c>
    </row>
    <row r="138" spans="1:18" x14ac:dyDescent="0.25">
      <c r="A138" s="210"/>
      <c r="B138" s="124"/>
      <c r="C138" s="125"/>
      <c r="D138" s="125"/>
      <c r="E138" s="125"/>
      <c r="F138" s="125"/>
      <c r="G138" s="125"/>
      <c r="H138" s="125"/>
      <c r="I138" s="125"/>
      <c r="J138" s="125"/>
      <c r="K138" s="126"/>
      <c r="L138" s="126"/>
      <c r="M138" s="126"/>
      <c r="N138" s="226">
        <f>Table7[[#This Row],[Drug Cost]]+Table7[[#This Row],[Drug Markup]]+Table7[[#This Row],[Drug Dispensing Fee]]</f>
        <v>0</v>
      </c>
      <c r="O138" s="126"/>
      <c r="P138" s="126">
        <f>Table7[[#This Row],[Total Drug Cost]]-Table7[[#This Row],[Total Third-party Pay]]</f>
        <v>0</v>
      </c>
      <c r="Q138" s="126"/>
      <c r="R138" s="70" t="e">
        <f>VLOOKUP(Table7[[#This Row],[Patient PHN]],'[1]MASTER LIST'!$C:$D,2,FALSE)</f>
        <v>#N/A</v>
      </c>
    </row>
    <row r="139" spans="1:18" x14ac:dyDescent="0.25">
      <c r="A139" s="210"/>
      <c r="B139" s="124"/>
      <c r="C139" s="125"/>
      <c r="D139" s="125"/>
      <c r="E139" s="125"/>
      <c r="F139" s="125"/>
      <c r="G139" s="125"/>
      <c r="H139" s="125"/>
      <c r="I139" s="125"/>
      <c r="J139" s="125"/>
      <c r="K139" s="126"/>
      <c r="L139" s="126"/>
      <c r="M139" s="126"/>
      <c r="N139" s="226">
        <f>Table7[[#This Row],[Drug Cost]]+Table7[[#This Row],[Drug Markup]]+Table7[[#This Row],[Drug Dispensing Fee]]</f>
        <v>0</v>
      </c>
      <c r="O139" s="126"/>
      <c r="P139" s="126">
        <f>Table7[[#This Row],[Total Drug Cost]]-Table7[[#This Row],[Total Third-party Pay]]</f>
        <v>0</v>
      </c>
      <c r="Q139" s="126"/>
      <c r="R139" s="70" t="e">
        <f>VLOOKUP(Table7[[#This Row],[Patient PHN]],'[1]MASTER LIST'!$C:$D,2,FALSE)</f>
        <v>#N/A</v>
      </c>
    </row>
    <row r="140" spans="1:18" x14ac:dyDescent="0.25">
      <c r="A140" s="210"/>
      <c r="B140" s="124"/>
      <c r="C140" s="125"/>
      <c r="D140" s="125"/>
      <c r="E140" s="125"/>
      <c r="F140" s="125"/>
      <c r="G140" s="125"/>
      <c r="H140" s="125"/>
      <c r="I140" s="125"/>
      <c r="J140" s="125"/>
      <c r="K140" s="126"/>
      <c r="L140" s="126"/>
      <c r="M140" s="126"/>
      <c r="N140" s="226">
        <f>Table7[[#This Row],[Drug Cost]]+Table7[[#This Row],[Drug Markup]]+Table7[[#This Row],[Drug Dispensing Fee]]</f>
        <v>0</v>
      </c>
      <c r="O140" s="126"/>
      <c r="P140" s="126">
        <f>Table7[[#This Row],[Total Drug Cost]]-Table7[[#This Row],[Total Third-party Pay]]</f>
        <v>0</v>
      </c>
      <c r="Q140" s="126"/>
      <c r="R140" s="70" t="e">
        <f>VLOOKUP(Table7[[#This Row],[Patient PHN]],'[1]MASTER LIST'!$C:$D,2,FALSE)</f>
        <v>#N/A</v>
      </c>
    </row>
    <row r="141" spans="1:18" x14ac:dyDescent="0.25">
      <c r="A141" s="210"/>
      <c r="B141" s="124"/>
      <c r="C141" s="125"/>
      <c r="D141" s="125"/>
      <c r="E141" s="125"/>
      <c r="F141" s="125"/>
      <c r="G141" s="125"/>
      <c r="H141" s="125"/>
      <c r="I141" s="125"/>
      <c r="J141" s="125"/>
      <c r="K141" s="126"/>
      <c r="L141" s="126"/>
      <c r="M141" s="126"/>
      <c r="N141" s="226">
        <f>Table7[[#This Row],[Drug Cost]]+Table7[[#This Row],[Drug Markup]]+Table7[[#This Row],[Drug Dispensing Fee]]</f>
        <v>0</v>
      </c>
      <c r="O141" s="126"/>
      <c r="P141" s="126">
        <f>Table7[[#This Row],[Total Drug Cost]]-Table7[[#This Row],[Total Third-party Pay]]</f>
        <v>0</v>
      </c>
      <c r="Q141" s="126"/>
      <c r="R141" s="70" t="e">
        <f>VLOOKUP(Table7[[#This Row],[Patient PHN]],'[1]MASTER LIST'!$C:$D,2,FALSE)</f>
        <v>#N/A</v>
      </c>
    </row>
    <row r="142" spans="1:18" x14ac:dyDescent="0.25">
      <c r="A142" s="210"/>
      <c r="B142" s="124"/>
      <c r="C142" s="125"/>
      <c r="D142" s="125"/>
      <c r="E142" s="125"/>
      <c r="F142" s="125"/>
      <c r="G142" s="125"/>
      <c r="H142" s="125"/>
      <c r="I142" s="125"/>
      <c r="J142" s="125"/>
      <c r="K142" s="126"/>
      <c r="L142" s="126"/>
      <c r="M142" s="126"/>
      <c r="N142" s="226">
        <f>Table7[[#This Row],[Drug Cost]]+Table7[[#This Row],[Drug Markup]]+Table7[[#This Row],[Drug Dispensing Fee]]</f>
        <v>0</v>
      </c>
      <c r="O142" s="126"/>
      <c r="P142" s="126">
        <f>Table7[[#This Row],[Total Drug Cost]]-Table7[[#This Row],[Total Third-party Pay]]</f>
        <v>0</v>
      </c>
      <c r="Q142" s="126"/>
      <c r="R142" s="70" t="e">
        <f>VLOOKUP(Table7[[#This Row],[Patient PHN]],'[1]MASTER LIST'!$C:$D,2,FALSE)</f>
        <v>#N/A</v>
      </c>
    </row>
    <row r="143" spans="1:18" x14ac:dyDescent="0.25">
      <c r="A143" s="210"/>
      <c r="B143" s="124"/>
      <c r="C143" s="125"/>
      <c r="D143" s="125"/>
      <c r="E143" s="125"/>
      <c r="F143" s="125"/>
      <c r="G143" s="125"/>
      <c r="H143" s="125"/>
      <c r="I143" s="125"/>
      <c r="J143" s="125"/>
      <c r="K143" s="126"/>
      <c r="L143" s="126"/>
      <c r="M143" s="126"/>
      <c r="N143" s="226">
        <f>Table7[[#This Row],[Drug Cost]]+Table7[[#This Row],[Drug Markup]]+Table7[[#This Row],[Drug Dispensing Fee]]</f>
        <v>0</v>
      </c>
      <c r="O143" s="126"/>
      <c r="P143" s="126">
        <f>Table7[[#This Row],[Total Drug Cost]]-Table7[[#This Row],[Total Third-party Pay]]</f>
        <v>0</v>
      </c>
      <c r="Q143" s="126"/>
      <c r="R143" s="70" t="e">
        <f>VLOOKUP(Table7[[#This Row],[Patient PHN]],'[1]MASTER LIST'!$C:$D,2,FALSE)</f>
        <v>#N/A</v>
      </c>
    </row>
    <row r="144" spans="1:18" x14ac:dyDescent="0.25">
      <c r="A144" s="210"/>
      <c r="B144" s="124"/>
      <c r="C144" s="125"/>
      <c r="D144" s="125"/>
      <c r="E144" s="125"/>
      <c r="F144" s="125"/>
      <c r="G144" s="125"/>
      <c r="H144" s="125"/>
      <c r="I144" s="125"/>
      <c r="J144" s="125"/>
      <c r="K144" s="126"/>
      <c r="L144" s="126"/>
      <c r="M144" s="126"/>
      <c r="N144" s="226">
        <f>Table7[[#This Row],[Drug Cost]]+Table7[[#This Row],[Drug Markup]]+Table7[[#This Row],[Drug Dispensing Fee]]</f>
        <v>0</v>
      </c>
      <c r="O144" s="126"/>
      <c r="P144" s="126">
        <f>Table7[[#This Row],[Total Drug Cost]]-Table7[[#This Row],[Total Third-party Pay]]</f>
        <v>0</v>
      </c>
      <c r="Q144" s="126"/>
      <c r="R144" s="70" t="e">
        <f>VLOOKUP(Table7[[#This Row],[Patient PHN]],'[1]MASTER LIST'!$C:$D,2,FALSE)</f>
        <v>#N/A</v>
      </c>
    </row>
    <row r="145" spans="1:18" x14ac:dyDescent="0.25">
      <c r="A145" s="210"/>
      <c r="B145" s="124"/>
      <c r="C145" s="125"/>
      <c r="D145" s="125"/>
      <c r="E145" s="125"/>
      <c r="F145" s="125"/>
      <c r="G145" s="125"/>
      <c r="H145" s="125"/>
      <c r="I145" s="125"/>
      <c r="J145" s="125"/>
      <c r="K145" s="126"/>
      <c r="L145" s="126"/>
      <c r="M145" s="126"/>
      <c r="N145" s="226">
        <f>Table7[[#This Row],[Drug Cost]]+Table7[[#This Row],[Drug Markup]]+Table7[[#This Row],[Drug Dispensing Fee]]</f>
        <v>0</v>
      </c>
      <c r="O145" s="126"/>
      <c r="P145" s="126">
        <f>Table7[[#This Row],[Total Drug Cost]]-Table7[[#This Row],[Total Third-party Pay]]</f>
        <v>0</v>
      </c>
      <c r="Q145" s="126"/>
      <c r="R145" s="70" t="e">
        <f>VLOOKUP(Table7[[#This Row],[Patient PHN]],'[1]MASTER LIST'!$C:$D,2,FALSE)</f>
        <v>#N/A</v>
      </c>
    </row>
    <row r="146" spans="1:18" x14ac:dyDescent="0.25">
      <c r="A146" s="210"/>
      <c r="B146" s="124"/>
      <c r="C146" s="125"/>
      <c r="D146" s="125"/>
      <c r="E146" s="125"/>
      <c r="F146" s="125"/>
      <c r="G146" s="125"/>
      <c r="H146" s="125"/>
      <c r="I146" s="125"/>
      <c r="J146" s="125"/>
      <c r="K146" s="126"/>
      <c r="L146" s="126"/>
      <c r="M146" s="126"/>
      <c r="N146" s="226">
        <f>Table7[[#This Row],[Drug Cost]]+Table7[[#This Row],[Drug Markup]]+Table7[[#This Row],[Drug Dispensing Fee]]</f>
        <v>0</v>
      </c>
      <c r="O146" s="126"/>
      <c r="P146" s="126">
        <f>Table7[[#This Row],[Total Drug Cost]]-Table7[[#This Row],[Total Third-party Pay]]</f>
        <v>0</v>
      </c>
      <c r="Q146" s="126"/>
      <c r="R146" s="70" t="e">
        <f>VLOOKUP(Table7[[#This Row],[Patient PHN]],'[1]MASTER LIST'!$C:$D,2,FALSE)</f>
        <v>#N/A</v>
      </c>
    </row>
    <row r="147" spans="1:18" x14ac:dyDescent="0.25">
      <c r="A147" s="210"/>
      <c r="B147" s="124"/>
      <c r="C147" s="125"/>
      <c r="D147" s="125"/>
      <c r="E147" s="125"/>
      <c r="F147" s="125"/>
      <c r="G147" s="125"/>
      <c r="H147" s="125"/>
      <c r="I147" s="125"/>
      <c r="J147" s="125"/>
      <c r="K147" s="126"/>
      <c r="L147" s="126"/>
      <c r="M147" s="126"/>
      <c r="N147" s="226">
        <f>Table7[[#This Row],[Drug Cost]]+Table7[[#This Row],[Drug Markup]]+Table7[[#This Row],[Drug Dispensing Fee]]</f>
        <v>0</v>
      </c>
      <c r="O147" s="126"/>
      <c r="P147" s="126">
        <f>Table7[[#This Row],[Total Drug Cost]]-Table7[[#This Row],[Total Third-party Pay]]</f>
        <v>0</v>
      </c>
      <c r="Q147" s="126"/>
      <c r="R147" s="70" t="e">
        <f>VLOOKUP(Table7[[#This Row],[Patient PHN]],'[1]MASTER LIST'!$C:$D,2,FALSE)</f>
        <v>#N/A</v>
      </c>
    </row>
    <row r="148" spans="1:18" x14ac:dyDescent="0.25">
      <c r="A148" s="210"/>
      <c r="B148" s="124"/>
      <c r="C148" s="125"/>
      <c r="D148" s="125"/>
      <c r="E148" s="125"/>
      <c r="F148" s="125"/>
      <c r="G148" s="125"/>
      <c r="H148" s="125"/>
      <c r="I148" s="125"/>
      <c r="J148" s="125"/>
      <c r="K148" s="126"/>
      <c r="L148" s="126"/>
      <c r="M148" s="126"/>
      <c r="N148" s="226">
        <f>Table7[[#This Row],[Drug Cost]]+Table7[[#This Row],[Drug Markup]]+Table7[[#This Row],[Drug Dispensing Fee]]</f>
        <v>0</v>
      </c>
      <c r="O148" s="126"/>
      <c r="P148" s="126">
        <f>Table7[[#This Row],[Total Drug Cost]]-Table7[[#This Row],[Total Third-party Pay]]</f>
        <v>0</v>
      </c>
      <c r="Q148" s="126"/>
      <c r="R148" s="70" t="e">
        <f>VLOOKUP(Table7[[#This Row],[Patient PHN]],'[1]MASTER LIST'!$C:$D,2,FALSE)</f>
        <v>#N/A</v>
      </c>
    </row>
    <row r="149" spans="1:18" x14ac:dyDescent="0.25">
      <c r="A149" s="210"/>
      <c r="B149" s="124"/>
      <c r="C149" s="125"/>
      <c r="D149" s="125"/>
      <c r="E149" s="125"/>
      <c r="F149" s="125"/>
      <c r="G149" s="125"/>
      <c r="H149" s="125"/>
      <c r="I149" s="125"/>
      <c r="J149" s="125"/>
      <c r="K149" s="126"/>
      <c r="L149" s="126"/>
      <c r="M149" s="126"/>
      <c r="N149" s="226">
        <f>Table7[[#This Row],[Drug Cost]]+Table7[[#This Row],[Drug Markup]]+Table7[[#This Row],[Drug Dispensing Fee]]</f>
        <v>0</v>
      </c>
      <c r="O149" s="126"/>
      <c r="P149" s="126">
        <f>Table7[[#This Row],[Total Drug Cost]]-Table7[[#This Row],[Total Third-party Pay]]</f>
        <v>0</v>
      </c>
      <c r="Q149" s="126"/>
      <c r="R149" s="70" t="e">
        <f>VLOOKUP(Table7[[#This Row],[Patient PHN]],'[1]MASTER LIST'!$C:$D,2,FALSE)</f>
        <v>#N/A</v>
      </c>
    </row>
    <row r="150" spans="1:18" x14ac:dyDescent="0.25">
      <c r="A150" s="210"/>
      <c r="B150" s="124"/>
      <c r="C150" s="125"/>
      <c r="D150" s="125"/>
      <c r="E150" s="125"/>
      <c r="F150" s="125"/>
      <c r="G150" s="125"/>
      <c r="H150" s="125"/>
      <c r="I150" s="125"/>
      <c r="J150" s="125"/>
      <c r="K150" s="126"/>
      <c r="L150" s="126"/>
      <c r="M150" s="126"/>
      <c r="N150" s="226">
        <f>Table7[[#This Row],[Drug Cost]]+Table7[[#This Row],[Drug Markup]]+Table7[[#This Row],[Drug Dispensing Fee]]</f>
        <v>0</v>
      </c>
      <c r="O150" s="126"/>
      <c r="P150" s="126">
        <f>Table7[[#This Row],[Total Drug Cost]]-Table7[[#This Row],[Total Third-party Pay]]</f>
        <v>0</v>
      </c>
      <c r="Q150" s="126"/>
      <c r="R150" s="70" t="e">
        <f>VLOOKUP(Table7[[#This Row],[Patient PHN]],'[1]MASTER LIST'!$C:$D,2,FALSE)</f>
        <v>#N/A</v>
      </c>
    </row>
    <row r="151" spans="1:18" x14ac:dyDescent="0.25">
      <c r="A151" s="210"/>
      <c r="B151" s="124"/>
      <c r="C151" s="125"/>
      <c r="D151" s="125"/>
      <c r="E151" s="125"/>
      <c r="F151" s="125"/>
      <c r="G151" s="125"/>
      <c r="H151" s="125"/>
      <c r="I151" s="125"/>
      <c r="J151" s="125"/>
      <c r="K151" s="126"/>
      <c r="L151" s="126"/>
      <c r="M151" s="126"/>
      <c r="N151" s="226">
        <f>Table7[[#This Row],[Drug Cost]]+Table7[[#This Row],[Drug Markup]]+Table7[[#This Row],[Drug Dispensing Fee]]</f>
        <v>0</v>
      </c>
      <c r="O151" s="126"/>
      <c r="P151" s="126">
        <f>Table7[[#This Row],[Total Drug Cost]]-Table7[[#This Row],[Total Third-party Pay]]</f>
        <v>0</v>
      </c>
      <c r="Q151" s="126"/>
      <c r="R151" s="70" t="e">
        <f>VLOOKUP(Table7[[#This Row],[Patient PHN]],'[1]MASTER LIST'!$C:$D,2,FALSE)</f>
        <v>#N/A</v>
      </c>
    </row>
    <row r="152" spans="1:18" x14ac:dyDescent="0.25">
      <c r="A152" s="210"/>
      <c r="B152" s="124"/>
      <c r="C152" s="125"/>
      <c r="D152" s="125"/>
      <c r="E152" s="125"/>
      <c r="F152" s="125"/>
      <c r="G152" s="125"/>
      <c r="H152" s="125"/>
      <c r="I152" s="125"/>
      <c r="J152" s="125"/>
      <c r="K152" s="126"/>
      <c r="L152" s="126"/>
      <c r="M152" s="126"/>
      <c r="N152" s="226">
        <f>Table7[[#This Row],[Drug Cost]]+Table7[[#This Row],[Drug Markup]]+Table7[[#This Row],[Drug Dispensing Fee]]</f>
        <v>0</v>
      </c>
      <c r="O152" s="126"/>
      <c r="P152" s="126">
        <f>Table7[[#This Row],[Total Drug Cost]]-Table7[[#This Row],[Total Third-party Pay]]</f>
        <v>0</v>
      </c>
      <c r="Q152" s="126"/>
      <c r="R152" s="70" t="e">
        <f>VLOOKUP(Table7[[#This Row],[Patient PHN]],'[1]MASTER LIST'!$C:$D,2,FALSE)</f>
        <v>#N/A</v>
      </c>
    </row>
    <row r="153" spans="1:18" x14ac:dyDescent="0.25">
      <c r="A153" s="210"/>
      <c r="B153" s="124"/>
      <c r="C153" s="125"/>
      <c r="D153" s="125"/>
      <c r="E153" s="125"/>
      <c r="F153" s="125"/>
      <c r="G153" s="125"/>
      <c r="H153" s="125"/>
      <c r="I153" s="125"/>
      <c r="J153" s="125"/>
      <c r="K153" s="126"/>
      <c r="L153" s="126"/>
      <c r="M153" s="126"/>
      <c r="N153" s="226">
        <f>Table7[[#This Row],[Drug Cost]]+Table7[[#This Row],[Drug Markup]]+Table7[[#This Row],[Drug Dispensing Fee]]</f>
        <v>0</v>
      </c>
      <c r="O153" s="126"/>
      <c r="P153" s="126">
        <f>Table7[[#This Row],[Total Drug Cost]]-Table7[[#This Row],[Total Third-party Pay]]</f>
        <v>0</v>
      </c>
      <c r="Q153" s="126"/>
      <c r="R153" s="70" t="e">
        <f>VLOOKUP(Table7[[#This Row],[Patient PHN]],'[1]MASTER LIST'!$C:$D,2,FALSE)</f>
        <v>#N/A</v>
      </c>
    </row>
    <row r="154" spans="1:18" x14ac:dyDescent="0.25">
      <c r="A154" s="210"/>
      <c r="B154" s="124"/>
      <c r="C154" s="125"/>
      <c r="D154" s="125"/>
      <c r="E154" s="125"/>
      <c r="F154" s="125"/>
      <c r="G154" s="125"/>
      <c r="H154" s="125"/>
      <c r="I154" s="125"/>
      <c r="J154" s="125"/>
      <c r="K154" s="126"/>
      <c r="L154" s="126"/>
      <c r="M154" s="126"/>
      <c r="N154" s="226">
        <f>Table7[[#This Row],[Drug Cost]]+Table7[[#This Row],[Drug Markup]]+Table7[[#This Row],[Drug Dispensing Fee]]</f>
        <v>0</v>
      </c>
      <c r="O154" s="126"/>
      <c r="P154" s="126">
        <f>Table7[[#This Row],[Total Drug Cost]]-Table7[[#This Row],[Total Third-party Pay]]</f>
        <v>0</v>
      </c>
      <c r="Q154" s="126"/>
      <c r="R154" s="70" t="e">
        <f>VLOOKUP(Table7[[#This Row],[Patient PHN]],'[1]MASTER LIST'!$C:$D,2,FALSE)</f>
        <v>#N/A</v>
      </c>
    </row>
    <row r="155" spans="1:18" x14ac:dyDescent="0.25">
      <c r="A155" s="210"/>
      <c r="B155" s="124"/>
      <c r="C155" s="125"/>
      <c r="D155" s="125"/>
      <c r="E155" s="125"/>
      <c r="F155" s="125"/>
      <c r="G155" s="125"/>
      <c r="H155" s="125"/>
      <c r="I155" s="125"/>
      <c r="J155" s="125"/>
      <c r="K155" s="126"/>
      <c r="L155" s="126"/>
      <c r="M155" s="126"/>
      <c r="N155" s="226">
        <f>Table7[[#This Row],[Drug Cost]]+Table7[[#This Row],[Drug Markup]]+Table7[[#This Row],[Drug Dispensing Fee]]</f>
        <v>0</v>
      </c>
      <c r="O155" s="126"/>
      <c r="P155" s="126">
        <f>Table7[[#This Row],[Total Drug Cost]]-Table7[[#This Row],[Total Third-party Pay]]</f>
        <v>0</v>
      </c>
      <c r="Q155" s="126"/>
      <c r="R155" s="70" t="e">
        <f>VLOOKUP(Table7[[#This Row],[Patient PHN]],'[1]MASTER LIST'!$C:$D,2,FALSE)</f>
        <v>#N/A</v>
      </c>
    </row>
    <row r="156" spans="1:18" x14ac:dyDescent="0.25">
      <c r="A156" s="210"/>
      <c r="B156" s="124"/>
      <c r="C156" s="125"/>
      <c r="D156" s="125"/>
      <c r="E156" s="125"/>
      <c r="F156" s="125"/>
      <c r="G156" s="125"/>
      <c r="H156" s="125"/>
      <c r="I156" s="125"/>
      <c r="J156" s="125"/>
      <c r="K156" s="126"/>
      <c r="L156" s="126"/>
      <c r="M156" s="126"/>
      <c r="N156" s="226">
        <f>Table7[[#This Row],[Drug Cost]]+Table7[[#This Row],[Drug Markup]]+Table7[[#This Row],[Drug Dispensing Fee]]</f>
        <v>0</v>
      </c>
      <c r="O156" s="126"/>
      <c r="P156" s="126">
        <f>Table7[[#This Row],[Total Drug Cost]]-Table7[[#This Row],[Total Third-party Pay]]</f>
        <v>0</v>
      </c>
      <c r="Q156" s="126"/>
      <c r="R156" s="70" t="e">
        <f>VLOOKUP(Table7[[#This Row],[Patient PHN]],'[1]MASTER LIST'!$C:$D,2,FALSE)</f>
        <v>#N/A</v>
      </c>
    </row>
    <row r="157" spans="1:18" x14ac:dyDescent="0.25">
      <c r="A157" s="210"/>
      <c r="B157" s="124"/>
      <c r="C157" s="125"/>
      <c r="D157" s="125"/>
      <c r="E157" s="125"/>
      <c r="F157" s="125"/>
      <c r="G157" s="125"/>
      <c r="H157" s="125"/>
      <c r="I157" s="125"/>
      <c r="J157" s="125"/>
      <c r="K157" s="126"/>
      <c r="L157" s="126"/>
      <c r="M157" s="126"/>
      <c r="N157" s="226">
        <f>Table7[[#This Row],[Drug Cost]]+Table7[[#This Row],[Drug Markup]]+Table7[[#This Row],[Drug Dispensing Fee]]</f>
        <v>0</v>
      </c>
      <c r="O157" s="126"/>
      <c r="P157" s="126">
        <f>Table7[[#This Row],[Total Drug Cost]]-Table7[[#This Row],[Total Third-party Pay]]</f>
        <v>0</v>
      </c>
      <c r="Q157" s="126"/>
      <c r="R157" s="70" t="e">
        <f>VLOOKUP(Table7[[#This Row],[Patient PHN]],'[1]MASTER LIST'!$C:$D,2,FALSE)</f>
        <v>#N/A</v>
      </c>
    </row>
    <row r="158" spans="1:18" x14ac:dyDescent="0.25">
      <c r="A158" s="210"/>
      <c r="B158" s="124"/>
      <c r="C158" s="125"/>
      <c r="D158" s="125"/>
      <c r="E158" s="125"/>
      <c r="F158" s="125"/>
      <c r="G158" s="125"/>
      <c r="H158" s="125"/>
      <c r="I158" s="125"/>
      <c r="J158" s="125"/>
      <c r="K158" s="126"/>
      <c r="L158" s="126"/>
      <c r="M158" s="126"/>
      <c r="N158" s="226">
        <f>Table7[[#This Row],[Drug Cost]]+Table7[[#This Row],[Drug Markup]]+Table7[[#This Row],[Drug Dispensing Fee]]</f>
        <v>0</v>
      </c>
      <c r="O158" s="126"/>
      <c r="P158" s="126">
        <f>Table7[[#This Row],[Total Drug Cost]]-Table7[[#This Row],[Total Third-party Pay]]</f>
        <v>0</v>
      </c>
      <c r="Q158" s="126"/>
      <c r="R158" s="70" t="e">
        <f>VLOOKUP(Table7[[#This Row],[Patient PHN]],'[1]MASTER LIST'!$C:$D,2,FALSE)</f>
        <v>#N/A</v>
      </c>
    </row>
    <row r="159" spans="1:18" x14ac:dyDescent="0.25">
      <c r="A159" s="210"/>
      <c r="B159" s="124"/>
      <c r="C159" s="125"/>
      <c r="D159" s="125"/>
      <c r="E159" s="125"/>
      <c r="F159" s="125"/>
      <c r="G159" s="125"/>
      <c r="H159" s="125"/>
      <c r="I159" s="125"/>
      <c r="J159" s="125"/>
      <c r="K159" s="126"/>
      <c r="L159" s="126"/>
      <c r="M159" s="126"/>
      <c r="N159" s="226">
        <f>Table7[[#This Row],[Drug Cost]]+Table7[[#This Row],[Drug Markup]]+Table7[[#This Row],[Drug Dispensing Fee]]</f>
        <v>0</v>
      </c>
      <c r="O159" s="126"/>
      <c r="P159" s="126">
        <f>Table7[[#This Row],[Total Drug Cost]]-Table7[[#This Row],[Total Third-party Pay]]</f>
        <v>0</v>
      </c>
      <c r="Q159" s="126"/>
      <c r="R159" s="70" t="e">
        <f>VLOOKUP(Table7[[#This Row],[Patient PHN]],'[1]MASTER LIST'!$C:$D,2,FALSE)</f>
        <v>#N/A</v>
      </c>
    </row>
    <row r="160" spans="1:18" x14ac:dyDescent="0.25">
      <c r="A160" s="210"/>
      <c r="B160" s="124"/>
      <c r="C160" s="125"/>
      <c r="D160" s="125"/>
      <c r="E160" s="125"/>
      <c r="F160" s="125"/>
      <c r="G160" s="125"/>
      <c r="H160" s="125"/>
      <c r="I160" s="125"/>
      <c r="J160" s="125"/>
      <c r="K160" s="126"/>
      <c r="L160" s="126"/>
      <c r="M160" s="126"/>
      <c r="N160" s="226">
        <f>Table7[[#This Row],[Drug Cost]]+Table7[[#This Row],[Drug Markup]]+Table7[[#This Row],[Drug Dispensing Fee]]</f>
        <v>0</v>
      </c>
      <c r="O160" s="126"/>
      <c r="P160" s="126">
        <f>Table7[[#This Row],[Total Drug Cost]]-Table7[[#This Row],[Total Third-party Pay]]</f>
        <v>0</v>
      </c>
      <c r="Q160" s="126"/>
      <c r="R160" s="70" t="e">
        <f>VLOOKUP(Table7[[#This Row],[Patient PHN]],'[1]MASTER LIST'!$C:$D,2,FALSE)</f>
        <v>#N/A</v>
      </c>
    </row>
    <row r="161" spans="1:18" x14ac:dyDescent="0.25">
      <c r="A161" s="210"/>
      <c r="B161" s="124"/>
      <c r="C161" s="125"/>
      <c r="D161" s="125"/>
      <c r="E161" s="125"/>
      <c r="F161" s="125"/>
      <c r="G161" s="125"/>
      <c r="H161" s="125"/>
      <c r="I161" s="125"/>
      <c r="J161" s="125"/>
      <c r="K161" s="126"/>
      <c r="L161" s="126"/>
      <c r="M161" s="126"/>
      <c r="N161" s="226">
        <f>Table7[[#This Row],[Drug Cost]]+Table7[[#This Row],[Drug Markup]]+Table7[[#This Row],[Drug Dispensing Fee]]</f>
        <v>0</v>
      </c>
      <c r="O161" s="126"/>
      <c r="P161" s="126">
        <f>Table7[[#This Row],[Total Drug Cost]]-Table7[[#This Row],[Total Third-party Pay]]</f>
        <v>0</v>
      </c>
      <c r="Q161" s="126"/>
      <c r="R161" s="70" t="e">
        <f>VLOOKUP(Table7[[#This Row],[Patient PHN]],'[1]MASTER LIST'!$C:$D,2,FALSE)</f>
        <v>#N/A</v>
      </c>
    </row>
    <row r="162" spans="1:18" x14ac:dyDescent="0.25">
      <c r="A162" s="210"/>
      <c r="B162" s="124"/>
      <c r="C162" s="125"/>
      <c r="D162" s="125"/>
      <c r="E162" s="125"/>
      <c r="F162" s="125"/>
      <c r="G162" s="125"/>
      <c r="H162" s="125"/>
      <c r="I162" s="125"/>
      <c r="J162" s="125"/>
      <c r="K162" s="126"/>
      <c r="L162" s="126"/>
      <c r="M162" s="126"/>
      <c r="N162" s="226">
        <f>Table7[[#This Row],[Drug Cost]]+Table7[[#This Row],[Drug Markup]]+Table7[[#This Row],[Drug Dispensing Fee]]</f>
        <v>0</v>
      </c>
      <c r="O162" s="126"/>
      <c r="P162" s="126">
        <f>Table7[[#This Row],[Total Drug Cost]]-Table7[[#This Row],[Total Third-party Pay]]</f>
        <v>0</v>
      </c>
      <c r="Q162" s="126"/>
      <c r="R162" s="70" t="e">
        <f>VLOOKUP(Table7[[#This Row],[Patient PHN]],'[1]MASTER LIST'!$C:$D,2,FALSE)</f>
        <v>#N/A</v>
      </c>
    </row>
    <row r="163" spans="1:18" x14ac:dyDescent="0.25">
      <c r="A163" s="210"/>
      <c r="B163" s="124"/>
      <c r="C163" s="125"/>
      <c r="D163" s="125"/>
      <c r="E163" s="125"/>
      <c r="F163" s="125"/>
      <c r="G163" s="125"/>
      <c r="H163" s="125"/>
      <c r="I163" s="125"/>
      <c r="J163" s="125"/>
      <c r="K163" s="126"/>
      <c r="L163" s="126"/>
      <c r="M163" s="126"/>
      <c r="N163" s="226">
        <f>Table7[[#This Row],[Drug Cost]]+Table7[[#This Row],[Drug Markup]]+Table7[[#This Row],[Drug Dispensing Fee]]</f>
        <v>0</v>
      </c>
      <c r="O163" s="126"/>
      <c r="P163" s="126">
        <f>Table7[[#This Row],[Total Drug Cost]]-Table7[[#This Row],[Total Third-party Pay]]</f>
        <v>0</v>
      </c>
      <c r="Q163" s="126"/>
      <c r="R163" s="70" t="e">
        <f>VLOOKUP(Table7[[#This Row],[Patient PHN]],'[1]MASTER LIST'!$C:$D,2,FALSE)</f>
        <v>#N/A</v>
      </c>
    </row>
    <row r="164" spans="1:18" x14ac:dyDescent="0.25">
      <c r="A164" s="210"/>
      <c r="B164" s="124"/>
      <c r="C164" s="125"/>
      <c r="D164" s="125"/>
      <c r="E164" s="125"/>
      <c r="F164" s="125"/>
      <c r="G164" s="125"/>
      <c r="H164" s="125"/>
      <c r="I164" s="125"/>
      <c r="J164" s="125"/>
      <c r="K164" s="126"/>
      <c r="L164" s="126"/>
      <c r="M164" s="126"/>
      <c r="N164" s="226">
        <f>Table7[[#This Row],[Drug Cost]]+Table7[[#This Row],[Drug Markup]]+Table7[[#This Row],[Drug Dispensing Fee]]</f>
        <v>0</v>
      </c>
      <c r="O164" s="126"/>
      <c r="P164" s="126">
        <f>Table7[[#This Row],[Total Drug Cost]]-Table7[[#This Row],[Total Third-party Pay]]</f>
        <v>0</v>
      </c>
      <c r="Q164" s="126"/>
      <c r="R164" s="70" t="e">
        <f>VLOOKUP(Table7[[#This Row],[Patient PHN]],'[1]MASTER LIST'!$C:$D,2,FALSE)</f>
        <v>#N/A</v>
      </c>
    </row>
    <row r="165" spans="1:18" x14ac:dyDescent="0.25">
      <c r="A165" s="210"/>
      <c r="B165" s="124"/>
      <c r="C165" s="125"/>
      <c r="D165" s="125"/>
      <c r="E165" s="125"/>
      <c r="F165" s="125"/>
      <c r="G165" s="125"/>
      <c r="H165" s="125"/>
      <c r="I165" s="125"/>
      <c r="J165" s="125"/>
      <c r="K165" s="126"/>
      <c r="L165" s="126"/>
      <c r="M165" s="126"/>
      <c r="N165" s="226">
        <f>Table7[[#This Row],[Drug Cost]]+Table7[[#This Row],[Drug Markup]]+Table7[[#This Row],[Drug Dispensing Fee]]</f>
        <v>0</v>
      </c>
      <c r="O165" s="126"/>
      <c r="P165" s="126">
        <f>Table7[[#This Row],[Total Drug Cost]]-Table7[[#This Row],[Total Third-party Pay]]</f>
        <v>0</v>
      </c>
      <c r="Q165" s="126"/>
      <c r="R165" s="70" t="e">
        <f>VLOOKUP(Table7[[#This Row],[Patient PHN]],'[1]MASTER LIST'!$C:$D,2,FALSE)</f>
        <v>#N/A</v>
      </c>
    </row>
    <row r="166" spans="1:18" x14ac:dyDescent="0.25">
      <c r="A166" s="210"/>
      <c r="B166" s="124"/>
      <c r="C166" s="125"/>
      <c r="D166" s="125"/>
      <c r="E166" s="125"/>
      <c r="F166" s="125"/>
      <c r="G166" s="125"/>
      <c r="H166" s="125"/>
      <c r="I166" s="125"/>
      <c r="J166" s="125"/>
      <c r="K166" s="126"/>
      <c r="L166" s="126"/>
      <c r="M166" s="126"/>
      <c r="N166" s="226">
        <f>Table7[[#This Row],[Drug Cost]]+Table7[[#This Row],[Drug Markup]]+Table7[[#This Row],[Drug Dispensing Fee]]</f>
        <v>0</v>
      </c>
      <c r="O166" s="126"/>
      <c r="P166" s="126">
        <f>Table7[[#This Row],[Total Drug Cost]]-Table7[[#This Row],[Total Third-party Pay]]</f>
        <v>0</v>
      </c>
      <c r="Q166" s="126"/>
      <c r="R166" s="70" t="e">
        <f>VLOOKUP(Table7[[#This Row],[Patient PHN]],'[1]MASTER LIST'!$C:$D,2,FALSE)</f>
        <v>#N/A</v>
      </c>
    </row>
    <row r="167" spans="1:18" x14ac:dyDescent="0.25">
      <c r="A167" s="210"/>
      <c r="B167" s="124"/>
      <c r="C167" s="125"/>
      <c r="D167" s="125"/>
      <c r="E167" s="125"/>
      <c r="F167" s="125"/>
      <c r="G167" s="125"/>
      <c r="H167" s="125"/>
      <c r="I167" s="125"/>
      <c r="J167" s="125"/>
      <c r="K167" s="126"/>
      <c r="L167" s="126"/>
      <c r="M167" s="126"/>
      <c r="N167" s="226">
        <f>Table7[[#This Row],[Drug Cost]]+Table7[[#This Row],[Drug Markup]]+Table7[[#This Row],[Drug Dispensing Fee]]</f>
        <v>0</v>
      </c>
      <c r="O167" s="126"/>
      <c r="P167" s="126">
        <f>Table7[[#This Row],[Total Drug Cost]]-Table7[[#This Row],[Total Third-party Pay]]</f>
        <v>0</v>
      </c>
      <c r="Q167" s="126"/>
      <c r="R167" s="70" t="e">
        <f>VLOOKUP(Table7[[#This Row],[Patient PHN]],'[1]MASTER LIST'!$C:$D,2,FALSE)</f>
        <v>#N/A</v>
      </c>
    </row>
    <row r="168" spans="1:18" x14ac:dyDescent="0.25">
      <c r="A168" s="210"/>
      <c r="B168" s="124"/>
      <c r="C168" s="125"/>
      <c r="D168" s="125"/>
      <c r="E168" s="125"/>
      <c r="F168" s="125"/>
      <c r="G168" s="125"/>
      <c r="H168" s="125"/>
      <c r="I168" s="125"/>
      <c r="J168" s="125"/>
      <c r="K168" s="126"/>
      <c r="L168" s="126"/>
      <c r="M168" s="126"/>
      <c r="N168" s="226">
        <f>Table7[[#This Row],[Drug Cost]]+Table7[[#This Row],[Drug Markup]]+Table7[[#This Row],[Drug Dispensing Fee]]</f>
        <v>0</v>
      </c>
      <c r="O168" s="126"/>
      <c r="P168" s="126">
        <f>Table7[[#This Row],[Total Drug Cost]]-Table7[[#This Row],[Total Third-party Pay]]</f>
        <v>0</v>
      </c>
      <c r="Q168" s="126"/>
      <c r="R168" s="70" t="e">
        <f>VLOOKUP(Table7[[#This Row],[Patient PHN]],'[1]MASTER LIST'!$C:$D,2,FALSE)</f>
        <v>#N/A</v>
      </c>
    </row>
    <row r="169" spans="1:18" x14ac:dyDescent="0.25">
      <c r="A169" s="210"/>
      <c r="B169" s="124"/>
      <c r="C169" s="125"/>
      <c r="D169" s="125"/>
      <c r="E169" s="125"/>
      <c r="F169" s="125"/>
      <c r="G169" s="125"/>
      <c r="H169" s="125"/>
      <c r="I169" s="125"/>
      <c r="J169" s="125"/>
      <c r="K169" s="126"/>
      <c r="L169" s="126"/>
      <c r="M169" s="126"/>
      <c r="N169" s="226">
        <f>Table7[[#This Row],[Drug Cost]]+Table7[[#This Row],[Drug Markup]]+Table7[[#This Row],[Drug Dispensing Fee]]</f>
        <v>0</v>
      </c>
      <c r="O169" s="126"/>
      <c r="P169" s="126">
        <f>Table7[[#This Row],[Total Drug Cost]]-Table7[[#This Row],[Total Third-party Pay]]</f>
        <v>0</v>
      </c>
      <c r="Q169" s="126"/>
      <c r="R169" s="70" t="e">
        <f>VLOOKUP(Table7[[#This Row],[Patient PHN]],'[1]MASTER LIST'!$C:$D,2,FALSE)</f>
        <v>#N/A</v>
      </c>
    </row>
    <row r="170" spans="1:18" x14ac:dyDescent="0.25">
      <c r="A170" s="210"/>
      <c r="B170" s="124"/>
      <c r="C170" s="125"/>
      <c r="D170" s="125"/>
      <c r="E170" s="125"/>
      <c r="F170" s="125"/>
      <c r="G170" s="125"/>
      <c r="H170" s="125"/>
      <c r="I170" s="125"/>
      <c r="J170" s="125"/>
      <c r="K170" s="126"/>
      <c r="L170" s="126"/>
      <c r="M170" s="126"/>
      <c r="N170" s="226">
        <f>Table7[[#This Row],[Drug Cost]]+Table7[[#This Row],[Drug Markup]]+Table7[[#This Row],[Drug Dispensing Fee]]</f>
        <v>0</v>
      </c>
      <c r="O170" s="126"/>
      <c r="P170" s="126">
        <f>Table7[[#This Row],[Total Drug Cost]]-Table7[[#This Row],[Total Third-party Pay]]</f>
        <v>0</v>
      </c>
      <c r="Q170" s="126"/>
      <c r="R170" s="70" t="e">
        <f>VLOOKUP(Table7[[#This Row],[Patient PHN]],'[1]MASTER LIST'!$C:$D,2,FALSE)</f>
        <v>#N/A</v>
      </c>
    </row>
    <row r="171" spans="1:18" x14ac:dyDescent="0.25">
      <c r="A171" s="210"/>
      <c r="B171" s="124"/>
      <c r="C171" s="125"/>
      <c r="D171" s="125"/>
      <c r="E171" s="125"/>
      <c r="F171" s="125"/>
      <c r="G171" s="125"/>
      <c r="H171" s="125"/>
      <c r="I171" s="125"/>
      <c r="J171" s="125"/>
      <c r="K171" s="126"/>
      <c r="L171" s="126"/>
      <c r="M171" s="126"/>
      <c r="N171" s="226">
        <f>Table7[[#This Row],[Drug Cost]]+Table7[[#This Row],[Drug Markup]]+Table7[[#This Row],[Drug Dispensing Fee]]</f>
        <v>0</v>
      </c>
      <c r="O171" s="126"/>
      <c r="P171" s="126">
        <f>Table7[[#This Row],[Total Drug Cost]]-Table7[[#This Row],[Total Third-party Pay]]</f>
        <v>0</v>
      </c>
      <c r="Q171" s="126"/>
      <c r="R171" s="70" t="e">
        <f>VLOOKUP(Table7[[#This Row],[Patient PHN]],'[1]MASTER LIST'!$C:$D,2,FALSE)</f>
        <v>#N/A</v>
      </c>
    </row>
    <row r="172" spans="1:18" x14ac:dyDescent="0.25">
      <c r="A172" s="210"/>
      <c r="B172" s="124"/>
      <c r="C172" s="125"/>
      <c r="D172" s="125"/>
      <c r="E172" s="125"/>
      <c r="F172" s="125"/>
      <c r="G172" s="125"/>
      <c r="H172" s="125"/>
      <c r="I172" s="125"/>
      <c r="J172" s="125"/>
      <c r="K172" s="126"/>
      <c r="L172" s="126"/>
      <c r="M172" s="126"/>
      <c r="N172" s="226">
        <f>Table7[[#This Row],[Drug Cost]]+Table7[[#This Row],[Drug Markup]]+Table7[[#This Row],[Drug Dispensing Fee]]</f>
        <v>0</v>
      </c>
      <c r="O172" s="126"/>
      <c r="P172" s="126">
        <f>Table7[[#This Row],[Total Drug Cost]]-Table7[[#This Row],[Total Third-party Pay]]</f>
        <v>0</v>
      </c>
      <c r="Q172" s="126"/>
      <c r="R172" s="70" t="e">
        <f>VLOOKUP(Table7[[#This Row],[Patient PHN]],'[1]MASTER LIST'!$C:$D,2,FALSE)</f>
        <v>#N/A</v>
      </c>
    </row>
    <row r="173" spans="1:18" x14ac:dyDescent="0.25">
      <c r="A173" s="210"/>
      <c r="B173" s="124"/>
      <c r="C173" s="125"/>
      <c r="D173" s="125"/>
      <c r="E173" s="125"/>
      <c r="F173" s="125"/>
      <c r="G173" s="125"/>
      <c r="H173" s="125"/>
      <c r="I173" s="125"/>
      <c r="J173" s="125"/>
      <c r="K173" s="126"/>
      <c r="L173" s="126"/>
      <c r="M173" s="126"/>
      <c r="N173" s="226">
        <f>Table7[[#This Row],[Drug Cost]]+Table7[[#This Row],[Drug Markup]]+Table7[[#This Row],[Drug Dispensing Fee]]</f>
        <v>0</v>
      </c>
      <c r="O173" s="126"/>
      <c r="P173" s="126">
        <f>Table7[[#This Row],[Total Drug Cost]]-Table7[[#This Row],[Total Third-party Pay]]</f>
        <v>0</v>
      </c>
      <c r="Q173" s="126"/>
      <c r="R173" s="70" t="e">
        <f>VLOOKUP(Table7[[#This Row],[Patient PHN]],'[1]MASTER LIST'!$C:$D,2,FALSE)</f>
        <v>#N/A</v>
      </c>
    </row>
    <row r="174" spans="1:18" x14ac:dyDescent="0.25">
      <c r="A174" s="210"/>
      <c r="B174" s="124"/>
      <c r="C174" s="125"/>
      <c r="D174" s="125"/>
      <c r="E174" s="125"/>
      <c r="F174" s="125"/>
      <c r="G174" s="125"/>
      <c r="H174" s="125"/>
      <c r="I174" s="125"/>
      <c r="J174" s="125"/>
      <c r="K174" s="126"/>
      <c r="L174" s="126"/>
      <c r="M174" s="126"/>
      <c r="N174" s="226">
        <f>Table7[[#This Row],[Drug Cost]]+Table7[[#This Row],[Drug Markup]]+Table7[[#This Row],[Drug Dispensing Fee]]</f>
        <v>0</v>
      </c>
      <c r="O174" s="126"/>
      <c r="P174" s="126">
        <f>Table7[[#This Row],[Total Drug Cost]]-Table7[[#This Row],[Total Third-party Pay]]</f>
        <v>0</v>
      </c>
      <c r="Q174" s="126"/>
      <c r="R174" s="70" t="e">
        <f>VLOOKUP(Table7[[#This Row],[Patient PHN]],'[1]MASTER LIST'!$C:$D,2,FALSE)</f>
        <v>#N/A</v>
      </c>
    </row>
    <row r="175" spans="1:18" x14ac:dyDescent="0.25">
      <c r="A175" s="210"/>
      <c r="B175" s="124"/>
      <c r="C175" s="125"/>
      <c r="D175" s="125"/>
      <c r="E175" s="125"/>
      <c r="F175" s="125"/>
      <c r="G175" s="125"/>
      <c r="H175" s="125"/>
      <c r="I175" s="125"/>
      <c r="J175" s="125"/>
      <c r="K175" s="126"/>
      <c r="L175" s="126"/>
      <c r="M175" s="126"/>
      <c r="N175" s="226">
        <f>Table7[[#This Row],[Drug Cost]]+Table7[[#This Row],[Drug Markup]]+Table7[[#This Row],[Drug Dispensing Fee]]</f>
        <v>0</v>
      </c>
      <c r="O175" s="126"/>
      <c r="P175" s="126">
        <f>Table7[[#This Row],[Total Drug Cost]]-Table7[[#This Row],[Total Third-party Pay]]</f>
        <v>0</v>
      </c>
      <c r="Q175" s="126"/>
      <c r="R175" s="70" t="e">
        <f>VLOOKUP(Table7[[#This Row],[Patient PHN]],'[1]MASTER LIST'!$C:$D,2,FALSE)</f>
        <v>#N/A</v>
      </c>
    </row>
    <row r="176" spans="1:18" x14ac:dyDescent="0.25">
      <c r="A176" s="210"/>
      <c r="B176" s="124"/>
      <c r="C176" s="125"/>
      <c r="D176" s="125"/>
      <c r="E176" s="125"/>
      <c r="F176" s="125"/>
      <c r="G176" s="125"/>
      <c r="H176" s="125"/>
      <c r="I176" s="125"/>
      <c r="J176" s="125"/>
      <c r="K176" s="126"/>
      <c r="L176" s="126"/>
      <c r="M176" s="126"/>
      <c r="N176" s="226">
        <f>Table7[[#This Row],[Drug Cost]]+Table7[[#This Row],[Drug Markup]]+Table7[[#This Row],[Drug Dispensing Fee]]</f>
        <v>0</v>
      </c>
      <c r="O176" s="126"/>
      <c r="P176" s="126">
        <f>Table7[[#This Row],[Total Drug Cost]]-Table7[[#This Row],[Total Third-party Pay]]</f>
        <v>0</v>
      </c>
      <c r="Q176" s="126"/>
      <c r="R176" s="70" t="e">
        <f>VLOOKUP(Table7[[#This Row],[Patient PHN]],'[1]MASTER LIST'!$C:$D,2,FALSE)</f>
        <v>#N/A</v>
      </c>
    </row>
    <row r="177" spans="1:18" x14ac:dyDescent="0.25">
      <c r="A177" s="210"/>
      <c r="B177" s="124"/>
      <c r="C177" s="125"/>
      <c r="D177" s="125"/>
      <c r="E177" s="125"/>
      <c r="F177" s="125"/>
      <c r="G177" s="125"/>
      <c r="H177" s="125"/>
      <c r="I177" s="125"/>
      <c r="J177" s="125"/>
      <c r="K177" s="126"/>
      <c r="L177" s="126"/>
      <c r="M177" s="126"/>
      <c r="N177" s="226">
        <f>Table7[[#This Row],[Drug Cost]]+Table7[[#This Row],[Drug Markup]]+Table7[[#This Row],[Drug Dispensing Fee]]</f>
        <v>0</v>
      </c>
      <c r="O177" s="126"/>
      <c r="P177" s="126">
        <f>Table7[[#This Row],[Total Drug Cost]]-Table7[[#This Row],[Total Third-party Pay]]</f>
        <v>0</v>
      </c>
      <c r="Q177" s="126"/>
      <c r="R177" s="70" t="e">
        <f>VLOOKUP(Table7[[#This Row],[Patient PHN]],'[1]MASTER LIST'!$C:$D,2,FALSE)</f>
        <v>#N/A</v>
      </c>
    </row>
    <row r="178" spans="1:18" x14ac:dyDescent="0.25">
      <c r="A178" s="210"/>
      <c r="B178" s="124"/>
      <c r="C178" s="125"/>
      <c r="D178" s="125"/>
      <c r="E178" s="125"/>
      <c r="F178" s="125"/>
      <c r="G178" s="125"/>
      <c r="H178" s="125"/>
      <c r="I178" s="125"/>
      <c r="J178" s="125"/>
      <c r="K178" s="126"/>
      <c r="L178" s="126"/>
      <c r="M178" s="126"/>
      <c r="N178" s="226">
        <f>Table7[[#This Row],[Drug Cost]]+Table7[[#This Row],[Drug Markup]]+Table7[[#This Row],[Drug Dispensing Fee]]</f>
        <v>0</v>
      </c>
      <c r="O178" s="126"/>
      <c r="P178" s="126">
        <f>Table7[[#This Row],[Total Drug Cost]]-Table7[[#This Row],[Total Third-party Pay]]</f>
        <v>0</v>
      </c>
      <c r="Q178" s="126"/>
      <c r="R178" s="70" t="e">
        <f>VLOOKUP(Table7[[#This Row],[Patient PHN]],'[1]MASTER LIST'!$C:$D,2,FALSE)</f>
        <v>#N/A</v>
      </c>
    </row>
    <row r="179" spans="1:18" x14ac:dyDescent="0.25">
      <c r="A179" s="210"/>
      <c r="B179" s="124"/>
      <c r="C179" s="125"/>
      <c r="D179" s="125"/>
      <c r="E179" s="125"/>
      <c r="F179" s="125"/>
      <c r="G179" s="125"/>
      <c r="H179" s="125"/>
      <c r="I179" s="125"/>
      <c r="J179" s="125"/>
      <c r="K179" s="126"/>
      <c r="L179" s="126"/>
      <c r="M179" s="126"/>
      <c r="N179" s="226">
        <f>Table7[[#This Row],[Drug Cost]]+Table7[[#This Row],[Drug Markup]]+Table7[[#This Row],[Drug Dispensing Fee]]</f>
        <v>0</v>
      </c>
      <c r="O179" s="126"/>
      <c r="P179" s="126">
        <f>Table7[[#This Row],[Total Drug Cost]]-Table7[[#This Row],[Total Third-party Pay]]</f>
        <v>0</v>
      </c>
      <c r="Q179" s="126"/>
      <c r="R179" s="70" t="e">
        <f>VLOOKUP(Table7[[#This Row],[Patient PHN]],'[1]MASTER LIST'!$C:$D,2,FALSE)</f>
        <v>#N/A</v>
      </c>
    </row>
    <row r="180" spans="1:18" x14ac:dyDescent="0.25">
      <c r="A180" s="210"/>
      <c r="B180" s="124"/>
      <c r="C180" s="125"/>
      <c r="D180" s="125"/>
      <c r="E180" s="125"/>
      <c r="F180" s="125"/>
      <c r="G180" s="125"/>
      <c r="H180" s="125"/>
      <c r="I180" s="125"/>
      <c r="J180" s="125"/>
      <c r="K180" s="126"/>
      <c r="L180" s="126"/>
      <c r="M180" s="126"/>
      <c r="N180" s="226">
        <f>Table7[[#This Row],[Drug Cost]]+Table7[[#This Row],[Drug Markup]]+Table7[[#This Row],[Drug Dispensing Fee]]</f>
        <v>0</v>
      </c>
      <c r="O180" s="126"/>
      <c r="P180" s="126">
        <f>Table7[[#This Row],[Total Drug Cost]]-Table7[[#This Row],[Total Third-party Pay]]</f>
        <v>0</v>
      </c>
      <c r="Q180" s="126"/>
      <c r="R180" s="70" t="e">
        <f>VLOOKUP(Table7[[#This Row],[Patient PHN]],'[1]MASTER LIST'!$C:$D,2,FALSE)</f>
        <v>#N/A</v>
      </c>
    </row>
    <row r="181" spans="1:18" x14ac:dyDescent="0.25">
      <c r="A181" s="210"/>
      <c r="B181" s="124"/>
      <c r="C181" s="125"/>
      <c r="D181" s="125"/>
      <c r="E181" s="125"/>
      <c r="F181" s="125"/>
      <c r="G181" s="125"/>
      <c r="H181" s="125"/>
      <c r="I181" s="125"/>
      <c r="J181" s="125"/>
      <c r="K181" s="126"/>
      <c r="L181" s="126"/>
      <c r="M181" s="126"/>
      <c r="N181" s="226">
        <f>Table7[[#This Row],[Drug Cost]]+Table7[[#This Row],[Drug Markup]]+Table7[[#This Row],[Drug Dispensing Fee]]</f>
        <v>0</v>
      </c>
      <c r="O181" s="126"/>
      <c r="P181" s="126">
        <f>Table7[[#This Row],[Total Drug Cost]]-Table7[[#This Row],[Total Third-party Pay]]</f>
        <v>0</v>
      </c>
      <c r="Q181" s="126"/>
      <c r="R181" s="70" t="e">
        <f>VLOOKUP(Table7[[#This Row],[Patient PHN]],'[1]MASTER LIST'!$C:$D,2,FALSE)</f>
        <v>#N/A</v>
      </c>
    </row>
    <row r="182" spans="1:18" x14ac:dyDescent="0.25">
      <c r="A182" s="210"/>
      <c r="B182" s="124"/>
      <c r="C182" s="125"/>
      <c r="D182" s="125"/>
      <c r="E182" s="125"/>
      <c r="F182" s="125"/>
      <c r="G182" s="125"/>
      <c r="H182" s="125"/>
      <c r="I182" s="125"/>
      <c r="J182" s="125"/>
      <c r="K182" s="126"/>
      <c r="L182" s="126"/>
      <c r="M182" s="126"/>
      <c r="N182" s="226">
        <f>Table7[[#This Row],[Drug Cost]]+Table7[[#This Row],[Drug Markup]]+Table7[[#This Row],[Drug Dispensing Fee]]</f>
        <v>0</v>
      </c>
      <c r="O182" s="126"/>
      <c r="P182" s="126">
        <f>Table7[[#This Row],[Total Drug Cost]]-Table7[[#This Row],[Total Third-party Pay]]</f>
        <v>0</v>
      </c>
      <c r="Q182" s="126"/>
      <c r="R182" s="70" t="e">
        <f>VLOOKUP(Table7[[#This Row],[Patient PHN]],'[1]MASTER LIST'!$C:$D,2,FALSE)</f>
        <v>#N/A</v>
      </c>
    </row>
    <row r="183" spans="1:18" x14ac:dyDescent="0.25">
      <c r="A183" s="210"/>
      <c r="B183" s="124"/>
      <c r="C183" s="125"/>
      <c r="D183" s="125"/>
      <c r="E183" s="125"/>
      <c r="F183" s="125"/>
      <c r="G183" s="125"/>
      <c r="H183" s="125"/>
      <c r="I183" s="125"/>
      <c r="J183" s="125"/>
      <c r="K183" s="126"/>
      <c r="L183" s="126"/>
      <c r="M183" s="126"/>
      <c r="N183" s="226">
        <f>Table7[[#This Row],[Drug Cost]]+Table7[[#This Row],[Drug Markup]]+Table7[[#This Row],[Drug Dispensing Fee]]</f>
        <v>0</v>
      </c>
      <c r="O183" s="126"/>
      <c r="P183" s="126">
        <f>Table7[[#This Row],[Total Drug Cost]]-Table7[[#This Row],[Total Third-party Pay]]</f>
        <v>0</v>
      </c>
      <c r="Q183" s="126"/>
      <c r="R183" s="70" t="e">
        <f>VLOOKUP(Table7[[#This Row],[Patient PHN]],'[1]MASTER LIST'!$C:$D,2,FALSE)</f>
        <v>#N/A</v>
      </c>
    </row>
    <row r="184" spans="1:18" x14ac:dyDescent="0.25">
      <c r="A184" s="210"/>
      <c r="B184" s="124"/>
      <c r="C184" s="125"/>
      <c r="D184" s="125"/>
      <c r="E184" s="125"/>
      <c r="F184" s="125"/>
      <c r="G184" s="125"/>
      <c r="H184" s="125"/>
      <c r="I184" s="125"/>
      <c r="J184" s="125"/>
      <c r="K184" s="126"/>
      <c r="L184" s="126"/>
      <c r="M184" s="126"/>
      <c r="N184" s="226">
        <f>Table7[[#This Row],[Drug Cost]]+Table7[[#This Row],[Drug Markup]]+Table7[[#This Row],[Drug Dispensing Fee]]</f>
        <v>0</v>
      </c>
      <c r="O184" s="126"/>
      <c r="P184" s="126">
        <f>Table7[[#This Row],[Total Drug Cost]]-Table7[[#This Row],[Total Third-party Pay]]</f>
        <v>0</v>
      </c>
      <c r="Q184" s="126"/>
      <c r="R184" s="70" t="e">
        <f>VLOOKUP(Table7[[#This Row],[Patient PHN]],'[1]MASTER LIST'!$C:$D,2,FALSE)</f>
        <v>#N/A</v>
      </c>
    </row>
    <row r="185" spans="1:18" x14ac:dyDescent="0.25">
      <c r="A185" s="210"/>
      <c r="B185" s="124"/>
      <c r="C185" s="125"/>
      <c r="D185" s="125"/>
      <c r="E185" s="125"/>
      <c r="F185" s="125"/>
      <c r="G185" s="125"/>
      <c r="H185" s="125"/>
      <c r="I185" s="125"/>
      <c r="J185" s="125"/>
      <c r="K185" s="126"/>
      <c r="L185" s="126"/>
      <c r="M185" s="126"/>
      <c r="N185" s="226">
        <f>Table7[[#This Row],[Drug Cost]]+Table7[[#This Row],[Drug Markup]]+Table7[[#This Row],[Drug Dispensing Fee]]</f>
        <v>0</v>
      </c>
      <c r="O185" s="126"/>
      <c r="P185" s="126">
        <f>Table7[[#This Row],[Total Drug Cost]]-Table7[[#This Row],[Total Third-party Pay]]</f>
        <v>0</v>
      </c>
      <c r="Q185" s="126"/>
      <c r="R185" s="70" t="e">
        <f>VLOOKUP(Table7[[#This Row],[Patient PHN]],'[1]MASTER LIST'!$C:$D,2,FALSE)</f>
        <v>#N/A</v>
      </c>
    </row>
    <row r="186" spans="1:18" x14ac:dyDescent="0.25">
      <c r="A186" s="210"/>
      <c r="B186" s="124"/>
      <c r="C186" s="125"/>
      <c r="D186" s="125"/>
      <c r="E186" s="125"/>
      <c r="F186" s="125"/>
      <c r="G186" s="125"/>
      <c r="H186" s="125"/>
      <c r="I186" s="125"/>
      <c r="J186" s="125"/>
      <c r="K186" s="126"/>
      <c r="L186" s="126"/>
      <c r="M186" s="126"/>
      <c r="N186" s="226">
        <f>Table7[[#This Row],[Drug Cost]]+Table7[[#This Row],[Drug Markup]]+Table7[[#This Row],[Drug Dispensing Fee]]</f>
        <v>0</v>
      </c>
      <c r="O186" s="126"/>
      <c r="P186" s="126">
        <f>Table7[[#This Row],[Total Drug Cost]]-Table7[[#This Row],[Total Third-party Pay]]</f>
        <v>0</v>
      </c>
      <c r="Q186" s="126"/>
      <c r="R186" s="70" t="e">
        <f>VLOOKUP(Table7[[#This Row],[Patient PHN]],'[1]MASTER LIST'!$C:$D,2,FALSE)</f>
        <v>#N/A</v>
      </c>
    </row>
    <row r="187" spans="1:18" x14ac:dyDescent="0.25">
      <c r="A187" s="210"/>
      <c r="B187" s="124"/>
      <c r="C187" s="125"/>
      <c r="D187" s="125"/>
      <c r="E187" s="125"/>
      <c r="F187" s="125"/>
      <c r="G187" s="125"/>
      <c r="H187" s="125"/>
      <c r="I187" s="125"/>
      <c r="J187" s="125"/>
      <c r="K187" s="126"/>
      <c r="L187" s="126"/>
      <c r="M187" s="126"/>
      <c r="N187" s="226">
        <f>Table7[[#This Row],[Drug Cost]]+Table7[[#This Row],[Drug Markup]]+Table7[[#This Row],[Drug Dispensing Fee]]</f>
        <v>0</v>
      </c>
      <c r="O187" s="126"/>
      <c r="P187" s="126">
        <f>Table7[[#This Row],[Total Drug Cost]]-Table7[[#This Row],[Total Third-party Pay]]</f>
        <v>0</v>
      </c>
      <c r="Q187" s="126"/>
      <c r="R187" s="70" t="e">
        <f>VLOOKUP(Table7[[#This Row],[Patient PHN]],'[1]MASTER LIST'!$C:$D,2,FALSE)</f>
        <v>#N/A</v>
      </c>
    </row>
    <row r="188" spans="1:18" x14ac:dyDescent="0.25">
      <c r="A188" s="210"/>
      <c r="B188" s="124"/>
      <c r="C188" s="125"/>
      <c r="D188" s="125"/>
      <c r="E188" s="125"/>
      <c r="F188" s="125"/>
      <c r="G188" s="125"/>
      <c r="H188" s="125"/>
      <c r="I188" s="125"/>
      <c r="J188" s="125"/>
      <c r="K188" s="126"/>
      <c r="L188" s="126"/>
      <c r="M188" s="126"/>
      <c r="N188" s="226">
        <f>Table7[[#This Row],[Drug Cost]]+Table7[[#This Row],[Drug Markup]]+Table7[[#This Row],[Drug Dispensing Fee]]</f>
        <v>0</v>
      </c>
      <c r="O188" s="126"/>
      <c r="P188" s="126">
        <f>Table7[[#This Row],[Total Drug Cost]]-Table7[[#This Row],[Total Third-party Pay]]</f>
        <v>0</v>
      </c>
      <c r="Q188" s="126"/>
      <c r="R188" s="70" t="e">
        <f>VLOOKUP(Table7[[#This Row],[Patient PHN]],'[1]MASTER LIST'!$C:$D,2,FALSE)</f>
        <v>#N/A</v>
      </c>
    </row>
    <row r="189" spans="1:18" x14ac:dyDescent="0.25">
      <c r="A189" s="210"/>
      <c r="B189" s="124"/>
      <c r="C189" s="125"/>
      <c r="D189" s="125"/>
      <c r="E189" s="125"/>
      <c r="F189" s="125"/>
      <c r="G189" s="125"/>
      <c r="H189" s="125"/>
      <c r="I189" s="125"/>
      <c r="J189" s="125"/>
      <c r="K189" s="126"/>
      <c r="L189" s="126"/>
      <c r="M189" s="126"/>
      <c r="N189" s="226">
        <f>Table7[[#This Row],[Drug Cost]]+Table7[[#This Row],[Drug Markup]]+Table7[[#This Row],[Drug Dispensing Fee]]</f>
        <v>0</v>
      </c>
      <c r="O189" s="126"/>
      <c r="P189" s="126">
        <f>Table7[[#This Row],[Total Drug Cost]]-Table7[[#This Row],[Total Third-party Pay]]</f>
        <v>0</v>
      </c>
      <c r="Q189" s="126"/>
      <c r="R189" s="70" t="e">
        <f>VLOOKUP(Table7[[#This Row],[Patient PHN]],'[1]MASTER LIST'!$C:$D,2,FALSE)</f>
        <v>#N/A</v>
      </c>
    </row>
    <row r="190" spans="1:18" x14ac:dyDescent="0.25">
      <c r="A190" s="210"/>
      <c r="B190" s="124"/>
      <c r="C190" s="125"/>
      <c r="D190" s="125"/>
      <c r="E190" s="125"/>
      <c r="F190" s="125"/>
      <c r="G190" s="125"/>
      <c r="H190" s="125"/>
      <c r="I190" s="125"/>
      <c r="J190" s="125"/>
      <c r="K190" s="126"/>
      <c r="L190" s="126"/>
      <c r="M190" s="126"/>
      <c r="N190" s="226">
        <f>Table7[[#This Row],[Drug Cost]]+Table7[[#This Row],[Drug Markup]]+Table7[[#This Row],[Drug Dispensing Fee]]</f>
        <v>0</v>
      </c>
      <c r="O190" s="126"/>
      <c r="P190" s="126">
        <f>Table7[[#This Row],[Total Drug Cost]]-Table7[[#This Row],[Total Third-party Pay]]</f>
        <v>0</v>
      </c>
      <c r="Q190" s="126"/>
      <c r="R190" s="70" t="e">
        <f>VLOOKUP(Table7[[#This Row],[Patient PHN]],'[1]MASTER LIST'!$C:$D,2,FALSE)</f>
        <v>#N/A</v>
      </c>
    </row>
    <row r="191" spans="1:18" x14ac:dyDescent="0.25">
      <c r="A191" s="210"/>
      <c r="B191" s="124"/>
      <c r="C191" s="125"/>
      <c r="D191" s="125"/>
      <c r="E191" s="125"/>
      <c r="F191" s="125"/>
      <c r="G191" s="125"/>
      <c r="H191" s="125"/>
      <c r="I191" s="125"/>
      <c r="J191" s="125"/>
      <c r="K191" s="126"/>
      <c r="L191" s="126"/>
      <c r="M191" s="126"/>
      <c r="N191" s="226">
        <f>Table7[[#This Row],[Drug Cost]]+Table7[[#This Row],[Drug Markup]]+Table7[[#This Row],[Drug Dispensing Fee]]</f>
        <v>0</v>
      </c>
      <c r="O191" s="126"/>
      <c r="P191" s="126">
        <f>Table7[[#This Row],[Total Drug Cost]]-Table7[[#This Row],[Total Third-party Pay]]</f>
        <v>0</v>
      </c>
      <c r="Q191" s="126"/>
      <c r="R191" s="70" t="e">
        <f>VLOOKUP(Table7[[#This Row],[Patient PHN]],'[1]MASTER LIST'!$C:$D,2,FALSE)</f>
        <v>#N/A</v>
      </c>
    </row>
    <row r="192" spans="1:18" x14ac:dyDescent="0.25">
      <c r="A192" s="210"/>
      <c r="B192" s="124"/>
      <c r="C192" s="125"/>
      <c r="D192" s="125"/>
      <c r="E192" s="125"/>
      <c r="F192" s="125"/>
      <c r="G192" s="125"/>
      <c r="H192" s="125"/>
      <c r="I192" s="125"/>
      <c r="J192" s="125"/>
      <c r="K192" s="126"/>
      <c r="L192" s="126"/>
      <c r="M192" s="126"/>
      <c r="N192" s="226">
        <f>Table7[[#This Row],[Drug Cost]]+Table7[[#This Row],[Drug Markup]]+Table7[[#This Row],[Drug Dispensing Fee]]</f>
        <v>0</v>
      </c>
      <c r="O192" s="126"/>
      <c r="P192" s="126">
        <f>Table7[[#This Row],[Total Drug Cost]]-Table7[[#This Row],[Total Third-party Pay]]</f>
        <v>0</v>
      </c>
      <c r="Q192" s="126"/>
      <c r="R192" s="70" t="e">
        <f>VLOOKUP(Table7[[#This Row],[Patient PHN]],'[1]MASTER LIST'!$C:$D,2,FALSE)</f>
        <v>#N/A</v>
      </c>
    </row>
    <row r="193" spans="1:18" x14ac:dyDescent="0.25">
      <c r="A193" s="210"/>
      <c r="B193" s="124"/>
      <c r="C193" s="125"/>
      <c r="D193" s="125"/>
      <c r="E193" s="125"/>
      <c r="F193" s="125"/>
      <c r="G193" s="125"/>
      <c r="H193" s="125"/>
      <c r="I193" s="125"/>
      <c r="J193" s="125"/>
      <c r="K193" s="126"/>
      <c r="L193" s="126"/>
      <c r="M193" s="126"/>
      <c r="N193" s="226">
        <f>Table7[[#This Row],[Drug Cost]]+Table7[[#This Row],[Drug Markup]]+Table7[[#This Row],[Drug Dispensing Fee]]</f>
        <v>0</v>
      </c>
      <c r="O193" s="126"/>
      <c r="P193" s="126">
        <f>Table7[[#This Row],[Total Drug Cost]]-Table7[[#This Row],[Total Third-party Pay]]</f>
        <v>0</v>
      </c>
      <c r="Q193" s="126"/>
      <c r="R193" s="70" t="e">
        <f>VLOOKUP(Table7[[#This Row],[Patient PHN]],'[1]MASTER LIST'!$C:$D,2,FALSE)</f>
        <v>#N/A</v>
      </c>
    </row>
    <row r="194" spans="1:18" x14ac:dyDescent="0.25">
      <c r="A194" s="210"/>
      <c r="B194" s="124"/>
      <c r="C194" s="125"/>
      <c r="D194" s="125"/>
      <c r="E194" s="125"/>
      <c r="F194" s="125"/>
      <c r="G194" s="125"/>
      <c r="H194" s="125"/>
      <c r="I194" s="125"/>
      <c r="J194" s="125"/>
      <c r="K194" s="126"/>
      <c r="L194" s="126"/>
      <c r="M194" s="126"/>
      <c r="N194" s="226">
        <f>Table7[[#This Row],[Drug Cost]]+Table7[[#This Row],[Drug Markup]]+Table7[[#This Row],[Drug Dispensing Fee]]</f>
        <v>0</v>
      </c>
      <c r="O194" s="126"/>
      <c r="P194" s="126">
        <f>Table7[[#This Row],[Total Drug Cost]]-Table7[[#This Row],[Total Third-party Pay]]</f>
        <v>0</v>
      </c>
      <c r="Q194" s="126"/>
      <c r="R194" s="70" t="e">
        <f>VLOOKUP(Table7[[#This Row],[Patient PHN]],'[1]MASTER LIST'!$C:$D,2,FALSE)</f>
        <v>#N/A</v>
      </c>
    </row>
    <row r="195" spans="1:18" x14ac:dyDescent="0.25">
      <c r="A195" s="210"/>
      <c r="B195" s="124"/>
      <c r="C195" s="125"/>
      <c r="D195" s="125"/>
      <c r="E195" s="125"/>
      <c r="F195" s="125"/>
      <c r="G195" s="125"/>
      <c r="H195" s="125"/>
      <c r="I195" s="125"/>
      <c r="J195" s="125"/>
      <c r="K195" s="126"/>
      <c r="L195" s="126"/>
      <c r="M195" s="126"/>
      <c r="N195" s="226">
        <f>Table7[[#This Row],[Drug Cost]]+Table7[[#This Row],[Drug Markup]]+Table7[[#This Row],[Drug Dispensing Fee]]</f>
        <v>0</v>
      </c>
      <c r="O195" s="126"/>
      <c r="P195" s="126">
        <f>Table7[[#This Row],[Total Drug Cost]]-Table7[[#This Row],[Total Third-party Pay]]</f>
        <v>0</v>
      </c>
      <c r="Q195" s="126"/>
      <c r="R195" s="70" t="e">
        <f>VLOOKUP(Table7[[#This Row],[Patient PHN]],'[1]MASTER LIST'!$C:$D,2,FALSE)</f>
        <v>#N/A</v>
      </c>
    </row>
    <row r="196" spans="1:18" x14ac:dyDescent="0.25">
      <c r="A196" s="210"/>
      <c r="B196" s="124"/>
      <c r="C196" s="125"/>
      <c r="D196" s="125"/>
      <c r="E196" s="125"/>
      <c r="F196" s="125"/>
      <c r="G196" s="125"/>
      <c r="H196" s="125"/>
      <c r="I196" s="125"/>
      <c r="J196" s="125"/>
      <c r="K196" s="126"/>
      <c r="L196" s="126"/>
      <c r="M196" s="126"/>
      <c r="N196" s="226">
        <f>Table7[[#This Row],[Drug Cost]]+Table7[[#This Row],[Drug Markup]]+Table7[[#This Row],[Drug Dispensing Fee]]</f>
        <v>0</v>
      </c>
      <c r="O196" s="126"/>
      <c r="P196" s="126">
        <f>Table7[[#This Row],[Total Drug Cost]]-Table7[[#This Row],[Total Third-party Pay]]</f>
        <v>0</v>
      </c>
      <c r="Q196" s="126"/>
      <c r="R196" s="70" t="e">
        <f>VLOOKUP(Table7[[#This Row],[Patient PHN]],'[1]MASTER LIST'!$C:$D,2,FALSE)</f>
        <v>#N/A</v>
      </c>
    </row>
    <row r="197" spans="1:18" x14ac:dyDescent="0.25">
      <c r="A197" s="210"/>
      <c r="B197" s="124"/>
      <c r="C197" s="125"/>
      <c r="D197" s="125"/>
      <c r="E197" s="125"/>
      <c r="F197" s="125"/>
      <c r="G197" s="125"/>
      <c r="H197" s="125"/>
      <c r="I197" s="125"/>
      <c r="J197" s="125"/>
      <c r="K197" s="126"/>
      <c r="L197" s="126"/>
      <c r="M197" s="126"/>
      <c r="N197" s="226">
        <f>Table7[[#This Row],[Drug Cost]]+Table7[[#This Row],[Drug Markup]]+Table7[[#This Row],[Drug Dispensing Fee]]</f>
        <v>0</v>
      </c>
      <c r="O197" s="126"/>
      <c r="P197" s="126">
        <f>Table7[[#This Row],[Total Drug Cost]]-Table7[[#This Row],[Total Third-party Pay]]</f>
        <v>0</v>
      </c>
      <c r="Q197" s="126"/>
      <c r="R197" s="70" t="e">
        <f>VLOOKUP(Table7[[#This Row],[Patient PHN]],'[1]MASTER LIST'!$C:$D,2,FALSE)</f>
        <v>#N/A</v>
      </c>
    </row>
    <row r="198" spans="1:18" x14ac:dyDescent="0.25">
      <c r="A198" s="210"/>
      <c r="B198" s="124"/>
      <c r="C198" s="125"/>
      <c r="D198" s="125"/>
      <c r="E198" s="125"/>
      <c r="F198" s="125"/>
      <c r="G198" s="125"/>
      <c r="H198" s="125"/>
      <c r="I198" s="125"/>
      <c r="J198" s="125"/>
      <c r="K198" s="126"/>
      <c r="L198" s="126"/>
      <c r="M198" s="126"/>
      <c r="N198" s="226">
        <f>Table7[[#This Row],[Drug Cost]]+Table7[[#This Row],[Drug Markup]]+Table7[[#This Row],[Drug Dispensing Fee]]</f>
        <v>0</v>
      </c>
      <c r="O198" s="126"/>
      <c r="P198" s="126">
        <f>Table7[[#This Row],[Total Drug Cost]]-Table7[[#This Row],[Total Third-party Pay]]</f>
        <v>0</v>
      </c>
      <c r="Q198" s="126"/>
      <c r="R198" s="70" t="e">
        <f>VLOOKUP(Table7[[#This Row],[Patient PHN]],'[1]MASTER LIST'!$C:$D,2,FALSE)</f>
        <v>#N/A</v>
      </c>
    </row>
    <row r="199" spans="1:18" x14ac:dyDescent="0.25">
      <c r="A199" s="210"/>
      <c r="B199" s="124"/>
      <c r="C199" s="125"/>
      <c r="D199" s="125"/>
      <c r="E199" s="125"/>
      <c r="F199" s="125"/>
      <c r="G199" s="125"/>
      <c r="H199" s="125"/>
      <c r="I199" s="125"/>
      <c r="J199" s="125"/>
      <c r="K199" s="126"/>
      <c r="L199" s="126"/>
      <c r="M199" s="126"/>
      <c r="N199" s="226">
        <f>Table7[[#This Row],[Drug Cost]]+Table7[[#This Row],[Drug Markup]]+Table7[[#This Row],[Drug Dispensing Fee]]</f>
        <v>0</v>
      </c>
      <c r="O199" s="126"/>
      <c r="P199" s="126">
        <f>Table7[[#This Row],[Total Drug Cost]]-Table7[[#This Row],[Total Third-party Pay]]</f>
        <v>0</v>
      </c>
      <c r="Q199" s="126"/>
      <c r="R199" s="70" t="e">
        <f>VLOOKUP(Table7[[#This Row],[Patient PHN]],'[1]MASTER LIST'!$C:$D,2,FALSE)</f>
        <v>#N/A</v>
      </c>
    </row>
    <row r="200" spans="1:18" x14ac:dyDescent="0.25">
      <c r="A200" s="210"/>
      <c r="B200" s="124"/>
      <c r="C200" s="125"/>
      <c r="D200" s="125"/>
      <c r="E200" s="125"/>
      <c r="F200" s="125"/>
      <c r="G200" s="125"/>
      <c r="H200" s="125"/>
      <c r="I200" s="125"/>
      <c r="J200" s="125"/>
      <c r="K200" s="126"/>
      <c r="L200" s="126"/>
      <c r="M200" s="126"/>
      <c r="N200" s="226">
        <f>Table7[[#This Row],[Drug Cost]]+Table7[[#This Row],[Drug Markup]]+Table7[[#This Row],[Drug Dispensing Fee]]</f>
        <v>0</v>
      </c>
      <c r="O200" s="126"/>
      <c r="P200" s="126">
        <f>Table7[[#This Row],[Total Drug Cost]]-Table7[[#This Row],[Total Third-party Pay]]</f>
        <v>0</v>
      </c>
      <c r="Q200" s="126"/>
      <c r="R200" s="70" t="e">
        <f>VLOOKUP(Table7[[#This Row],[Patient PHN]],'[1]MASTER LIST'!$C:$D,2,FALSE)</f>
        <v>#N/A</v>
      </c>
    </row>
    <row r="201" spans="1:18" x14ac:dyDescent="0.25">
      <c r="A201" s="210"/>
      <c r="B201" s="124"/>
      <c r="C201" s="125"/>
      <c r="D201" s="125"/>
      <c r="E201" s="125"/>
      <c r="F201" s="125"/>
      <c r="G201" s="125"/>
      <c r="H201" s="125"/>
      <c r="I201" s="125"/>
      <c r="J201" s="125"/>
      <c r="K201" s="126"/>
      <c r="L201" s="126"/>
      <c r="M201" s="126"/>
      <c r="N201" s="226">
        <f>Table7[[#This Row],[Drug Cost]]+Table7[[#This Row],[Drug Markup]]+Table7[[#This Row],[Drug Dispensing Fee]]</f>
        <v>0</v>
      </c>
      <c r="O201" s="126"/>
      <c r="P201" s="126">
        <f>Table7[[#This Row],[Total Drug Cost]]-Table7[[#This Row],[Total Third-party Pay]]</f>
        <v>0</v>
      </c>
      <c r="Q201" s="126"/>
      <c r="R201" s="70" t="e">
        <f>VLOOKUP(Table7[[#This Row],[Patient PHN]],'[1]MASTER LIST'!$C:$D,2,FALSE)</f>
        <v>#N/A</v>
      </c>
    </row>
    <row r="202" spans="1:18" x14ac:dyDescent="0.25">
      <c r="A202" s="210"/>
      <c r="B202" s="124"/>
      <c r="C202" s="125"/>
      <c r="D202" s="125"/>
      <c r="E202" s="125"/>
      <c r="F202" s="125"/>
      <c r="G202" s="125"/>
      <c r="H202" s="125"/>
      <c r="I202" s="125"/>
      <c r="J202" s="125"/>
      <c r="K202" s="126"/>
      <c r="L202" s="126"/>
      <c r="M202" s="126"/>
      <c r="N202" s="226">
        <f>Table7[[#This Row],[Drug Cost]]+Table7[[#This Row],[Drug Markup]]+Table7[[#This Row],[Drug Dispensing Fee]]</f>
        <v>0</v>
      </c>
      <c r="O202" s="126"/>
      <c r="P202" s="126">
        <f>Table7[[#This Row],[Total Drug Cost]]-Table7[[#This Row],[Total Third-party Pay]]</f>
        <v>0</v>
      </c>
      <c r="Q202" s="126"/>
      <c r="R202" s="70" t="e">
        <f>VLOOKUP(Table7[[#This Row],[Patient PHN]],'[1]MASTER LIST'!$C:$D,2,FALSE)</f>
        <v>#N/A</v>
      </c>
    </row>
    <row r="203" spans="1:18" x14ac:dyDescent="0.25">
      <c r="A203" s="210"/>
      <c r="B203" s="124"/>
      <c r="C203" s="125"/>
      <c r="D203" s="125"/>
      <c r="E203" s="125"/>
      <c r="F203" s="125"/>
      <c r="G203" s="125"/>
      <c r="H203" s="125"/>
      <c r="I203" s="125"/>
      <c r="J203" s="125"/>
      <c r="K203" s="126"/>
      <c r="L203" s="126"/>
      <c r="M203" s="126"/>
      <c r="N203" s="226">
        <f>Table7[[#This Row],[Drug Cost]]+Table7[[#This Row],[Drug Markup]]+Table7[[#This Row],[Drug Dispensing Fee]]</f>
        <v>0</v>
      </c>
      <c r="O203" s="126"/>
      <c r="P203" s="126">
        <f>Table7[[#This Row],[Total Drug Cost]]-Table7[[#This Row],[Total Third-party Pay]]</f>
        <v>0</v>
      </c>
      <c r="Q203" s="126"/>
      <c r="R203" s="70" t="e">
        <f>VLOOKUP(Table7[[#This Row],[Patient PHN]],'[1]MASTER LIST'!$C:$D,2,FALSE)</f>
        <v>#N/A</v>
      </c>
    </row>
    <row r="204" spans="1:18" x14ac:dyDescent="0.25">
      <c r="A204" s="210"/>
      <c r="B204" s="124"/>
      <c r="C204" s="125"/>
      <c r="D204" s="125"/>
      <c r="E204" s="125"/>
      <c r="F204" s="125"/>
      <c r="G204" s="125"/>
      <c r="H204" s="125"/>
      <c r="I204" s="125"/>
      <c r="J204" s="125"/>
      <c r="K204" s="126"/>
      <c r="L204" s="126"/>
      <c r="M204" s="126"/>
      <c r="N204" s="226">
        <f>Table7[[#This Row],[Drug Cost]]+Table7[[#This Row],[Drug Markup]]+Table7[[#This Row],[Drug Dispensing Fee]]</f>
        <v>0</v>
      </c>
      <c r="O204" s="126"/>
      <c r="P204" s="126">
        <f>Table7[[#This Row],[Total Drug Cost]]-Table7[[#This Row],[Total Third-party Pay]]</f>
        <v>0</v>
      </c>
      <c r="Q204" s="126"/>
      <c r="R204" s="70" t="e">
        <f>VLOOKUP(Table7[[#This Row],[Patient PHN]],'[1]MASTER LIST'!$C:$D,2,FALSE)</f>
        <v>#N/A</v>
      </c>
    </row>
    <row r="205" spans="1:18" x14ac:dyDescent="0.25">
      <c r="A205" s="210"/>
      <c r="B205" s="124"/>
      <c r="C205" s="125"/>
      <c r="D205" s="125"/>
      <c r="E205" s="125"/>
      <c r="F205" s="125"/>
      <c r="G205" s="125"/>
      <c r="H205" s="125"/>
      <c r="I205" s="125"/>
      <c r="J205" s="125"/>
      <c r="K205" s="126"/>
      <c r="L205" s="126"/>
      <c r="M205" s="126"/>
      <c r="N205" s="226">
        <f>Table7[[#This Row],[Drug Cost]]+Table7[[#This Row],[Drug Markup]]+Table7[[#This Row],[Drug Dispensing Fee]]</f>
        <v>0</v>
      </c>
      <c r="O205" s="126"/>
      <c r="P205" s="126">
        <f>Table7[[#This Row],[Total Drug Cost]]-Table7[[#This Row],[Total Third-party Pay]]</f>
        <v>0</v>
      </c>
      <c r="Q205" s="126"/>
      <c r="R205" s="70" t="e">
        <f>VLOOKUP(Table7[[#This Row],[Patient PHN]],'[1]MASTER LIST'!$C:$D,2,FALSE)</f>
        <v>#N/A</v>
      </c>
    </row>
    <row r="206" spans="1:18" x14ac:dyDescent="0.25">
      <c r="A206" s="210"/>
      <c r="B206" s="124"/>
      <c r="C206" s="125"/>
      <c r="D206" s="125"/>
      <c r="E206" s="125"/>
      <c r="F206" s="125"/>
      <c r="G206" s="125"/>
      <c r="H206" s="125"/>
      <c r="I206" s="125"/>
      <c r="J206" s="125"/>
      <c r="K206" s="126"/>
      <c r="L206" s="126"/>
      <c r="M206" s="126"/>
      <c r="N206" s="226">
        <f>Table7[[#This Row],[Drug Cost]]+Table7[[#This Row],[Drug Markup]]+Table7[[#This Row],[Drug Dispensing Fee]]</f>
        <v>0</v>
      </c>
      <c r="O206" s="126"/>
      <c r="P206" s="126">
        <f>Table7[[#This Row],[Total Drug Cost]]-Table7[[#This Row],[Total Third-party Pay]]</f>
        <v>0</v>
      </c>
      <c r="Q206" s="126"/>
      <c r="R206" s="70" t="e">
        <f>VLOOKUP(Table7[[#This Row],[Patient PHN]],'[1]MASTER LIST'!$C:$D,2,FALSE)</f>
        <v>#N/A</v>
      </c>
    </row>
    <row r="207" spans="1:18" x14ac:dyDescent="0.25">
      <c r="A207" s="210"/>
      <c r="B207" s="124"/>
      <c r="C207" s="125"/>
      <c r="D207" s="125"/>
      <c r="E207" s="125"/>
      <c r="F207" s="125"/>
      <c r="G207" s="125"/>
      <c r="H207" s="125"/>
      <c r="I207" s="125"/>
      <c r="J207" s="125"/>
      <c r="K207" s="126"/>
      <c r="L207" s="126"/>
      <c r="M207" s="126"/>
      <c r="N207" s="226">
        <f>Table7[[#This Row],[Drug Cost]]+Table7[[#This Row],[Drug Markup]]+Table7[[#This Row],[Drug Dispensing Fee]]</f>
        <v>0</v>
      </c>
      <c r="O207" s="126"/>
      <c r="P207" s="126">
        <f>Table7[[#This Row],[Total Drug Cost]]-Table7[[#This Row],[Total Third-party Pay]]</f>
        <v>0</v>
      </c>
      <c r="Q207" s="126"/>
      <c r="R207" s="70" t="e">
        <f>VLOOKUP(Table7[[#This Row],[Patient PHN]],'[1]MASTER LIST'!$C:$D,2,FALSE)</f>
        <v>#N/A</v>
      </c>
    </row>
    <row r="208" spans="1:18" x14ac:dyDescent="0.25">
      <c r="A208" s="210"/>
      <c r="B208" s="124"/>
      <c r="C208" s="125"/>
      <c r="D208" s="125"/>
      <c r="E208" s="125"/>
      <c r="F208" s="125"/>
      <c r="G208" s="125"/>
      <c r="H208" s="125"/>
      <c r="I208" s="125"/>
      <c r="J208" s="125"/>
      <c r="K208" s="126"/>
      <c r="L208" s="126"/>
      <c r="M208" s="126"/>
      <c r="N208" s="226">
        <f>Table7[[#This Row],[Drug Cost]]+Table7[[#This Row],[Drug Markup]]+Table7[[#This Row],[Drug Dispensing Fee]]</f>
        <v>0</v>
      </c>
      <c r="O208" s="126"/>
      <c r="P208" s="126">
        <f>Table7[[#This Row],[Total Drug Cost]]-Table7[[#This Row],[Total Third-party Pay]]</f>
        <v>0</v>
      </c>
      <c r="Q208" s="126"/>
      <c r="R208" s="70" t="e">
        <f>VLOOKUP(Table7[[#This Row],[Patient PHN]],'[1]MASTER LIST'!$C:$D,2,FALSE)</f>
        <v>#N/A</v>
      </c>
    </row>
    <row r="209" spans="1:18" x14ac:dyDescent="0.25">
      <c r="A209" s="210"/>
      <c r="B209" s="124"/>
      <c r="C209" s="125"/>
      <c r="D209" s="125"/>
      <c r="E209" s="125"/>
      <c r="F209" s="125"/>
      <c r="G209" s="125"/>
      <c r="H209" s="125"/>
      <c r="I209" s="125"/>
      <c r="J209" s="125"/>
      <c r="K209" s="126"/>
      <c r="L209" s="126"/>
      <c r="M209" s="126"/>
      <c r="N209" s="226">
        <f>Table7[[#This Row],[Drug Cost]]+Table7[[#This Row],[Drug Markup]]+Table7[[#This Row],[Drug Dispensing Fee]]</f>
        <v>0</v>
      </c>
      <c r="O209" s="126"/>
      <c r="P209" s="126">
        <f>Table7[[#This Row],[Total Drug Cost]]-Table7[[#This Row],[Total Third-party Pay]]</f>
        <v>0</v>
      </c>
      <c r="Q209" s="126"/>
      <c r="R209" s="70" t="e">
        <f>VLOOKUP(Table7[[#This Row],[Patient PHN]],'[1]MASTER LIST'!$C:$D,2,FALSE)</f>
        <v>#N/A</v>
      </c>
    </row>
    <row r="210" spans="1:18" x14ac:dyDescent="0.25">
      <c r="A210" s="210"/>
      <c r="B210" s="124"/>
      <c r="C210" s="125"/>
      <c r="D210" s="125"/>
      <c r="E210" s="125"/>
      <c r="F210" s="125"/>
      <c r="G210" s="125"/>
      <c r="H210" s="125"/>
      <c r="I210" s="125"/>
      <c r="J210" s="125"/>
      <c r="K210" s="126"/>
      <c r="L210" s="126"/>
      <c r="M210" s="126"/>
      <c r="N210" s="226">
        <f>Table7[[#This Row],[Drug Cost]]+Table7[[#This Row],[Drug Markup]]+Table7[[#This Row],[Drug Dispensing Fee]]</f>
        <v>0</v>
      </c>
      <c r="O210" s="126"/>
      <c r="P210" s="126">
        <f>Table7[[#This Row],[Total Drug Cost]]-Table7[[#This Row],[Total Third-party Pay]]</f>
        <v>0</v>
      </c>
      <c r="Q210" s="126"/>
      <c r="R210" s="70" t="e">
        <f>VLOOKUP(Table7[[#This Row],[Patient PHN]],'[1]MASTER LIST'!$C:$D,2,FALSE)</f>
        <v>#N/A</v>
      </c>
    </row>
    <row r="211" spans="1:18" x14ac:dyDescent="0.25">
      <c r="A211" s="210"/>
      <c r="B211" s="124"/>
      <c r="C211" s="125"/>
      <c r="D211" s="125"/>
      <c r="E211" s="125"/>
      <c r="F211" s="125"/>
      <c r="G211" s="125"/>
      <c r="H211" s="125"/>
      <c r="I211" s="125"/>
      <c r="J211" s="125"/>
      <c r="K211" s="126"/>
      <c r="L211" s="126"/>
      <c r="M211" s="126"/>
      <c r="N211" s="226">
        <f>Table7[[#This Row],[Drug Cost]]+Table7[[#This Row],[Drug Markup]]+Table7[[#This Row],[Drug Dispensing Fee]]</f>
        <v>0</v>
      </c>
      <c r="O211" s="126"/>
      <c r="P211" s="126">
        <f>Table7[[#This Row],[Total Drug Cost]]-Table7[[#This Row],[Total Third-party Pay]]</f>
        <v>0</v>
      </c>
      <c r="Q211" s="126"/>
      <c r="R211" s="70" t="e">
        <f>VLOOKUP(Table7[[#This Row],[Patient PHN]],'[1]MASTER LIST'!$C:$D,2,FALSE)</f>
        <v>#N/A</v>
      </c>
    </row>
    <row r="212" spans="1:18" x14ac:dyDescent="0.25">
      <c r="A212" s="210"/>
      <c r="B212" s="124"/>
      <c r="C212" s="125"/>
      <c r="D212" s="125"/>
      <c r="E212" s="125"/>
      <c r="F212" s="125"/>
      <c r="G212" s="125"/>
      <c r="H212" s="125"/>
      <c r="I212" s="125"/>
      <c r="J212" s="125"/>
      <c r="K212" s="126"/>
      <c r="L212" s="126"/>
      <c r="M212" s="126"/>
      <c r="N212" s="226">
        <f>Table7[[#This Row],[Drug Cost]]+Table7[[#This Row],[Drug Markup]]+Table7[[#This Row],[Drug Dispensing Fee]]</f>
        <v>0</v>
      </c>
      <c r="O212" s="126"/>
      <c r="P212" s="126">
        <f>Table7[[#This Row],[Total Drug Cost]]-Table7[[#This Row],[Total Third-party Pay]]</f>
        <v>0</v>
      </c>
      <c r="Q212" s="126"/>
      <c r="R212" s="70" t="e">
        <f>VLOOKUP(Table7[[#This Row],[Patient PHN]],'[1]MASTER LIST'!$C:$D,2,FALSE)</f>
        <v>#N/A</v>
      </c>
    </row>
    <row r="213" spans="1:18" x14ac:dyDescent="0.25">
      <c r="A213" s="210"/>
      <c r="B213" s="124"/>
      <c r="C213" s="125"/>
      <c r="D213" s="125"/>
      <c r="E213" s="125"/>
      <c r="F213" s="125"/>
      <c r="G213" s="125"/>
      <c r="H213" s="125"/>
      <c r="I213" s="125"/>
      <c r="J213" s="125"/>
      <c r="K213" s="126"/>
      <c r="L213" s="126"/>
      <c r="M213" s="126"/>
      <c r="N213" s="226">
        <f>Table7[[#This Row],[Drug Cost]]+Table7[[#This Row],[Drug Markup]]+Table7[[#This Row],[Drug Dispensing Fee]]</f>
        <v>0</v>
      </c>
      <c r="O213" s="126"/>
      <c r="P213" s="126">
        <f>Table7[[#This Row],[Total Drug Cost]]-Table7[[#This Row],[Total Third-party Pay]]</f>
        <v>0</v>
      </c>
      <c r="Q213" s="126"/>
      <c r="R213" s="70" t="e">
        <f>VLOOKUP(Table7[[#This Row],[Patient PHN]],'[1]MASTER LIST'!$C:$D,2,FALSE)</f>
        <v>#N/A</v>
      </c>
    </row>
    <row r="214" spans="1:18" x14ac:dyDescent="0.25">
      <c r="A214" s="210"/>
      <c r="B214" s="124"/>
      <c r="C214" s="125"/>
      <c r="D214" s="125"/>
      <c r="E214" s="125"/>
      <c r="F214" s="125"/>
      <c r="G214" s="125"/>
      <c r="H214" s="125"/>
      <c r="I214" s="125"/>
      <c r="J214" s="125"/>
      <c r="K214" s="126"/>
      <c r="L214" s="126"/>
      <c r="M214" s="126"/>
      <c r="N214" s="226">
        <f>Table7[[#This Row],[Drug Cost]]+Table7[[#This Row],[Drug Markup]]+Table7[[#This Row],[Drug Dispensing Fee]]</f>
        <v>0</v>
      </c>
      <c r="O214" s="126"/>
      <c r="P214" s="126">
        <f>Table7[[#This Row],[Total Drug Cost]]-Table7[[#This Row],[Total Third-party Pay]]</f>
        <v>0</v>
      </c>
      <c r="Q214" s="126"/>
      <c r="R214" s="70" t="e">
        <f>VLOOKUP(Table7[[#This Row],[Patient PHN]],'[1]MASTER LIST'!$C:$D,2,FALSE)</f>
        <v>#N/A</v>
      </c>
    </row>
    <row r="215" spans="1:18" x14ac:dyDescent="0.25">
      <c r="A215" s="210"/>
      <c r="B215" s="124"/>
      <c r="C215" s="125"/>
      <c r="D215" s="125"/>
      <c r="E215" s="125"/>
      <c r="F215" s="125"/>
      <c r="G215" s="125"/>
      <c r="H215" s="125"/>
      <c r="I215" s="125"/>
      <c r="J215" s="125"/>
      <c r="K215" s="126"/>
      <c r="L215" s="126"/>
      <c r="M215" s="126"/>
      <c r="N215" s="226">
        <f>Table7[[#This Row],[Drug Cost]]+Table7[[#This Row],[Drug Markup]]+Table7[[#This Row],[Drug Dispensing Fee]]</f>
        <v>0</v>
      </c>
      <c r="O215" s="126"/>
      <c r="P215" s="126">
        <f>Table7[[#This Row],[Total Drug Cost]]-Table7[[#This Row],[Total Third-party Pay]]</f>
        <v>0</v>
      </c>
      <c r="Q215" s="126"/>
      <c r="R215" s="70" t="e">
        <f>VLOOKUP(Table7[[#This Row],[Patient PHN]],'[1]MASTER LIST'!$C:$D,2,FALSE)</f>
        <v>#N/A</v>
      </c>
    </row>
    <row r="216" spans="1:18" x14ac:dyDescent="0.25">
      <c r="A216" s="210"/>
      <c r="B216" s="124"/>
      <c r="C216" s="125"/>
      <c r="D216" s="125"/>
      <c r="E216" s="125"/>
      <c r="F216" s="125"/>
      <c r="G216" s="125"/>
      <c r="H216" s="125"/>
      <c r="I216" s="125"/>
      <c r="J216" s="125"/>
      <c r="K216" s="126"/>
      <c r="L216" s="126"/>
      <c r="M216" s="126"/>
      <c r="N216" s="226">
        <f>Table7[[#This Row],[Drug Cost]]+Table7[[#This Row],[Drug Markup]]+Table7[[#This Row],[Drug Dispensing Fee]]</f>
        <v>0</v>
      </c>
      <c r="O216" s="126"/>
      <c r="P216" s="126">
        <f>Table7[[#This Row],[Total Drug Cost]]-Table7[[#This Row],[Total Third-party Pay]]</f>
        <v>0</v>
      </c>
      <c r="Q216" s="126"/>
      <c r="R216" s="70" t="e">
        <f>VLOOKUP(Table7[[#This Row],[Patient PHN]],'[1]MASTER LIST'!$C:$D,2,FALSE)</f>
        <v>#N/A</v>
      </c>
    </row>
    <row r="217" spans="1:18" x14ac:dyDescent="0.25">
      <c r="A217" s="210"/>
      <c r="B217" s="124"/>
      <c r="C217" s="125"/>
      <c r="D217" s="125"/>
      <c r="E217" s="125"/>
      <c r="F217" s="125"/>
      <c r="G217" s="125"/>
      <c r="H217" s="125"/>
      <c r="I217" s="125"/>
      <c r="J217" s="125"/>
      <c r="K217" s="126"/>
      <c r="L217" s="126"/>
      <c r="M217" s="126"/>
      <c r="N217" s="226">
        <f>Table7[[#This Row],[Drug Cost]]+Table7[[#This Row],[Drug Markup]]+Table7[[#This Row],[Drug Dispensing Fee]]</f>
        <v>0</v>
      </c>
      <c r="O217" s="126"/>
      <c r="P217" s="126">
        <f>Table7[[#This Row],[Total Drug Cost]]-Table7[[#This Row],[Total Third-party Pay]]</f>
        <v>0</v>
      </c>
      <c r="Q217" s="126"/>
      <c r="R217" s="70" t="e">
        <f>VLOOKUP(Table7[[#This Row],[Patient PHN]],'[1]MASTER LIST'!$C:$D,2,FALSE)</f>
        <v>#N/A</v>
      </c>
    </row>
    <row r="218" spans="1:18" x14ac:dyDescent="0.25">
      <c r="A218" s="210"/>
      <c r="B218" s="124"/>
      <c r="C218" s="125"/>
      <c r="D218" s="125"/>
      <c r="E218" s="125"/>
      <c r="F218" s="125"/>
      <c r="G218" s="125"/>
      <c r="H218" s="125"/>
      <c r="I218" s="125"/>
      <c r="J218" s="125"/>
      <c r="K218" s="126"/>
      <c r="L218" s="126"/>
      <c r="M218" s="126"/>
      <c r="N218" s="226">
        <f>Table7[[#This Row],[Drug Cost]]+Table7[[#This Row],[Drug Markup]]+Table7[[#This Row],[Drug Dispensing Fee]]</f>
        <v>0</v>
      </c>
      <c r="O218" s="126"/>
      <c r="P218" s="126">
        <f>Table7[[#This Row],[Total Drug Cost]]-Table7[[#This Row],[Total Third-party Pay]]</f>
        <v>0</v>
      </c>
      <c r="Q218" s="126"/>
      <c r="R218" s="70" t="e">
        <f>VLOOKUP(Table7[[#This Row],[Patient PHN]],'[1]MASTER LIST'!$C:$D,2,FALSE)</f>
        <v>#N/A</v>
      </c>
    </row>
    <row r="219" spans="1:18" x14ac:dyDescent="0.25">
      <c r="A219" s="210"/>
      <c r="B219" s="124"/>
      <c r="C219" s="125"/>
      <c r="D219" s="125"/>
      <c r="E219" s="125"/>
      <c r="F219" s="125"/>
      <c r="G219" s="125"/>
      <c r="H219" s="125"/>
      <c r="I219" s="125"/>
      <c r="J219" s="125"/>
      <c r="K219" s="126"/>
      <c r="L219" s="126"/>
      <c r="M219" s="126"/>
      <c r="N219" s="226">
        <f>Table7[[#This Row],[Drug Cost]]+Table7[[#This Row],[Drug Markup]]+Table7[[#This Row],[Drug Dispensing Fee]]</f>
        <v>0</v>
      </c>
      <c r="O219" s="126"/>
      <c r="P219" s="126">
        <f>Table7[[#This Row],[Total Drug Cost]]-Table7[[#This Row],[Total Third-party Pay]]</f>
        <v>0</v>
      </c>
      <c r="Q219" s="126"/>
      <c r="R219" s="70" t="e">
        <f>VLOOKUP(Table7[[#This Row],[Patient PHN]],'[1]MASTER LIST'!$C:$D,2,FALSE)</f>
        <v>#N/A</v>
      </c>
    </row>
    <row r="220" spans="1:18" x14ac:dyDescent="0.25">
      <c r="A220" s="210"/>
      <c r="B220" s="124"/>
      <c r="C220" s="125"/>
      <c r="D220" s="125"/>
      <c r="E220" s="125"/>
      <c r="F220" s="125"/>
      <c r="G220" s="125"/>
      <c r="H220" s="125"/>
      <c r="I220" s="125"/>
      <c r="J220" s="125"/>
      <c r="K220" s="126"/>
      <c r="L220" s="126"/>
      <c r="M220" s="126"/>
      <c r="N220" s="226">
        <f>Table7[[#This Row],[Drug Cost]]+Table7[[#This Row],[Drug Markup]]+Table7[[#This Row],[Drug Dispensing Fee]]</f>
        <v>0</v>
      </c>
      <c r="O220" s="126"/>
      <c r="P220" s="126">
        <f>Table7[[#This Row],[Total Drug Cost]]-Table7[[#This Row],[Total Third-party Pay]]</f>
        <v>0</v>
      </c>
      <c r="Q220" s="126"/>
      <c r="R220" s="70" t="e">
        <f>VLOOKUP(Table7[[#This Row],[Patient PHN]],'[1]MASTER LIST'!$C:$D,2,FALSE)</f>
        <v>#N/A</v>
      </c>
    </row>
    <row r="221" spans="1:18" x14ac:dyDescent="0.25">
      <c r="A221" s="210"/>
      <c r="B221" s="124"/>
      <c r="C221" s="125"/>
      <c r="D221" s="125"/>
      <c r="E221" s="125"/>
      <c r="F221" s="125"/>
      <c r="G221" s="125"/>
      <c r="H221" s="125"/>
      <c r="I221" s="125"/>
      <c r="J221" s="125"/>
      <c r="K221" s="126"/>
      <c r="L221" s="126"/>
      <c r="M221" s="126"/>
      <c r="N221" s="226">
        <f>Table7[[#This Row],[Drug Cost]]+Table7[[#This Row],[Drug Markup]]+Table7[[#This Row],[Drug Dispensing Fee]]</f>
        <v>0</v>
      </c>
      <c r="O221" s="126"/>
      <c r="P221" s="126">
        <f>Table7[[#This Row],[Total Drug Cost]]-Table7[[#This Row],[Total Third-party Pay]]</f>
        <v>0</v>
      </c>
      <c r="Q221" s="126"/>
      <c r="R221" s="70" t="e">
        <f>VLOOKUP(Table7[[#This Row],[Patient PHN]],'[1]MASTER LIST'!$C:$D,2,FALSE)</f>
        <v>#N/A</v>
      </c>
    </row>
    <row r="222" spans="1:18" x14ac:dyDescent="0.25">
      <c r="A222" s="210"/>
      <c r="B222" s="124"/>
      <c r="C222" s="125"/>
      <c r="D222" s="125"/>
      <c r="E222" s="125"/>
      <c r="F222" s="125"/>
      <c r="G222" s="125"/>
      <c r="H222" s="125"/>
      <c r="I222" s="125"/>
      <c r="J222" s="125"/>
      <c r="K222" s="126"/>
      <c r="L222" s="126"/>
      <c r="M222" s="126"/>
      <c r="N222" s="226">
        <f>Table7[[#This Row],[Drug Cost]]+Table7[[#This Row],[Drug Markup]]+Table7[[#This Row],[Drug Dispensing Fee]]</f>
        <v>0</v>
      </c>
      <c r="O222" s="126"/>
      <c r="P222" s="126">
        <f>Table7[[#This Row],[Total Drug Cost]]-Table7[[#This Row],[Total Third-party Pay]]</f>
        <v>0</v>
      </c>
      <c r="Q222" s="126"/>
      <c r="R222" s="70" t="e">
        <f>VLOOKUP(Table7[[#This Row],[Patient PHN]],'[1]MASTER LIST'!$C:$D,2,FALSE)</f>
        <v>#N/A</v>
      </c>
    </row>
    <row r="223" spans="1:18" x14ac:dyDescent="0.25">
      <c r="A223" s="210"/>
      <c r="B223" s="124"/>
      <c r="C223" s="125"/>
      <c r="D223" s="125"/>
      <c r="E223" s="125"/>
      <c r="F223" s="125"/>
      <c r="G223" s="125"/>
      <c r="H223" s="125"/>
      <c r="I223" s="125"/>
      <c r="J223" s="125"/>
      <c r="K223" s="126"/>
      <c r="L223" s="126"/>
      <c r="M223" s="126"/>
      <c r="N223" s="226">
        <f>Table7[[#This Row],[Drug Cost]]+Table7[[#This Row],[Drug Markup]]+Table7[[#This Row],[Drug Dispensing Fee]]</f>
        <v>0</v>
      </c>
      <c r="O223" s="126"/>
      <c r="P223" s="126">
        <f>Table7[[#This Row],[Total Drug Cost]]-Table7[[#This Row],[Total Third-party Pay]]</f>
        <v>0</v>
      </c>
      <c r="Q223" s="126"/>
      <c r="R223" s="70" t="e">
        <f>VLOOKUP(Table7[[#This Row],[Patient PHN]],'[1]MASTER LIST'!$C:$D,2,FALSE)</f>
        <v>#N/A</v>
      </c>
    </row>
    <row r="224" spans="1:18" x14ac:dyDescent="0.25">
      <c r="A224" s="210"/>
      <c r="B224" s="124"/>
      <c r="C224" s="125"/>
      <c r="D224" s="125"/>
      <c r="E224" s="125"/>
      <c r="F224" s="125"/>
      <c r="G224" s="125"/>
      <c r="H224" s="125"/>
      <c r="I224" s="125"/>
      <c r="J224" s="125"/>
      <c r="K224" s="126"/>
      <c r="L224" s="126"/>
      <c r="M224" s="126"/>
      <c r="N224" s="226">
        <f>Table7[[#This Row],[Drug Cost]]+Table7[[#This Row],[Drug Markup]]+Table7[[#This Row],[Drug Dispensing Fee]]</f>
        <v>0</v>
      </c>
      <c r="O224" s="126"/>
      <c r="P224" s="126">
        <f>Table7[[#This Row],[Total Drug Cost]]-Table7[[#This Row],[Total Third-party Pay]]</f>
        <v>0</v>
      </c>
      <c r="Q224" s="126"/>
      <c r="R224" s="70" t="e">
        <f>VLOOKUP(Table7[[#This Row],[Patient PHN]],'[1]MASTER LIST'!$C:$D,2,FALSE)</f>
        <v>#N/A</v>
      </c>
    </row>
    <row r="225" spans="1:18" x14ac:dyDescent="0.25">
      <c r="A225" s="210"/>
      <c r="B225" s="124"/>
      <c r="C225" s="125"/>
      <c r="D225" s="125"/>
      <c r="E225" s="125"/>
      <c r="F225" s="125"/>
      <c r="G225" s="125"/>
      <c r="H225" s="125"/>
      <c r="I225" s="125"/>
      <c r="J225" s="125"/>
      <c r="K225" s="126"/>
      <c r="L225" s="126"/>
      <c r="M225" s="126"/>
      <c r="N225" s="226">
        <f>Table7[[#This Row],[Drug Cost]]+Table7[[#This Row],[Drug Markup]]+Table7[[#This Row],[Drug Dispensing Fee]]</f>
        <v>0</v>
      </c>
      <c r="O225" s="126"/>
      <c r="P225" s="126">
        <f>Table7[[#This Row],[Total Drug Cost]]-Table7[[#This Row],[Total Third-party Pay]]</f>
        <v>0</v>
      </c>
      <c r="Q225" s="126"/>
      <c r="R225" s="70" t="e">
        <f>VLOOKUP(Table7[[#This Row],[Patient PHN]],'[1]MASTER LIST'!$C:$D,2,FALSE)</f>
        <v>#N/A</v>
      </c>
    </row>
    <row r="226" spans="1:18" x14ac:dyDescent="0.25">
      <c r="A226" s="210"/>
      <c r="B226" s="124"/>
      <c r="C226" s="125"/>
      <c r="D226" s="125"/>
      <c r="E226" s="125"/>
      <c r="F226" s="125"/>
      <c r="G226" s="125"/>
      <c r="H226" s="125"/>
      <c r="I226" s="125"/>
      <c r="J226" s="125"/>
      <c r="K226" s="126"/>
      <c r="L226" s="126"/>
      <c r="M226" s="126"/>
      <c r="N226" s="226">
        <f>Table7[[#This Row],[Drug Cost]]+Table7[[#This Row],[Drug Markup]]+Table7[[#This Row],[Drug Dispensing Fee]]</f>
        <v>0</v>
      </c>
      <c r="O226" s="126"/>
      <c r="P226" s="126">
        <f>Table7[[#This Row],[Total Drug Cost]]-Table7[[#This Row],[Total Third-party Pay]]</f>
        <v>0</v>
      </c>
      <c r="Q226" s="126"/>
      <c r="R226" s="70" t="e">
        <f>VLOOKUP(Table7[[#This Row],[Patient PHN]],'[1]MASTER LIST'!$C:$D,2,FALSE)</f>
        <v>#N/A</v>
      </c>
    </row>
    <row r="227" spans="1:18" x14ac:dyDescent="0.25">
      <c r="A227" s="210"/>
      <c r="B227" s="124"/>
      <c r="C227" s="125"/>
      <c r="D227" s="125"/>
      <c r="E227" s="125"/>
      <c r="F227" s="125"/>
      <c r="G227" s="125"/>
      <c r="H227" s="125"/>
      <c r="I227" s="125"/>
      <c r="J227" s="125"/>
      <c r="K227" s="126"/>
      <c r="L227" s="126"/>
      <c r="M227" s="126"/>
      <c r="N227" s="226">
        <f>Table7[[#This Row],[Drug Cost]]+Table7[[#This Row],[Drug Markup]]+Table7[[#This Row],[Drug Dispensing Fee]]</f>
        <v>0</v>
      </c>
      <c r="O227" s="126"/>
      <c r="P227" s="126">
        <f>Table7[[#This Row],[Total Drug Cost]]-Table7[[#This Row],[Total Third-party Pay]]</f>
        <v>0</v>
      </c>
      <c r="Q227" s="126"/>
      <c r="R227" s="70" t="e">
        <f>VLOOKUP(Table7[[#This Row],[Patient PHN]],'[1]MASTER LIST'!$C:$D,2,FALSE)</f>
        <v>#N/A</v>
      </c>
    </row>
    <row r="228" spans="1:18" x14ac:dyDescent="0.25">
      <c r="A228" s="210"/>
      <c r="B228" s="124"/>
      <c r="C228" s="125"/>
      <c r="D228" s="125"/>
      <c r="E228" s="125"/>
      <c r="F228" s="125"/>
      <c r="G228" s="125"/>
      <c r="H228" s="125"/>
      <c r="I228" s="125"/>
      <c r="J228" s="125"/>
      <c r="K228" s="126"/>
      <c r="L228" s="126"/>
      <c r="M228" s="126"/>
      <c r="N228" s="226">
        <f>Table7[[#This Row],[Drug Cost]]+Table7[[#This Row],[Drug Markup]]+Table7[[#This Row],[Drug Dispensing Fee]]</f>
        <v>0</v>
      </c>
      <c r="O228" s="126"/>
      <c r="P228" s="126">
        <f>Table7[[#This Row],[Total Drug Cost]]-Table7[[#This Row],[Total Third-party Pay]]</f>
        <v>0</v>
      </c>
      <c r="Q228" s="126"/>
      <c r="R228" s="70" t="e">
        <f>VLOOKUP(Table7[[#This Row],[Patient PHN]],'[1]MASTER LIST'!$C:$D,2,FALSE)</f>
        <v>#N/A</v>
      </c>
    </row>
    <row r="229" spans="1:18" x14ac:dyDescent="0.25">
      <c r="A229" s="210"/>
      <c r="B229" s="124"/>
      <c r="C229" s="125"/>
      <c r="D229" s="125"/>
      <c r="E229" s="125"/>
      <c r="F229" s="125"/>
      <c r="G229" s="125"/>
      <c r="H229" s="125"/>
      <c r="I229" s="125"/>
      <c r="J229" s="125"/>
      <c r="K229" s="126"/>
      <c r="L229" s="126"/>
      <c r="M229" s="126"/>
      <c r="N229" s="226">
        <f>Table7[[#This Row],[Drug Cost]]+Table7[[#This Row],[Drug Markup]]+Table7[[#This Row],[Drug Dispensing Fee]]</f>
        <v>0</v>
      </c>
      <c r="O229" s="126"/>
      <c r="P229" s="126">
        <f>Table7[[#This Row],[Total Drug Cost]]-Table7[[#This Row],[Total Third-party Pay]]</f>
        <v>0</v>
      </c>
      <c r="Q229" s="126"/>
      <c r="R229" s="70" t="e">
        <f>VLOOKUP(Table7[[#This Row],[Patient PHN]],'[1]MASTER LIST'!$C:$D,2,FALSE)</f>
        <v>#N/A</v>
      </c>
    </row>
    <row r="230" spans="1:18" x14ac:dyDescent="0.25">
      <c r="A230" s="210"/>
      <c r="B230" s="124"/>
      <c r="C230" s="125"/>
      <c r="D230" s="125"/>
      <c r="E230" s="125"/>
      <c r="F230" s="125"/>
      <c r="G230" s="125"/>
      <c r="H230" s="125"/>
      <c r="I230" s="125"/>
      <c r="J230" s="125"/>
      <c r="K230" s="126"/>
      <c r="L230" s="126"/>
      <c r="M230" s="126"/>
      <c r="N230" s="226">
        <f>Table7[[#This Row],[Drug Cost]]+Table7[[#This Row],[Drug Markup]]+Table7[[#This Row],[Drug Dispensing Fee]]</f>
        <v>0</v>
      </c>
      <c r="O230" s="126"/>
      <c r="P230" s="126">
        <f>Table7[[#This Row],[Total Drug Cost]]-Table7[[#This Row],[Total Third-party Pay]]</f>
        <v>0</v>
      </c>
      <c r="Q230" s="126"/>
      <c r="R230" s="70" t="e">
        <f>VLOOKUP(Table7[[#This Row],[Patient PHN]],'[1]MASTER LIST'!$C:$D,2,FALSE)</f>
        <v>#N/A</v>
      </c>
    </row>
    <row r="231" spans="1:18" x14ac:dyDescent="0.25">
      <c r="A231" s="210"/>
      <c r="B231" s="124"/>
      <c r="C231" s="125"/>
      <c r="D231" s="125"/>
      <c r="E231" s="125"/>
      <c r="F231" s="125"/>
      <c r="G231" s="125"/>
      <c r="H231" s="125"/>
      <c r="I231" s="125"/>
      <c r="J231" s="125"/>
      <c r="K231" s="126"/>
      <c r="L231" s="126"/>
      <c r="M231" s="126"/>
      <c r="N231" s="226">
        <f>Table7[[#This Row],[Drug Cost]]+Table7[[#This Row],[Drug Markup]]+Table7[[#This Row],[Drug Dispensing Fee]]</f>
        <v>0</v>
      </c>
      <c r="O231" s="126"/>
      <c r="P231" s="126">
        <f>Table7[[#This Row],[Total Drug Cost]]-Table7[[#This Row],[Total Third-party Pay]]</f>
        <v>0</v>
      </c>
      <c r="Q231" s="126"/>
      <c r="R231" s="70" t="e">
        <f>VLOOKUP(Table7[[#This Row],[Patient PHN]],'[1]MASTER LIST'!$C:$D,2,FALSE)</f>
        <v>#N/A</v>
      </c>
    </row>
    <row r="232" spans="1:18" x14ac:dyDescent="0.25">
      <c r="A232" s="210"/>
      <c r="B232" s="124"/>
      <c r="C232" s="125"/>
      <c r="D232" s="125"/>
      <c r="E232" s="125"/>
      <c r="F232" s="125"/>
      <c r="G232" s="125"/>
      <c r="H232" s="125"/>
      <c r="I232" s="125"/>
      <c r="J232" s="125"/>
      <c r="K232" s="126"/>
      <c r="L232" s="126"/>
      <c r="M232" s="126"/>
      <c r="N232" s="226">
        <f>Table7[[#This Row],[Drug Cost]]+Table7[[#This Row],[Drug Markup]]+Table7[[#This Row],[Drug Dispensing Fee]]</f>
        <v>0</v>
      </c>
      <c r="O232" s="126"/>
      <c r="P232" s="126">
        <f>Table7[[#This Row],[Total Drug Cost]]-Table7[[#This Row],[Total Third-party Pay]]</f>
        <v>0</v>
      </c>
      <c r="Q232" s="126"/>
      <c r="R232" s="70" t="e">
        <f>VLOOKUP(Table7[[#This Row],[Patient PHN]],'[1]MASTER LIST'!$C:$D,2,FALSE)</f>
        <v>#N/A</v>
      </c>
    </row>
    <row r="233" spans="1:18" x14ac:dyDescent="0.25">
      <c r="A233" s="210"/>
      <c r="B233" s="124"/>
      <c r="C233" s="125"/>
      <c r="D233" s="125"/>
      <c r="E233" s="125"/>
      <c r="F233" s="125"/>
      <c r="G233" s="125"/>
      <c r="H233" s="125"/>
      <c r="I233" s="125"/>
      <c r="J233" s="125"/>
      <c r="K233" s="126"/>
      <c r="L233" s="126"/>
      <c r="M233" s="126"/>
      <c r="N233" s="226">
        <f>Table7[[#This Row],[Drug Cost]]+Table7[[#This Row],[Drug Markup]]+Table7[[#This Row],[Drug Dispensing Fee]]</f>
        <v>0</v>
      </c>
      <c r="O233" s="126"/>
      <c r="P233" s="126">
        <f>Table7[[#This Row],[Total Drug Cost]]-Table7[[#This Row],[Total Third-party Pay]]</f>
        <v>0</v>
      </c>
      <c r="Q233" s="126"/>
      <c r="R233" s="70" t="e">
        <f>VLOOKUP(Table7[[#This Row],[Patient PHN]],'[1]MASTER LIST'!$C:$D,2,FALSE)</f>
        <v>#N/A</v>
      </c>
    </row>
    <row r="234" spans="1:18" x14ac:dyDescent="0.25">
      <c r="A234" s="210"/>
      <c r="B234" s="124"/>
      <c r="C234" s="125"/>
      <c r="D234" s="125"/>
      <c r="E234" s="125"/>
      <c r="F234" s="125"/>
      <c r="G234" s="125"/>
      <c r="H234" s="125"/>
      <c r="I234" s="125"/>
      <c r="J234" s="125"/>
      <c r="K234" s="126"/>
      <c r="L234" s="126"/>
      <c r="M234" s="126"/>
      <c r="N234" s="226">
        <f>Table7[[#This Row],[Drug Cost]]+Table7[[#This Row],[Drug Markup]]+Table7[[#This Row],[Drug Dispensing Fee]]</f>
        <v>0</v>
      </c>
      <c r="O234" s="126"/>
      <c r="P234" s="126">
        <f>Table7[[#This Row],[Total Drug Cost]]-Table7[[#This Row],[Total Third-party Pay]]</f>
        <v>0</v>
      </c>
      <c r="Q234" s="126"/>
      <c r="R234" s="70" t="e">
        <f>VLOOKUP(Table7[[#This Row],[Patient PHN]],'[1]MASTER LIST'!$C:$D,2,FALSE)</f>
        <v>#N/A</v>
      </c>
    </row>
    <row r="235" spans="1:18" x14ac:dyDescent="0.25">
      <c r="A235" s="210"/>
      <c r="B235" s="124"/>
      <c r="C235" s="125"/>
      <c r="D235" s="125"/>
      <c r="E235" s="125"/>
      <c r="F235" s="125"/>
      <c r="G235" s="125"/>
      <c r="H235" s="125"/>
      <c r="I235" s="125"/>
      <c r="J235" s="125"/>
      <c r="K235" s="126"/>
      <c r="L235" s="126"/>
      <c r="M235" s="126"/>
      <c r="N235" s="226">
        <f>Table7[[#This Row],[Drug Cost]]+Table7[[#This Row],[Drug Markup]]+Table7[[#This Row],[Drug Dispensing Fee]]</f>
        <v>0</v>
      </c>
      <c r="O235" s="126"/>
      <c r="P235" s="126">
        <f>Table7[[#This Row],[Total Drug Cost]]-Table7[[#This Row],[Total Third-party Pay]]</f>
        <v>0</v>
      </c>
      <c r="Q235" s="126"/>
      <c r="R235" s="70" t="e">
        <f>VLOOKUP(Table7[[#This Row],[Patient PHN]],'[1]MASTER LIST'!$C:$D,2,FALSE)</f>
        <v>#N/A</v>
      </c>
    </row>
    <row r="236" spans="1:18" x14ac:dyDescent="0.25">
      <c r="A236" s="210"/>
      <c r="B236" s="124"/>
      <c r="C236" s="125"/>
      <c r="D236" s="125"/>
      <c r="E236" s="125"/>
      <c r="F236" s="125"/>
      <c r="G236" s="125"/>
      <c r="H236" s="125"/>
      <c r="I236" s="125"/>
      <c r="J236" s="125"/>
      <c r="K236" s="126"/>
      <c r="L236" s="126"/>
      <c r="M236" s="126"/>
      <c r="N236" s="226">
        <f>Table7[[#This Row],[Drug Cost]]+Table7[[#This Row],[Drug Markup]]+Table7[[#This Row],[Drug Dispensing Fee]]</f>
        <v>0</v>
      </c>
      <c r="O236" s="126"/>
      <c r="P236" s="126">
        <f>Table7[[#This Row],[Total Drug Cost]]-Table7[[#This Row],[Total Third-party Pay]]</f>
        <v>0</v>
      </c>
      <c r="Q236" s="126"/>
      <c r="R236" s="70" t="e">
        <f>VLOOKUP(Table7[[#This Row],[Patient PHN]],'[1]MASTER LIST'!$C:$D,2,FALSE)</f>
        <v>#N/A</v>
      </c>
    </row>
    <row r="237" spans="1:18" x14ac:dyDescent="0.25">
      <c r="A237" s="210"/>
      <c r="B237" s="124"/>
      <c r="C237" s="125"/>
      <c r="D237" s="125"/>
      <c r="E237" s="125"/>
      <c r="F237" s="125"/>
      <c r="G237" s="125"/>
      <c r="H237" s="125"/>
      <c r="I237" s="125"/>
      <c r="J237" s="125"/>
      <c r="K237" s="126"/>
      <c r="L237" s="126"/>
      <c r="M237" s="126"/>
      <c r="N237" s="226">
        <f>Table7[[#This Row],[Drug Cost]]+Table7[[#This Row],[Drug Markup]]+Table7[[#This Row],[Drug Dispensing Fee]]</f>
        <v>0</v>
      </c>
      <c r="O237" s="126"/>
      <c r="P237" s="126">
        <f>Table7[[#This Row],[Total Drug Cost]]-Table7[[#This Row],[Total Third-party Pay]]</f>
        <v>0</v>
      </c>
      <c r="Q237" s="126"/>
      <c r="R237" s="70" t="e">
        <f>VLOOKUP(Table7[[#This Row],[Patient PHN]],'[1]MASTER LIST'!$C:$D,2,FALSE)</f>
        <v>#N/A</v>
      </c>
    </row>
    <row r="238" spans="1:18" x14ac:dyDescent="0.25">
      <c r="A238" s="210"/>
      <c r="B238" s="124"/>
      <c r="C238" s="125"/>
      <c r="D238" s="125"/>
      <c r="E238" s="125"/>
      <c r="F238" s="125"/>
      <c r="G238" s="125"/>
      <c r="H238" s="125"/>
      <c r="I238" s="125"/>
      <c r="J238" s="125"/>
      <c r="K238" s="126"/>
      <c r="L238" s="126"/>
      <c r="M238" s="126"/>
      <c r="N238" s="226">
        <f>Table7[[#This Row],[Drug Cost]]+Table7[[#This Row],[Drug Markup]]+Table7[[#This Row],[Drug Dispensing Fee]]</f>
        <v>0</v>
      </c>
      <c r="O238" s="126"/>
      <c r="P238" s="126">
        <f>Table7[[#This Row],[Total Drug Cost]]-Table7[[#This Row],[Total Third-party Pay]]</f>
        <v>0</v>
      </c>
      <c r="Q238" s="126"/>
      <c r="R238" s="70" t="e">
        <f>VLOOKUP(Table7[[#This Row],[Patient PHN]],'[1]MASTER LIST'!$C:$D,2,FALSE)</f>
        <v>#N/A</v>
      </c>
    </row>
    <row r="239" spans="1:18" x14ac:dyDescent="0.25">
      <c r="A239" s="210"/>
      <c r="B239" s="124"/>
      <c r="C239" s="125"/>
      <c r="D239" s="125"/>
      <c r="E239" s="125"/>
      <c r="F239" s="125"/>
      <c r="G239" s="125"/>
      <c r="H239" s="125"/>
      <c r="I239" s="125"/>
      <c r="J239" s="125"/>
      <c r="K239" s="126"/>
      <c r="L239" s="126"/>
      <c r="M239" s="126"/>
      <c r="N239" s="226">
        <f>Table7[[#This Row],[Drug Cost]]+Table7[[#This Row],[Drug Markup]]+Table7[[#This Row],[Drug Dispensing Fee]]</f>
        <v>0</v>
      </c>
      <c r="O239" s="126"/>
      <c r="P239" s="126">
        <f>Table7[[#This Row],[Total Drug Cost]]-Table7[[#This Row],[Total Third-party Pay]]</f>
        <v>0</v>
      </c>
      <c r="Q239" s="126"/>
      <c r="R239" s="70" t="e">
        <f>VLOOKUP(Table7[[#This Row],[Patient PHN]],'[1]MASTER LIST'!$C:$D,2,FALSE)</f>
        <v>#N/A</v>
      </c>
    </row>
    <row r="240" spans="1:18" x14ac:dyDescent="0.25">
      <c r="A240" s="210"/>
      <c r="B240" s="124"/>
      <c r="C240" s="125"/>
      <c r="D240" s="125"/>
      <c r="E240" s="125"/>
      <c r="F240" s="125"/>
      <c r="G240" s="125"/>
      <c r="H240" s="125"/>
      <c r="I240" s="125"/>
      <c r="J240" s="125"/>
      <c r="K240" s="126"/>
      <c r="L240" s="126"/>
      <c r="M240" s="126"/>
      <c r="N240" s="226">
        <f>Table7[[#This Row],[Drug Cost]]+Table7[[#This Row],[Drug Markup]]+Table7[[#This Row],[Drug Dispensing Fee]]</f>
        <v>0</v>
      </c>
      <c r="O240" s="126"/>
      <c r="P240" s="126">
        <f>Table7[[#This Row],[Total Drug Cost]]-Table7[[#This Row],[Total Third-party Pay]]</f>
        <v>0</v>
      </c>
      <c r="Q240" s="126"/>
      <c r="R240" s="70" t="e">
        <f>VLOOKUP(Table7[[#This Row],[Patient PHN]],'[1]MASTER LIST'!$C:$D,2,FALSE)</f>
        <v>#N/A</v>
      </c>
    </row>
    <row r="241" spans="1:18" x14ac:dyDescent="0.25">
      <c r="A241" s="210"/>
      <c r="B241" s="124"/>
      <c r="C241" s="125"/>
      <c r="D241" s="125"/>
      <c r="E241" s="125"/>
      <c r="F241" s="125"/>
      <c r="G241" s="125"/>
      <c r="H241" s="125"/>
      <c r="I241" s="125"/>
      <c r="J241" s="125"/>
      <c r="K241" s="126"/>
      <c r="L241" s="126"/>
      <c r="M241" s="126"/>
      <c r="N241" s="226">
        <f>Table7[[#This Row],[Drug Cost]]+Table7[[#This Row],[Drug Markup]]+Table7[[#This Row],[Drug Dispensing Fee]]</f>
        <v>0</v>
      </c>
      <c r="O241" s="126"/>
      <c r="P241" s="126">
        <f>Table7[[#This Row],[Total Drug Cost]]-Table7[[#This Row],[Total Third-party Pay]]</f>
        <v>0</v>
      </c>
      <c r="Q241" s="126"/>
      <c r="R241" s="70" t="e">
        <f>VLOOKUP(Table7[[#This Row],[Patient PHN]],'[1]MASTER LIST'!$C:$D,2,FALSE)</f>
        <v>#N/A</v>
      </c>
    </row>
    <row r="242" spans="1:18" x14ac:dyDescent="0.25">
      <c r="A242" s="210"/>
      <c r="B242" s="124"/>
      <c r="C242" s="125"/>
      <c r="D242" s="125"/>
      <c r="E242" s="125"/>
      <c r="F242" s="125"/>
      <c r="G242" s="125"/>
      <c r="H242" s="125"/>
      <c r="I242" s="125"/>
      <c r="J242" s="125"/>
      <c r="K242" s="126"/>
      <c r="L242" s="126"/>
      <c r="M242" s="126"/>
      <c r="N242" s="226">
        <f>Table7[[#This Row],[Drug Cost]]+Table7[[#This Row],[Drug Markup]]+Table7[[#This Row],[Drug Dispensing Fee]]</f>
        <v>0</v>
      </c>
      <c r="O242" s="126"/>
      <c r="P242" s="126">
        <f>Table7[[#This Row],[Total Drug Cost]]-Table7[[#This Row],[Total Third-party Pay]]</f>
        <v>0</v>
      </c>
      <c r="Q242" s="126"/>
      <c r="R242" s="70" t="e">
        <f>VLOOKUP(Table7[[#This Row],[Patient PHN]],'[1]MASTER LIST'!$C:$D,2,FALSE)</f>
        <v>#N/A</v>
      </c>
    </row>
    <row r="243" spans="1:18" x14ac:dyDescent="0.25">
      <c r="A243" s="210"/>
      <c r="B243" s="124"/>
      <c r="C243" s="125"/>
      <c r="D243" s="125"/>
      <c r="E243" s="125"/>
      <c r="F243" s="125"/>
      <c r="G243" s="125"/>
      <c r="H243" s="125"/>
      <c r="I243" s="125"/>
      <c r="J243" s="125"/>
      <c r="K243" s="126"/>
      <c r="L243" s="126"/>
      <c r="M243" s="126"/>
      <c r="N243" s="226">
        <f>Table7[[#This Row],[Drug Cost]]+Table7[[#This Row],[Drug Markup]]+Table7[[#This Row],[Drug Dispensing Fee]]</f>
        <v>0</v>
      </c>
      <c r="O243" s="126"/>
      <c r="P243" s="126">
        <f>Table7[[#This Row],[Total Drug Cost]]-Table7[[#This Row],[Total Third-party Pay]]</f>
        <v>0</v>
      </c>
      <c r="Q243" s="126"/>
      <c r="R243" s="70" t="e">
        <f>VLOOKUP(Table7[[#This Row],[Patient PHN]],'[1]MASTER LIST'!$C:$D,2,FALSE)</f>
        <v>#N/A</v>
      </c>
    </row>
    <row r="244" spans="1:18" x14ac:dyDescent="0.25">
      <c r="A244" s="210"/>
      <c r="B244" s="124"/>
      <c r="C244" s="125"/>
      <c r="D244" s="125"/>
      <c r="E244" s="125"/>
      <c r="F244" s="125"/>
      <c r="G244" s="125"/>
      <c r="H244" s="125"/>
      <c r="I244" s="125"/>
      <c r="J244" s="125"/>
      <c r="K244" s="126"/>
      <c r="L244" s="126"/>
      <c r="M244" s="126"/>
      <c r="N244" s="226">
        <f>Table7[[#This Row],[Drug Cost]]+Table7[[#This Row],[Drug Markup]]+Table7[[#This Row],[Drug Dispensing Fee]]</f>
        <v>0</v>
      </c>
      <c r="O244" s="126"/>
      <c r="P244" s="126">
        <f>Table7[[#This Row],[Total Drug Cost]]-Table7[[#This Row],[Total Third-party Pay]]</f>
        <v>0</v>
      </c>
      <c r="Q244" s="126"/>
      <c r="R244" s="70" t="e">
        <f>VLOOKUP(Table7[[#This Row],[Patient PHN]],'[1]MASTER LIST'!$C:$D,2,FALSE)</f>
        <v>#N/A</v>
      </c>
    </row>
    <row r="245" spans="1:18" x14ac:dyDescent="0.25">
      <c r="A245" s="210"/>
      <c r="B245" s="124"/>
      <c r="C245" s="125"/>
      <c r="D245" s="125"/>
      <c r="E245" s="125"/>
      <c r="F245" s="125"/>
      <c r="G245" s="125"/>
      <c r="H245" s="125"/>
      <c r="I245" s="125"/>
      <c r="J245" s="125"/>
      <c r="K245" s="126"/>
      <c r="L245" s="126"/>
      <c r="M245" s="126"/>
      <c r="N245" s="226">
        <f>Table7[[#This Row],[Drug Cost]]+Table7[[#This Row],[Drug Markup]]+Table7[[#This Row],[Drug Dispensing Fee]]</f>
        <v>0</v>
      </c>
      <c r="O245" s="126"/>
      <c r="P245" s="126">
        <f>Table7[[#This Row],[Total Drug Cost]]-Table7[[#This Row],[Total Third-party Pay]]</f>
        <v>0</v>
      </c>
      <c r="Q245" s="126"/>
      <c r="R245" s="70" t="e">
        <f>VLOOKUP(Table7[[#This Row],[Patient PHN]],'[1]MASTER LIST'!$C:$D,2,FALSE)</f>
        <v>#N/A</v>
      </c>
    </row>
    <row r="246" spans="1:18" x14ac:dyDescent="0.25">
      <c r="A246" s="210"/>
      <c r="B246" s="124"/>
      <c r="C246" s="125"/>
      <c r="D246" s="125"/>
      <c r="E246" s="125"/>
      <c r="F246" s="125"/>
      <c r="G246" s="125"/>
      <c r="H246" s="125"/>
      <c r="I246" s="125"/>
      <c r="J246" s="125"/>
      <c r="K246" s="126"/>
      <c r="L246" s="126"/>
      <c r="M246" s="126"/>
      <c r="N246" s="226">
        <f>Table7[[#This Row],[Drug Cost]]+Table7[[#This Row],[Drug Markup]]+Table7[[#This Row],[Drug Dispensing Fee]]</f>
        <v>0</v>
      </c>
      <c r="O246" s="126"/>
      <c r="P246" s="126">
        <f>Table7[[#This Row],[Total Drug Cost]]-Table7[[#This Row],[Total Third-party Pay]]</f>
        <v>0</v>
      </c>
      <c r="Q246" s="126"/>
      <c r="R246" s="70" t="e">
        <f>VLOOKUP(Table7[[#This Row],[Patient PHN]],'[1]MASTER LIST'!$C:$D,2,FALSE)</f>
        <v>#N/A</v>
      </c>
    </row>
    <row r="247" spans="1:18" x14ac:dyDescent="0.25">
      <c r="A247" s="210"/>
      <c r="B247" s="124"/>
      <c r="C247" s="125"/>
      <c r="D247" s="125"/>
      <c r="E247" s="125"/>
      <c r="F247" s="125"/>
      <c r="G247" s="125"/>
      <c r="H247" s="125"/>
      <c r="I247" s="125"/>
      <c r="J247" s="125"/>
      <c r="K247" s="126"/>
      <c r="L247" s="126"/>
      <c r="M247" s="126"/>
      <c r="N247" s="226">
        <f>Table7[[#This Row],[Drug Cost]]+Table7[[#This Row],[Drug Markup]]+Table7[[#This Row],[Drug Dispensing Fee]]</f>
        <v>0</v>
      </c>
      <c r="O247" s="126"/>
      <c r="P247" s="126">
        <f>Table7[[#This Row],[Total Drug Cost]]-Table7[[#This Row],[Total Third-party Pay]]</f>
        <v>0</v>
      </c>
      <c r="Q247" s="126"/>
      <c r="R247" s="70" t="e">
        <f>VLOOKUP(Table7[[#This Row],[Patient PHN]],'[1]MASTER LIST'!$C:$D,2,FALSE)</f>
        <v>#N/A</v>
      </c>
    </row>
    <row r="248" spans="1:18" x14ac:dyDescent="0.25">
      <c r="A248" s="210"/>
      <c r="B248" s="124"/>
      <c r="C248" s="125"/>
      <c r="D248" s="125"/>
      <c r="E248" s="125"/>
      <c r="F248" s="125"/>
      <c r="G248" s="125"/>
      <c r="H248" s="125"/>
      <c r="I248" s="125"/>
      <c r="J248" s="125"/>
      <c r="K248" s="126"/>
      <c r="L248" s="126"/>
      <c r="M248" s="126"/>
      <c r="N248" s="226">
        <f>Table7[[#This Row],[Drug Cost]]+Table7[[#This Row],[Drug Markup]]+Table7[[#This Row],[Drug Dispensing Fee]]</f>
        <v>0</v>
      </c>
      <c r="O248" s="126"/>
      <c r="P248" s="126">
        <f>Table7[[#This Row],[Total Drug Cost]]-Table7[[#This Row],[Total Third-party Pay]]</f>
        <v>0</v>
      </c>
      <c r="Q248" s="126"/>
      <c r="R248" s="70" t="e">
        <f>VLOOKUP(Table7[[#This Row],[Patient PHN]],'[1]MASTER LIST'!$C:$D,2,FALSE)</f>
        <v>#N/A</v>
      </c>
    </row>
    <row r="249" spans="1:18" x14ac:dyDescent="0.25">
      <c r="A249" s="210"/>
      <c r="B249" s="124"/>
      <c r="C249" s="125"/>
      <c r="D249" s="125"/>
      <c r="E249" s="125"/>
      <c r="F249" s="125"/>
      <c r="G249" s="125"/>
      <c r="H249" s="125"/>
      <c r="I249" s="125"/>
      <c r="J249" s="125"/>
      <c r="K249" s="126"/>
      <c r="L249" s="126"/>
      <c r="M249" s="126"/>
      <c r="N249" s="226">
        <f>Table7[[#This Row],[Drug Cost]]+Table7[[#This Row],[Drug Markup]]+Table7[[#This Row],[Drug Dispensing Fee]]</f>
        <v>0</v>
      </c>
      <c r="O249" s="126"/>
      <c r="P249" s="126">
        <f>Table7[[#This Row],[Total Drug Cost]]-Table7[[#This Row],[Total Third-party Pay]]</f>
        <v>0</v>
      </c>
      <c r="Q249" s="126"/>
      <c r="R249" s="70" t="e">
        <f>VLOOKUP(Table7[[#This Row],[Patient PHN]],'[1]MASTER LIST'!$C:$D,2,FALSE)</f>
        <v>#N/A</v>
      </c>
    </row>
    <row r="250" spans="1:18" x14ac:dyDescent="0.25">
      <c r="A250" s="210"/>
      <c r="B250" s="124"/>
      <c r="C250" s="125"/>
      <c r="D250" s="125"/>
      <c r="E250" s="125"/>
      <c r="F250" s="125"/>
      <c r="G250" s="125"/>
      <c r="H250" s="125"/>
      <c r="I250" s="125"/>
      <c r="J250" s="125"/>
      <c r="K250" s="126"/>
      <c r="L250" s="126"/>
      <c r="M250" s="126"/>
      <c r="N250" s="226">
        <f>Table7[[#This Row],[Drug Cost]]+Table7[[#This Row],[Drug Markup]]+Table7[[#This Row],[Drug Dispensing Fee]]</f>
        <v>0</v>
      </c>
      <c r="O250" s="126"/>
      <c r="P250" s="126">
        <f>Table7[[#This Row],[Total Drug Cost]]-Table7[[#This Row],[Total Third-party Pay]]</f>
        <v>0</v>
      </c>
      <c r="Q250" s="126"/>
      <c r="R250" s="70" t="e">
        <f>VLOOKUP(Table7[[#This Row],[Patient PHN]],'[1]MASTER LIST'!$C:$D,2,FALSE)</f>
        <v>#N/A</v>
      </c>
    </row>
    <row r="251" spans="1:18" x14ac:dyDescent="0.25">
      <c r="A251" s="210"/>
      <c r="B251" s="124"/>
      <c r="C251" s="125"/>
      <c r="D251" s="125"/>
      <c r="E251" s="125"/>
      <c r="F251" s="125"/>
      <c r="G251" s="125"/>
      <c r="H251" s="125"/>
      <c r="I251" s="125"/>
      <c r="J251" s="125"/>
      <c r="K251" s="126"/>
      <c r="L251" s="126"/>
      <c r="M251" s="126"/>
      <c r="N251" s="226">
        <f>Table7[[#This Row],[Drug Cost]]+Table7[[#This Row],[Drug Markup]]+Table7[[#This Row],[Drug Dispensing Fee]]</f>
        <v>0</v>
      </c>
      <c r="O251" s="126"/>
      <c r="P251" s="126">
        <f>Table7[[#This Row],[Total Drug Cost]]-Table7[[#This Row],[Total Third-party Pay]]</f>
        <v>0</v>
      </c>
      <c r="Q251" s="126"/>
      <c r="R251" s="70" t="e">
        <f>VLOOKUP(Table7[[#This Row],[Patient PHN]],'[1]MASTER LIST'!$C:$D,2,FALSE)</f>
        <v>#N/A</v>
      </c>
    </row>
    <row r="252" spans="1:18" x14ac:dyDescent="0.25">
      <c r="A252" s="210"/>
      <c r="B252" s="124"/>
      <c r="C252" s="125"/>
      <c r="D252" s="125"/>
      <c r="E252" s="125"/>
      <c r="F252" s="125"/>
      <c r="G252" s="125"/>
      <c r="H252" s="125"/>
      <c r="I252" s="125"/>
      <c r="J252" s="125"/>
      <c r="K252" s="126"/>
      <c r="L252" s="126"/>
      <c r="M252" s="126"/>
      <c r="N252" s="226">
        <f>Table7[[#This Row],[Drug Cost]]+Table7[[#This Row],[Drug Markup]]+Table7[[#This Row],[Drug Dispensing Fee]]</f>
        <v>0</v>
      </c>
      <c r="O252" s="126"/>
      <c r="P252" s="126">
        <f>Table7[[#This Row],[Total Drug Cost]]-Table7[[#This Row],[Total Third-party Pay]]</f>
        <v>0</v>
      </c>
      <c r="Q252" s="126"/>
      <c r="R252" s="70" t="e">
        <f>VLOOKUP(Table7[[#This Row],[Patient PHN]],'[1]MASTER LIST'!$C:$D,2,FALSE)</f>
        <v>#N/A</v>
      </c>
    </row>
    <row r="253" spans="1:18" x14ac:dyDescent="0.25">
      <c r="A253" s="210"/>
      <c r="B253" s="124"/>
      <c r="C253" s="125"/>
      <c r="D253" s="125"/>
      <c r="E253" s="125"/>
      <c r="F253" s="125"/>
      <c r="G253" s="125"/>
      <c r="H253" s="125"/>
      <c r="I253" s="125"/>
      <c r="J253" s="125"/>
      <c r="K253" s="126"/>
      <c r="L253" s="126"/>
      <c r="M253" s="126"/>
      <c r="N253" s="226">
        <f>Table7[[#This Row],[Drug Cost]]+Table7[[#This Row],[Drug Markup]]+Table7[[#This Row],[Drug Dispensing Fee]]</f>
        <v>0</v>
      </c>
      <c r="O253" s="126"/>
      <c r="P253" s="126">
        <f>Table7[[#This Row],[Total Drug Cost]]-Table7[[#This Row],[Total Third-party Pay]]</f>
        <v>0</v>
      </c>
      <c r="Q253" s="126"/>
      <c r="R253" s="70" t="e">
        <f>VLOOKUP(Table7[[#This Row],[Patient PHN]],'[1]MASTER LIST'!$C:$D,2,FALSE)</f>
        <v>#N/A</v>
      </c>
    </row>
    <row r="254" spans="1:18" x14ac:dyDescent="0.25">
      <c r="A254" s="210"/>
      <c r="B254" s="124"/>
      <c r="C254" s="125"/>
      <c r="D254" s="125"/>
      <c r="E254" s="125"/>
      <c r="F254" s="125"/>
      <c r="G254" s="125"/>
      <c r="H254" s="125"/>
      <c r="I254" s="125"/>
      <c r="J254" s="125"/>
      <c r="K254" s="126"/>
      <c r="L254" s="126"/>
      <c r="M254" s="126"/>
      <c r="N254" s="226">
        <f>Table7[[#This Row],[Drug Cost]]+Table7[[#This Row],[Drug Markup]]+Table7[[#This Row],[Drug Dispensing Fee]]</f>
        <v>0</v>
      </c>
      <c r="O254" s="126"/>
      <c r="P254" s="126">
        <f>Table7[[#This Row],[Total Drug Cost]]-Table7[[#This Row],[Total Third-party Pay]]</f>
        <v>0</v>
      </c>
      <c r="Q254" s="126"/>
      <c r="R254" s="70" t="e">
        <f>VLOOKUP(Table7[[#This Row],[Patient PHN]],'[1]MASTER LIST'!$C:$D,2,FALSE)</f>
        <v>#N/A</v>
      </c>
    </row>
    <row r="255" spans="1:18" x14ac:dyDescent="0.25">
      <c r="A255" s="210"/>
      <c r="B255" s="124"/>
      <c r="C255" s="125"/>
      <c r="D255" s="125"/>
      <c r="E255" s="125"/>
      <c r="F255" s="125"/>
      <c r="G255" s="125"/>
      <c r="H255" s="125"/>
      <c r="I255" s="125"/>
      <c r="J255" s="125"/>
      <c r="K255" s="126"/>
      <c r="L255" s="126"/>
      <c r="M255" s="126"/>
      <c r="N255" s="226">
        <f>Table7[[#This Row],[Drug Cost]]+Table7[[#This Row],[Drug Markup]]+Table7[[#This Row],[Drug Dispensing Fee]]</f>
        <v>0</v>
      </c>
      <c r="O255" s="126"/>
      <c r="P255" s="126">
        <f>Table7[[#This Row],[Total Drug Cost]]-Table7[[#This Row],[Total Third-party Pay]]</f>
        <v>0</v>
      </c>
      <c r="Q255" s="126"/>
      <c r="R255" s="70" t="e">
        <f>VLOOKUP(Table7[[#This Row],[Patient PHN]],'[1]MASTER LIST'!$C:$D,2,FALSE)</f>
        <v>#N/A</v>
      </c>
    </row>
    <row r="256" spans="1:18" x14ac:dyDescent="0.25">
      <c r="A256" s="210"/>
      <c r="B256" s="124"/>
      <c r="C256" s="125"/>
      <c r="D256" s="125"/>
      <c r="E256" s="125"/>
      <c r="F256" s="125"/>
      <c r="G256" s="125"/>
      <c r="H256" s="125"/>
      <c r="I256" s="125"/>
      <c r="J256" s="125"/>
      <c r="K256" s="126"/>
      <c r="L256" s="126"/>
      <c r="M256" s="126"/>
      <c r="N256" s="226">
        <f>Table7[[#This Row],[Drug Cost]]+Table7[[#This Row],[Drug Markup]]+Table7[[#This Row],[Drug Dispensing Fee]]</f>
        <v>0</v>
      </c>
      <c r="O256" s="126"/>
      <c r="P256" s="126">
        <f>Table7[[#This Row],[Total Drug Cost]]-Table7[[#This Row],[Total Third-party Pay]]</f>
        <v>0</v>
      </c>
      <c r="Q256" s="126"/>
      <c r="R256" s="70" t="e">
        <f>VLOOKUP(Table7[[#This Row],[Patient PHN]],'[1]MASTER LIST'!$C:$D,2,FALSE)</f>
        <v>#N/A</v>
      </c>
    </row>
    <row r="257" spans="1:18" x14ac:dyDescent="0.25">
      <c r="A257" s="210"/>
      <c r="B257" s="124"/>
      <c r="C257" s="125"/>
      <c r="D257" s="125"/>
      <c r="E257" s="125"/>
      <c r="F257" s="125"/>
      <c r="G257" s="125"/>
      <c r="H257" s="125"/>
      <c r="I257" s="125"/>
      <c r="J257" s="125"/>
      <c r="K257" s="126"/>
      <c r="L257" s="126"/>
      <c r="M257" s="126"/>
      <c r="N257" s="226">
        <f>Table7[[#This Row],[Drug Cost]]+Table7[[#This Row],[Drug Markup]]+Table7[[#This Row],[Drug Dispensing Fee]]</f>
        <v>0</v>
      </c>
      <c r="O257" s="126"/>
      <c r="P257" s="126">
        <f>Table7[[#This Row],[Total Drug Cost]]-Table7[[#This Row],[Total Third-party Pay]]</f>
        <v>0</v>
      </c>
      <c r="Q257" s="126"/>
      <c r="R257" s="70" t="e">
        <f>VLOOKUP(Table7[[#This Row],[Patient PHN]],'[1]MASTER LIST'!$C:$D,2,FALSE)</f>
        <v>#N/A</v>
      </c>
    </row>
    <row r="258" spans="1:18" x14ac:dyDescent="0.25">
      <c r="A258" s="210"/>
      <c r="B258" s="124"/>
      <c r="C258" s="125"/>
      <c r="D258" s="125"/>
      <c r="E258" s="125"/>
      <c r="F258" s="125"/>
      <c r="G258" s="125"/>
      <c r="H258" s="125"/>
      <c r="I258" s="125"/>
      <c r="J258" s="125"/>
      <c r="K258" s="126"/>
      <c r="L258" s="126"/>
      <c r="M258" s="126"/>
      <c r="N258" s="226">
        <f>Table7[[#This Row],[Drug Cost]]+Table7[[#This Row],[Drug Markup]]+Table7[[#This Row],[Drug Dispensing Fee]]</f>
        <v>0</v>
      </c>
      <c r="O258" s="126"/>
      <c r="P258" s="126">
        <f>Table7[[#This Row],[Total Drug Cost]]-Table7[[#This Row],[Total Third-party Pay]]</f>
        <v>0</v>
      </c>
      <c r="Q258" s="126"/>
      <c r="R258" s="70" t="e">
        <f>VLOOKUP(Table7[[#This Row],[Patient PHN]],'[1]MASTER LIST'!$C:$D,2,FALSE)</f>
        <v>#N/A</v>
      </c>
    </row>
    <row r="259" spans="1:18" x14ac:dyDescent="0.25">
      <c r="A259" s="210"/>
      <c r="B259" s="124"/>
      <c r="C259" s="125"/>
      <c r="D259" s="125"/>
      <c r="E259" s="125"/>
      <c r="F259" s="125"/>
      <c r="G259" s="125"/>
      <c r="H259" s="125"/>
      <c r="I259" s="125"/>
      <c r="J259" s="125"/>
      <c r="K259" s="126"/>
      <c r="L259" s="126"/>
      <c r="M259" s="126"/>
      <c r="N259" s="226">
        <f>Table7[[#This Row],[Drug Cost]]+Table7[[#This Row],[Drug Markup]]+Table7[[#This Row],[Drug Dispensing Fee]]</f>
        <v>0</v>
      </c>
      <c r="O259" s="126"/>
      <c r="P259" s="126">
        <f>Table7[[#This Row],[Total Drug Cost]]-Table7[[#This Row],[Total Third-party Pay]]</f>
        <v>0</v>
      </c>
      <c r="Q259" s="126"/>
      <c r="R259" s="70" t="e">
        <f>VLOOKUP(Table7[[#This Row],[Patient PHN]],'[1]MASTER LIST'!$C:$D,2,FALSE)</f>
        <v>#N/A</v>
      </c>
    </row>
    <row r="260" spans="1:18" x14ac:dyDescent="0.25">
      <c r="A260" s="210"/>
      <c r="B260" s="124"/>
      <c r="C260" s="125"/>
      <c r="D260" s="125"/>
      <c r="E260" s="125"/>
      <c r="F260" s="125"/>
      <c r="G260" s="125"/>
      <c r="H260" s="125"/>
      <c r="I260" s="125"/>
      <c r="J260" s="125"/>
      <c r="K260" s="126"/>
      <c r="L260" s="126"/>
      <c r="M260" s="126"/>
      <c r="N260" s="226">
        <f>Table7[[#This Row],[Drug Cost]]+Table7[[#This Row],[Drug Markup]]+Table7[[#This Row],[Drug Dispensing Fee]]</f>
        <v>0</v>
      </c>
      <c r="O260" s="126"/>
      <c r="P260" s="126">
        <f>Table7[[#This Row],[Total Drug Cost]]-Table7[[#This Row],[Total Third-party Pay]]</f>
        <v>0</v>
      </c>
      <c r="Q260" s="126"/>
      <c r="R260" s="70" t="e">
        <f>VLOOKUP(Table7[[#This Row],[Patient PHN]],'[1]MASTER LIST'!$C:$D,2,FALSE)</f>
        <v>#N/A</v>
      </c>
    </row>
    <row r="261" spans="1:18" x14ac:dyDescent="0.25">
      <c r="A261" s="210"/>
      <c r="B261" s="124"/>
      <c r="C261" s="125"/>
      <c r="D261" s="125"/>
      <c r="E261" s="125"/>
      <c r="F261" s="125"/>
      <c r="G261" s="125"/>
      <c r="H261" s="125"/>
      <c r="I261" s="125"/>
      <c r="J261" s="125"/>
      <c r="K261" s="126"/>
      <c r="L261" s="126"/>
      <c r="M261" s="126"/>
      <c r="N261" s="226">
        <f>Table7[[#This Row],[Drug Cost]]+Table7[[#This Row],[Drug Markup]]+Table7[[#This Row],[Drug Dispensing Fee]]</f>
        <v>0</v>
      </c>
      <c r="O261" s="126"/>
      <c r="P261" s="126">
        <f>Table7[[#This Row],[Total Drug Cost]]-Table7[[#This Row],[Total Third-party Pay]]</f>
        <v>0</v>
      </c>
      <c r="Q261" s="126"/>
      <c r="R261" s="70" t="e">
        <f>VLOOKUP(Table7[[#This Row],[Patient PHN]],'[1]MASTER LIST'!$C:$D,2,FALSE)</f>
        <v>#N/A</v>
      </c>
    </row>
    <row r="262" spans="1:18" x14ac:dyDescent="0.25">
      <c r="A262" s="210"/>
      <c r="B262" s="124"/>
      <c r="C262" s="125"/>
      <c r="D262" s="125"/>
      <c r="E262" s="125"/>
      <c r="F262" s="125"/>
      <c r="G262" s="125"/>
      <c r="H262" s="125"/>
      <c r="I262" s="125"/>
      <c r="J262" s="125"/>
      <c r="K262" s="126"/>
      <c r="L262" s="126"/>
      <c r="M262" s="126"/>
      <c r="N262" s="226">
        <f>Table7[[#This Row],[Drug Cost]]+Table7[[#This Row],[Drug Markup]]+Table7[[#This Row],[Drug Dispensing Fee]]</f>
        <v>0</v>
      </c>
      <c r="O262" s="126"/>
      <c r="P262" s="126">
        <f>Table7[[#This Row],[Total Drug Cost]]-Table7[[#This Row],[Total Third-party Pay]]</f>
        <v>0</v>
      </c>
      <c r="Q262" s="126"/>
      <c r="R262" s="70" t="e">
        <f>VLOOKUP(Table7[[#This Row],[Patient PHN]],'[1]MASTER LIST'!$C:$D,2,FALSE)</f>
        <v>#N/A</v>
      </c>
    </row>
    <row r="263" spans="1:18" x14ac:dyDescent="0.25">
      <c r="A263" s="210"/>
      <c r="B263" s="124"/>
      <c r="C263" s="125"/>
      <c r="D263" s="125"/>
      <c r="E263" s="125"/>
      <c r="F263" s="125"/>
      <c r="G263" s="125"/>
      <c r="H263" s="125"/>
      <c r="I263" s="125"/>
      <c r="J263" s="125"/>
      <c r="K263" s="126"/>
      <c r="L263" s="126"/>
      <c r="M263" s="126"/>
      <c r="N263" s="226">
        <f>Table7[[#This Row],[Drug Cost]]+Table7[[#This Row],[Drug Markup]]+Table7[[#This Row],[Drug Dispensing Fee]]</f>
        <v>0</v>
      </c>
      <c r="O263" s="126"/>
      <c r="P263" s="126">
        <f>Table7[[#This Row],[Total Drug Cost]]-Table7[[#This Row],[Total Third-party Pay]]</f>
        <v>0</v>
      </c>
      <c r="Q263" s="126"/>
      <c r="R263" s="70" t="e">
        <f>VLOOKUP(Table7[[#This Row],[Patient PHN]],'[1]MASTER LIST'!$C:$D,2,FALSE)</f>
        <v>#N/A</v>
      </c>
    </row>
    <row r="264" spans="1:18" x14ac:dyDescent="0.25">
      <c r="A264" s="210"/>
      <c r="B264" s="124"/>
      <c r="C264" s="125"/>
      <c r="D264" s="125"/>
      <c r="E264" s="125"/>
      <c r="F264" s="125"/>
      <c r="G264" s="125"/>
      <c r="H264" s="125"/>
      <c r="I264" s="125"/>
      <c r="J264" s="125"/>
      <c r="K264" s="126"/>
      <c r="L264" s="126"/>
      <c r="M264" s="126"/>
      <c r="N264" s="226">
        <f>Table7[[#This Row],[Drug Cost]]+Table7[[#This Row],[Drug Markup]]+Table7[[#This Row],[Drug Dispensing Fee]]</f>
        <v>0</v>
      </c>
      <c r="O264" s="126"/>
      <c r="P264" s="126">
        <f>Table7[[#This Row],[Total Drug Cost]]-Table7[[#This Row],[Total Third-party Pay]]</f>
        <v>0</v>
      </c>
      <c r="Q264" s="126"/>
      <c r="R264" s="70" t="e">
        <f>VLOOKUP(Table7[[#This Row],[Patient PHN]],'[1]MASTER LIST'!$C:$D,2,FALSE)</f>
        <v>#N/A</v>
      </c>
    </row>
    <row r="265" spans="1:18" x14ac:dyDescent="0.25">
      <c r="A265" s="210"/>
      <c r="B265" s="124"/>
      <c r="C265" s="125"/>
      <c r="D265" s="125"/>
      <c r="E265" s="125"/>
      <c r="F265" s="125"/>
      <c r="G265" s="125"/>
      <c r="H265" s="125"/>
      <c r="I265" s="125"/>
      <c r="J265" s="125"/>
      <c r="K265" s="126"/>
      <c r="L265" s="126"/>
      <c r="M265" s="126"/>
      <c r="N265" s="226">
        <f>Table7[[#This Row],[Drug Cost]]+Table7[[#This Row],[Drug Markup]]+Table7[[#This Row],[Drug Dispensing Fee]]</f>
        <v>0</v>
      </c>
      <c r="O265" s="126"/>
      <c r="P265" s="126">
        <f>Table7[[#This Row],[Total Drug Cost]]-Table7[[#This Row],[Total Third-party Pay]]</f>
        <v>0</v>
      </c>
      <c r="Q265" s="126"/>
      <c r="R265" s="70" t="e">
        <f>VLOOKUP(Table7[[#This Row],[Patient PHN]],'[1]MASTER LIST'!$C:$D,2,FALSE)</f>
        <v>#N/A</v>
      </c>
    </row>
    <row r="266" spans="1:18" x14ac:dyDescent="0.25">
      <c r="A266" s="210"/>
      <c r="B266" s="124"/>
      <c r="C266" s="125"/>
      <c r="D266" s="125"/>
      <c r="E266" s="125"/>
      <c r="F266" s="125"/>
      <c r="G266" s="125"/>
      <c r="H266" s="125"/>
      <c r="I266" s="125"/>
      <c r="J266" s="125"/>
      <c r="K266" s="126"/>
      <c r="L266" s="126"/>
      <c r="M266" s="126"/>
      <c r="N266" s="226">
        <f>Table7[[#This Row],[Drug Cost]]+Table7[[#This Row],[Drug Markup]]+Table7[[#This Row],[Drug Dispensing Fee]]</f>
        <v>0</v>
      </c>
      <c r="O266" s="126"/>
      <c r="P266" s="126">
        <f>Table7[[#This Row],[Total Drug Cost]]-Table7[[#This Row],[Total Third-party Pay]]</f>
        <v>0</v>
      </c>
      <c r="Q266" s="126"/>
      <c r="R266" s="70" t="e">
        <f>VLOOKUP(Table7[[#This Row],[Patient PHN]],'[1]MASTER LIST'!$C:$D,2,FALSE)</f>
        <v>#N/A</v>
      </c>
    </row>
    <row r="267" spans="1:18" x14ac:dyDescent="0.25">
      <c r="A267" s="210"/>
      <c r="B267" s="124"/>
      <c r="C267" s="125"/>
      <c r="D267" s="125"/>
      <c r="E267" s="125"/>
      <c r="F267" s="125"/>
      <c r="G267" s="125"/>
      <c r="H267" s="125"/>
      <c r="I267" s="125"/>
      <c r="J267" s="125"/>
      <c r="K267" s="126"/>
      <c r="L267" s="126"/>
      <c r="M267" s="126"/>
      <c r="N267" s="226">
        <f>Table7[[#This Row],[Drug Cost]]+Table7[[#This Row],[Drug Markup]]+Table7[[#This Row],[Drug Dispensing Fee]]</f>
        <v>0</v>
      </c>
      <c r="O267" s="126"/>
      <c r="P267" s="126">
        <f>Table7[[#This Row],[Total Drug Cost]]-Table7[[#This Row],[Total Third-party Pay]]</f>
        <v>0</v>
      </c>
      <c r="Q267" s="126"/>
      <c r="R267" s="70" t="e">
        <f>VLOOKUP(Table7[[#This Row],[Patient PHN]],'[1]MASTER LIST'!$C:$D,2,FALSE)</f>
        <v>#N/A</v>
      </c>
    </row>
    <row r="268" spans="1:18" x14ac:dyDescent="0.25">
      <c r="A268" s="210"/>
      <c r="B268" s="124"/>
      <c r="C268" s="125"/>
      <c r="D268" s="125"/>
      <c r="E268" s="125"/>
      <c r="F268" s="125"/>
      <c r="G268" s="125"/>
      <c r="H268" s="125"/>
      <c r="I268" s="125"/>
      <c r="J268" s="125"/>
      <c r="K268" s="126"/>
      <c r="L268" s="126"/>
      <c r="M268" s="126"/>
      <c r="N268" s="226">
        <f>Table7[[#This Row],[Drug Cost]]+Table7[[#This Row],[Drug Markup]]+Table7[[#This Row],[Drug Dispensing Fee]]</f>
        <v>0</v>
      </c>
      <c r="O268" s="126"/>
      <c r="P268" s="126">
        <f>Table7[[#This Row],[Total Drug Cost]]-Table7[[#This Row],[Total Third-party Pay]]</f>
        <v>0</v>
      </c>
      <c r="Q268" s="126"/>
      <c r="R268" s="70" t="e">
        <f>VLOOKUP(Table7[[#This Row],[Patient PHN]],'[1]MASTER LIST'!$C:$D,2,FALSE)</f>
        <v>#N/A</v>
      </c>
    </row>
    <row r="269" spans="1:18" x14ac:dyDescent="0.25">
      <c r="A269" s="210"/>
      <c r="B269" s="124"/>
      <c r="C269" s="125"/>
      <c r="D269" s="125"/>
      <c r="E269" s="125"/>
      <c r="F269" s="125"/>
      <c r="G269" s="125"/>
      <c r="H269" s="125"/>
      <c r="I269" s="125"/>
      <c r="J269" s="125"/>
      <c r="K269" s="126"/>
      <c r="L269" s="126"/>
      <c r="M269" s="126"/>
      <c r="N269" s="226">
        <f>Table7[[#This Row],[Drug Cost]]+Table7[[#This Row],[Drug Markup]]+Table7[[#This Row],[Drug Dispensing Fee]]</f>
        <v>0</v>
      </c>
      <c r="O269" s="126"/>
      <c r="P269" s="126">
        <f>Table7[[#This Row],[Total Drug Cost]]-Table7[[#This Row],[Total Third-party Pay]]</f>
        <v>0</v>
      </c>
      <c r="Q269" s="126"/>
      <c r="R269" s="70" t="e">
        <f>VLOOKUP(Table7[[#This Row],[Patient PHN]],'[1]MASTER LIST'!$C:$D,2,FALSE)</f>
        <v>#N/A</v>
      </c>
    </row>
    <row r="270" spans="1:18" x14ac:dyDescent="0.25">
      <c r="A270" s="210"/>
      <c r="B270" s="124"/>
      <c r="C270" s="125"/>
      <c r="D270" s="125"/>
      <c r="E270" s="125"/>
      <c r="F270" s="125"/>
      <c r="G270" s="125"/>
      <c r="H270" s="125"/>
      <c r="I270" s="125"/>
      <c r="J270" s="125"/>
      <c r="K270" s="126"/>
      <c r="L270" s="126"/>
      <c r="M270" s="126"/>
      <c r="N270" s="226">
        <f>Table7[[#This Row],[Drug Cost]]+Table7[[#This Row],[Drug Markup]]+Table7[[#This Row],[Drug Dispensing Fee]]</f>
        <v>0</v>
      </c>
      <c r="O270" s="126"/>
      <c r="P270" s="126">
        <f>Table7[[#This Row],[Total Drug Cost]]-Table7[[#This Row],[Total Third-party Pay]]</f>
        <v>0</v>
      </c>
      <c r="Q270" s="126"/>
      <c r="R270" s="70" t="e">
        <f>VLOOKUP(Table7[[#This Row],[Patient PHN]],'[1]MASTER LIST'!$C:$D,2,FALSE)</f>
        <v>#N/A</v>
      </c>
    </row>
    <row r="271" spans="1:18" x14ac:dyDescent="0.25">
      <c r="A271" s="210"/>
      <c r="B271" s="124"/>
      <c r="C271" s="125"/>
      <c r="D271" s="125"/>
      <c r="E271" s="125"/>
      <c r="F271" s="125"/>
      <c r="G271" s="125"/>
      <c r="H271" s="125"/>
      <c r="I271" s="125"/>
      <c r="J271" s="125"/>
      <c r="K271" s="126"/>
      <c r="L271" s="126"/>
      <c r="M271" s="126"/>
      <c r="N271" s="226">
        <f>Table7[[#This Row],[Drug Cost]]+Table7[[#This Row],[Drug Markup]]+Table7[[#This Row],[Drug Dispensing Fee]]</f>
        <v>0</v>
      </c>
      <c r="O271" s="126"/>
      <c r="P271" s="126">
        <f>Table7[[#This Row],[Total Drug Cost]]-Table7[[#This Row],[Total Third-party Pay]]</f>
        <v>0</v>
      </c>
      <c r="Q271" s="126"/>
      <c r="R271" s="70" t="e">
        <f>VLOOKUP(Table7[[#This Row],[Patient PHN]],'[1]MASTER LIST'!$C:$D,2,FALSE)</f>
        <v>#N/A</v>
      </c>
    </row>
    <row r="272" spans="1:18" x14ac:dyDescent="0.25">
      <c r="A272" s="210"/>
      <c r="B272" s="124"/>
      <c r="C272" s="125"/>
      <c r="D272" s="125"/>
      <c r="E272" s="125"/>
      <c r="F272" s="125"/>
      <c r="G272" s="125"/>
      <c r="H272" s="125"/>
      <c r="I272" s="125"/>
      <c r="J272" s="125"/>
      <c r="K272" s="126"/>
      <c r="L272" s="126"/>
      <c r="M272" s="126"/>
      <c r="N272" s="226">
        <f>Table7[[#This Row],[Drug Cost]]+Table7[[#This Row],[Drug Markup]]+Table7[[#This Row],[Drug Dispensing Fee]]</f>
        <v>0</v>
      </c>
      <c r="O272" s="126"/>
      <c r="P272" s="126">
        <f>Table7[[#This Row],[Total Drug Cost]]-Table7[[#This Row],[Total Third-party Pay]]</f>
        <v>0</v>
      </c>
      <c r="Q272" s="126"/>
      <c r="R272" s="70" t="e">
        <f>VLOOKUP(Table7[[#This Row],[Patient PHN]],'[1]MASTER LIST'!$C:$D,2,FALSE)</f>
        <v>#N/A</v>
      </c>
    </row>
    <row r="273" spans="1:18" x14ac:dyDescent="0.25">
      <c r="A273" s="210"/>
      <c r="B273" s="124"/>
      <c r="C273" s="125"/>
      <c r="D273" s="125"/>
      <c r="E273" s="125"/>
      <c r="F273" s="125"/>
      <c r="G273" s="125"/>
      <c r="H273" s="125"/>
      <c r="I273" s="125"/>
      <c r="J273" s="125"/>
      <c r="K273" s="126"/>
      <c r="L273" s="126"/>
      <c r="M273" s="126"/>
      <c r="N273" s="226">
        <f>Table7[[#This Row],[Drug Cost]]+Table7[[#This Row],[Drug Markup]]+Table7[[#This Row],[Drug Dispensing Fee]]</f>
        <v>0</v>
      </c>
      <c r="O273" s="126"/>
      <c r="P273" s="126">
        <f>Table7[[#This Row],[Total Drug Cost]]-Table7[[#This Row],[Total Third-party Pay]]</f>
        <v>0</v>
      </c>
      <c r="Q273" s="126"/>
      <c r="R273" s="70" t="e">
        <f>VLOOKUP(Table7[[#This Row],[Patient PHN]],'[1]MASTER LIST'!$C:$D,2,FALSE)</f>
        <v>#N/A</v>
      </c>
    </row>
    <row r="274" spans="1:18" x14ac:dyDescent="0.25">
      <c r="A274" s="210"/>
      <c r="B274" s="124"/>
      <c r="C274" s="125"/>
      <c r="D274" s="125"/>
      <c r="E274" s="125"/>
      <c r="F274" s="125"/>
      <c r="G274" s="125"/>
      <c r="H274" s="125"/>
      <c r="I274" s="125"/>
      <c r="J274" s="125"/>
      <c r="K274" s="126"/>
      <c r="L274" s="126"/>
      <c r="M274" s="126"/>
      <c r="N274" s="226">
        <f>Table7[[#This Row],[Drug Cost]]+Table7[[#This Row],[Drug Markup]]+Table7[[#This Row],[Drug Dispensing Fee]]</f>
        <v>0</v>
      </c>
      <c r="O274" s="126"/>
      <c r="P274" s="126">
        <f>Table7[[#This Row],[Total Drug Cost]]-Table7[[#This Row],[Total Third-party Pay]]</f>
        <v>0</v>
      </c>
      <c r="Q274" s="126"/>
      <c r="R274" s="70" t="e">
        <f>VLOOKUP(Table7[[#This Row],[Patient PHN]],'[1]MASTER LIST'!$C:$D,2,FALSE)</f>
        <v>#N/A</v>
      </c>
    </row>
    <row r="275" spans="1:18" x14ac:dyDescent="0.25">
      <c r="A275" s="210"/>
      <c r="B275" s="124"/>
      <c r="C275" s="125"/>
      <c r="D275" s="125"/>
      <c r="E275" s="125"/>
      <c r="F275" s="125"/>
      <c r="G275" s="125"/>
      <c r="H275" s="125"/>
      <c r="I275" s="125"/>
      <c r="J275" s="125"/>
      <c r="K275" s="126"/>
      <c r="L275" s="126"/>
      <c r="M275" s="126"/>
      <c r="N275" s="226">
        <f>Table7[[#This Row],[Drug Cost]]+Table7[[#This Row],[Drug Markup]]+Table7[[#This Row],[Drug Dispensing Fee]]</f>
        <v>0</v>
      </c>
      <c r="O275" s="126"/>
      <c r="P275" s="126">
        <f>Table7[[#This Row],[Total Drug Cost]]-Table7[[#This Row],[Total Third-party Pay]]</f>
        <v>0</v>
      </c>
      <c r="Q275" s="126"/>
      <c r="R275" s="70" t="e">
        <f>VLOOKUP(Table7[[#This Row],[Patient PHN]],'[1]MASTER LIST'!$C:$D,2,FALSE)</f>
        <v>#N/A</v>
      </c>
    </row>
    <row r="276" spans="1:18" x14ac:dyDescent="0.25">
      <c r="A276" s="210"/>
      <c r="B276" s="124"/>
      <c r="C276" s="125"/>
      <c r="D276" s="125"/>
      <c r="E276" s="125"/>
      <c r="F276" s="125"/>
      <c r="G276" s="125"/>
      <c r="H276" s="125"/>
      <c r="I276" s="125"/>
      <c r="J276" s="125"/>
      <c r="K276" s="126"/>
      <c r="L276" s="126"/>
      <c r="M276" s="126"/>
      <c r="N276" s="226">
        <f>Table7[[#This Row],[Drug Cost]]+Table7[[#This Row],[Drug Markup]]+Table7[[#This Row],[Drug Dispensing Fee]]</f>
        <v>0</v>
      </c>
      <c r="O276" s="126"/>
      <c r="P276" s="126">
        <f>Table7[[#This Row],[Total Drug Cost]]-Table7[[#This Row],[Total Third-party Pay]]</f>
        <v>0</v>
      </c>
      <c r="Q276" s="126"/>
      <c r="R276" s="70" t="e">
        <f>VLOOKUP(Table7[[#This Row],[Patient PHN]],'[1]MASTER LIST'!$C:$D,2,FALSE)</f>
        <v>#N/A</v>
      </c>
    </row>
    <row r="277" spans="1:18" x14ac:dyDescent="0.25">
      <c r="A277" s="210"/>
      <c r="B277" s="124"/>
      <c r="C277" s="125"/>
      <c r="D277" s="125"/>
      <c r="E277" s="125"/>
      <c r="F277" s="125"/>
      <c r="G277" s="125"/>
      <c r="H277" s="125"/>
      <c r="I277" s="125"/>
      <c r="J277" s="125"/>
      <c r="K277" s="126"/>
      <c r="L277" s="126"/>
      <c r="M277" s="126"/>
      <c r="N277" s="226">
        <f>Table7[[#This Row],[Drug Cost]]+Table7[[#This Row],[Drug Markup]]+Table7[[#This Row],[Drug Dispensing Fee]]</f>
        <v>0</v>
      </c>
      <c r="O277" s="126"/>
      <c r="P277" s="126">
        <f>Table7[[#This Row],[Total Drug Cost]]-Table7[[#This Row],[Total Third-party Pay]]</f>
        <v>0</v>
      </c>
      <c r="Q277" s="126"/>
      <c r="R277" s="70" t="e">
        <f>VLOOKUP(Table7[[#This Row],[Patient PHN]],'[1]MASTER LIST'!$C:$D,2,FALSE)</f>
        <v>#N/A</v>
      </c>
    </row>
    <row r="278" spans="1:18" x14ac:dyDescent="0.25">
      <c r="A278" s="210"/>
      <c r="B278" s="124"/>
      <c r="C278" s="125"/>
      <c r="D278" s="125"/>
      <c r="E278" s="125"/>
      <c r="F278" s="125"/>
      <c r="G278" s="125"/>
      <c r="H278" s="125"/>
      <c r="I278" s="125"/>
      <c r="J278" s="125"/>
      <c r="K278" s="126"/>
      <c r="L278" s="126"/>
      <c r="M278" s="126"/>
      <c r="N278" s="226">
        <f>Table7[[#This Row],[Drug Cost]]+Table7[[#This Row],[Drug Markup]]+Table7[[#This Row],[Drug Dispensing Fee]]</f>
        <v>0</v>
      </c>
      <c r="O278" s="126"/>
      <c r="P278" s="126">
        <f>Table7[[#This Row],[Total Drug Cost]]-Table7[[#This Row],[Total Third-party Pay]]</f>
        <v>0</v>
      </c>
      <c r="Q278" s="126"/>
      <c r="R278" s="70" t="e">
        <f>VLOOKUP(Table7[[#This Row],[Patient PHN]],'[1]MASTER LIST'!$C:$D,2,FALSE)</f>
        <v>#N/A</v>
      </c>
    </row>
    <row r="279" spans="1:18" x14ac:dyDescent="0.25">
      <c r="A279" s="210"/>
      <c r="B279" s="124"/>
      <c r="C279" s="125"/>
      <c r="D279" s="125"/>
      <c r="E279" s="125"/>
      <c r="F279" s="125"/>
      <c r="G279" s="125"/>
      <c r="H279" s="125"/>
      <c r="I279" s="125"/>
      <c r="J279" s="125"/>
      <c r="K279" s="126"/>
      <c r="L279" s="126"/>
      <c r="M279" s="126"/>
      <c r="N279" s="226">
        <f>Table7[[#This Row],[Drug Cost]]+Table7[[#This Row],[Drug Markup]]+Table7[[#This Row],[Drug Dispensing Fee]]</f>
        <v>0</v>
      </c>
      <c r="O279" s="126"/>
      <c r="P279" s="126">
        <f>Table7[[#This Row],[Total Drug Cost]]-Table7[[#This Row],[Total Third-party Pay]]</f>
        <v>0</v>
      </c>
      <c r="Q279" s="126"/>
      <c r="R279" s="70" t="e">
        <f>VLOOKUP(Table7[[#This Row],[Patient PHN]],'[1]MASTER LIST'!$C:$D,2,FALSE)</f>
        <v>#N/A</v>
      </c>
    </row>
    <row r="280" spans="1:18" x14ac:dyDescent="0.25">
      <c r="A280" s="210"/>
      <c r="B280" s="124"/>
      <c r="C280" s="125"/>
      <c r="D280" s="125"/>
      <c r="E280" s="125"/>
      <c r="F280" s="125"/>
      <c r="G280" s="125"/>
      <c r="H280" s="125"/>
      <c r="I280" s="125"/>
      <c r="J280" s="125"/>
      <c r="K280" s="126"/>
      <c r="L280" s="126"/>
      <c r="M280" s="126"/>
      <c r="N280" s="226">
        <f>Table7[[#This Row],[Drug Cost]]+Table7[[#This Row],[Drug Markup]]+Table7[[#This Row],[Drug Dispensing Fee]]</f>
        <v>0</v>
      </c>
      <c r="O280" s="126"/>
      <c r="P280" s="126">
        <f>Table7[[#This Row],[Total Drug Cost]]-Table7[[#This Row],[Total Third-party Pay]]</f>
        <v>0</v>
      </c>
      <c r="Q280" s="126"/>
      <c r="R280" s="70" t="e">
        <f>VLOOKUP(Table7[[#This Row],[Patient PHN]],'[1]MASTER LIST'!$C:$D,2,FALSE)</f>
        <v>#N/A</v>
      </c>
    </row>
    <row r="281" spans="1:18" x14ac:dyDescent="0.25">
      <c r="A281" s="210"/>
      <c r="B281" s="124"/>
      <c r="C281" s="125"/>
      <c r="D281" s="125"/>
      <c r="E281" s="125"/>
      <c r="F281" s="125"/>
      <c r="G281" s="125"/>
      <c r="H281" s="125"/>
      <c r="I281" s="125"/>
      <c r="J281" s="125"/>
      <c r="K281" s="126"/>
      <c r="L281" s="126"/>
      <c r="M281" s="126"/>
      <c r="N281" s="226">
        <f>Table7[[#This Row],[Drug Cost]]+Table7[[#This Row],[Drug Markup]]+Table7[[#This Row],[Drug Dispensing Fee]]</f>
        <v>0</v>
      </c>
      <c r="O281" s="126"/>
      <c r="P281" s="126">
        <f>Table7[[#This Row],[Total Drug Cost]]-Table7[[#This Row],[Total Third-party Pay]]</f>
        <v>0</v>
      </c>
      <c r="Q281" s="126"/>
      <c r="R281" s="70" t="e">
        <f>VLOOKUP(Table7[[#This Row],[Patient PHN]],'[1]MASTER LIST'!$C:$D,2,FALSE)</f>
        <v>#N/A</v>
      </c>
    </row>
    <row r="282" spans="1:18" x14ac:dyDescent="0.25">
      <c r="A282" s="210"/>
      <c r="B282" s="124"/>
      <c r="C282" s="125"/>
      <c r="D282" s="125"/>
      <c r="E282" s="125"/>
      <c r="F282" s="125"/>
      <c r="G282" s="125"/>
      <c r="H282" s="125"/>
      <c r="I282" s="125"/>
      <c r="J282" s="125"/>
      <c r="K282" s="126"/>
      <c r="L282" s="126"/>
      <c r="M282" s="126"/>
      <c r="N282" s="226">
        <f>Table7[[#This Row],[Drug Cost]]+Table7[[#This Row],[Drug Markup]]+Table7[[#This Row],[Drug Dispensing Fee]]</f>
        <v>0</v>
      </c>
      <c r="O282" s="126"/>
      <c r="P282" s="126">
        <f>Table7[[#This Row],[Total Drug Cost]]-Table7[[#This Row],[Total Third-party Pay]]</f>
        <v>0</v>
      </c>
      <c r="Q282" s="126"/>
      <c r="R282" s="70" t="e">
        <f>VLOOKUP(Table7[[#This Row],[Patient PHN]],'[1]MASTER LIST'!$C:$D,2,FALSE)</f>
        <v>#N/A</v>
      </c>
    </row>
    <row r="283" spans="1:18" x14ac:dyDescent="0.25">
      <c r="A283" s="210"/>
      <c r="B283" s="124"/>
      <c r="C283" s="125"/>
      <c r="D283" s="125"/>
      <c r="E283" s="125"/>
      <c r="F283" s="125"/>
      <c r="G283" s="125"/>
      <c r="H283" s="125"/>
      <c r="I283" s="125"/>
      <c r="J283" s="125"/>
      <c r="K283" s="126"/>
      <c r="L283" s="126"/>
      <c r="M283" s="126"/>
      <c r="N283" s="226">
        <f>Table7[[#This Row],[Drug Cost]]+Table7[[#This Row],[Drug Markup]]+Table7[[#This Row],[Drug Dispensing Fee]]</f>
        <v>0</v>
      </c>
      <c r="O283" s="126"/>
      <c r="P283" s="126">
        <f>Table7[[#This Row],[Total Drug Cost]]-Table7[[#This Row],[Total Third-party Pay]]</f>
        <v>0</v>
      </c>
      <c r="Q283" s="126"/>
      <c r="R283" s="70" t="e">
        <f>VLOOKUP(Table7[[#This Row],[Patient PHN]],'[1]MASTER LIST'!$C:$D,2,FALSE)</f>
        <v>#N/A</v>
      </c>
    </row>
    <row r="284" spans="1:18" x14ac:dyDescent="0.25">
      <c r="A284" s="210"/>
      <c r="B284" s="124"/>
      <c r="C284" s="125"/>
      <c r="D284" s="125"/>
      <c r="E284" s="125"/>
      <c r="F284" s="125"/>
      <c r="G284" s="125"/>
      <c r="H284" s="125"/>
      <c r="I284" s="125"/>
      <c r="J284" s="125"/>
      <c r="K284" s="126"/>
      <c r="L284" s="126"/>
      <c r="M284" s="126"/>
      <c r="N284" s="226">
        <f>Table7[[#This Row],[Drug Cost]]+Table7[[#This Row],[Drug Markup]]+Table7[[#This Row],[Drug Dispensing Fee]]</f>
        <v>0</v>
      </c>
      <c r="O284" s="126"/>
      <c r="P284" s="126">
        <f>Table7[[#This Row],[Total Drug Cost]]-Table7[[#This Row],[Total Third-party Pay]]</f>
        <v>0</v>
      </c>
      <c r="Q284" s="126"/>
      <c r="R284" s="70" t="e">
        <f>VLOOKUP(Table7[[#This Row],[Patient PHN]],'[1]MASTER LIST'!$C:$D,2,FALSE)</f>
        <v>#N/A</v>
      </c>
    </row>
    <row r="285" spans="1:18" x14ac:dyDescent="0.25">
      <c r="A285" s="210"/>
      <c r="B285" s="124"/>
      <c r="C285" s="125"/>
      <c r="D285" s="125"/>
      <c r="E285" s="125"/>
      <c r="F285" s="125"/>
      <c r="G285" s="125"/>
      <c r="H285" s="125"/>
      <c r="I285" s="125"/>
      <c r="J285" s="125"/>
      <c r="K285" s="126"/>
      <c r="L285" s="126"/>
      <c r="M285" s="126"/>
      <c r="N285" s="226">
        <f>Table7[[#This Row],[Drug Cost]]+Table7[[#This Row],[Drug Markup]]+Table7[[#This Row],[Drug Dispensing Fee]]</f>
        <v>0</v>
      </c>
      <c r="O285" s="126"/>
      <c r="P285" s="126">
        <f>Table7[[#This Row],[Total Drug Cost]]-Table7[[#This Row],[Total Third-party Pay]]</f>
        <v>0</v>
      </c>
      <c r="Q285" s="126"/>
      <c r="R285" s="70" t="e">
        <f>VLOOKUP(Table7[[#This Row],[Patient PHN]],'[1]MASTER LIST'!$C:$D,2,FALSE)</f>
        <v>#N/A</v>
      </c>
    </row>
    <row r="286" spans="1:18" x14ac:dyDescent="0.25">
      <c r="A286" s="210"/>
      <c r="B286" s="124"/>
      <c r="C286" s="125"/>
      <c r="D286" s="125"/>
      <c r="E286" s="125"/>
      <c r="F286" s="125"/>
      <c r="G286" s="125"/>
      <c r="H286" s="125"/>
      <c r="I286" s="125"/>
      <c r="J286" s="125"/>
      <c r="K286" s="126"/>
      <c r="L286" s="126"/>
      <c r="M286" s="126"/>
      <c r="N286" s="226">
        <f>Table7[[#This Row],[Drug Cost]]+Table7[[#This Row],[Drug Markup]]+Table7[[#This Row],[Drug Dispensing Fee]]</f>
        <v>0</v>
      </c>
      <c r="O286" s="126"/>
      <c r="P286" s="126">
        <f>Table7[[#This Row],[Total Drug Cost]]-Table7[[#This Row],[Total Third-party Pay]]</f>
        <v>0</v>
      </c>
      <c r="Q286" s="126"/>
      <c r="R286" s="70" t="e">
        <f>VLOOKUP(Table7[[#This Row],[Patient PHN]],'[1]MASTER LIST'!$C:$D,2,FALSE)</f>
        <v>#N/A</v>
      </c>
    </row>
    <row r="287" spans="1:18" x14ac:dyDescent="0.25">
      <c r="A287" s="210"/>
      <c r="B287" s="124"/>
      <c r="C287" s="125"/>
      <c r="D287" s="125"/>
      <c r="E287" s="125"/>
      <c r="F287" s="125"/>
      <c r="G287" s="125"/>
      <c r="H287" s="125"/>
      <c r="I287" s="125"/>
      <c r="J287" s="125"/>
      <c r="K287" s="126"/>
      <c r="L287" s="126"/>
      <c r="M287" s="126"/>
      <c r="N287" s="226">
        <f>Table7[[#This Row],[Drug Cost]]+Table7[[#This Row],[Drug Markup]]+Table7[[#This Row],[Drug Dispensing Fee]]</f>
        <v>0</v>
      </c>
      <c r="O287" s="126"/>
      <c r="P287" s="126">
        <f>Table7[[#This Row],[Total Drug Cost]]-Table7[[#This Row],[Total Third-party Pay]]</f>
        <v>0</v>
      </c>
      <c r="Q287" s="126"/>
      <c r="R287" s="70" t="e">
        <f>VLOOKUP(Table7[[#This Row],[Patient PHN]],'[1]MASTER LIST'!$C:$D,2,FALSE)</f>
        <v>#N/A</v>
      </c>
    </row>
    <row r="288" spans="1:18" x14ac:dyDescent="0.25">
      <c r="A288" s="210"/>
      <c r="B288" s="124"/>
      <c r="C288" s="125"/>
      <c r="D288" s="125"/>
      <c r="E288" s="125"/>
      <c r="F288" s="125"/>
      <c r="G288" s="125"/>
      <c r="H288" s="125"/>
      <c r="I288" s="125"/>
      <c r="J288" s="125"/>
      <c r="K288" s="126"/>
      <c r="L288" s="126"/>
      <c r="M288" s="126"/>
      <c r="N288" s="226">
        <f>Table7[[#This Row],[Drug Cost]]+Table7[[#This Row],[Drug Markup]]+Table7[[#This Row],[Drug Dispensing Fee]]</f>
        <v>0</v>
      </c>
      <c r="O288" s="126"/>
      <c r="P288" s="126">
        <f>Table7[[#This Row],[Total Drug Cost]]-Table7[[#This Row],[Total Third-party Pay]]</f>
        <v>0</v>
      </c>
      <c r="Q288" s="126"/>
      <c r="R288" s="70" t="e">
        <f>VLOOKUP(Table7[[#This Row],[Patient PHN]],'[1]MASTER LIST'!$C:$D,2,FALSE)</f>
        <v>#N/A</v>
      </c>
    </row>
    <row r="289" spans="1:18" x14ac:dyDescent="0.25">
      <c r="A289" s="210"/>
      <c r="B289" s="124"/>
      <c r="C289" s="125"/>
      <c r="D289" s="125"/>
      <c r="E289" s="125"/>
      <c r="F289" s="125"/>
      <c r="G289" s="125"/>
      <c r="H289" s="125"/>
      <c r="I289" s="125"/>
      <c r="J289" s="125"/>
      <c r="K289" s="126"/>
      <c r="L289" s="126"/>
      <c r="M289" s="126"/>
      <c r="N289" s="226">
        <f>Table7[[#This Row],[Drug Cost]]+Table7[[#This Row],[Drug Markup]]+Table7[[#This Row],[Drug Dispensing Fee]]</f>
        <v>0</v>
      </c>
      <c r="O289" s="126"/>
      <c r="P289" s="126">
        <f>Table7[[#This Row],[Total Drug Cost]]-Table7[[#This Row],[Total Third-party Pay]]</f>
        <v>0</v>
      </c>
      <c r="Q289" s="126"/>
      <c r="R289" s="70" t="e">
        <f>VLOOKUP(Table7[[#This Row],[Patient PHN]],'[1]MASTER LIST'!$C:$D,2,FALSE)</f>
        <v>#N/A</v>
      </c>
    </row>
    <row r="290" spans="1:18" x14ac:dyDescent="0.25">
      <c r="A290" s="210"/>
      <c r="B290" s="124"/>
      <c r="C290" s="125"/>
      <c r="D290" s="125"/>
      <c r="E290" s="125"/>
      <c r="F290" s="125"/>
      <c r="G290" s="125"/>
      <c r="H290" s="125"/>
      <c r="I290" s="125"/>
      <c r="J290" s="125"/>
      <c r="K290" s="126"/>
      <c r="L290" s="126"/>
      <c r="M290" s="126"/>
      <c r="N290" s="226">
        <f>Table7[[#This Row],[Drug Cost]]+Table7[[#This Row],[Drug Markup]]+Table7[[#This Row],[Drug Dispensing Fee]]</f>
        <v>0</v>
      </c>
      <c r="O290" s="126"/>
      <c r="P290" s="126">
        <f>Table7[[#This Row],[Total Drug Cost]]-Table7[[#This Row],[Total Third-party Pay]]</f>
        <v>0</v>
      </c>
      <c r="Q290" s="126"/>
      <c r="R290" s="70" t="e">
        <f>VLOOKUP(Table7[[#This Row],[Patient PHN]],'[1]MASTER LIST'!$C:$D,2,FALSE)</f>
        <v>#N/A</v>
      </c>
    </row>
    <row r="291" spans="1:18" x14ac:dyDescent="0.25">
      <c r="A291" s="210"/>
      <c r="B291" s="124"/>
      <c r="C291" s="125"/>
      <c r="D291" s="125"/>
      <c r="E291" s="125"/>
      <c r="F291" s="125"/>
      <c r="G291" s="125"/>
      <c r="H291" s="125"/>
      <c r="I291" s="125"/>
      <c r="J291" s="125"/>
      <c r="K291" s="126"/>
      <c r="L291" s="126"/>
      <c r="M291" s="126"/>
      <c r="N291" s="226">
        <f>Table7[[#This Row],[Drug Cost]]+Table7[[#This Row],[Drug Markup]]+Table7[[#This Row],[Drug Dispensing Fee]]</f>
        <v>0</v>
      </c>
      <c r="O291" s="126"/>
      <c r="P291" s="126">
        <f>Table7[[#This Row],[Total Drug Cost]]-Table7[[#This Row],[Total Third-party Pay]]</f>
        <v>0</v>
      </c>
      <c r="Q291" s="126"/>
      <c r="R291" s="70" t="e">
        <f>VLOOKUP(Table7[[#This Row],[Patient PHN]],'[1]MASTER LIST'!$C:$D,2,FALSE)</f>
        <v>#N/A</v>
      </c>
    </row>
    <row r="292" spans="1:18" x14ac:dyDescent="0.25">
      <c r="A292" s="210"/>
      <c r="B292" s="124"/>
      <c r="C292" s="125"/>
      <c r="D292" s="125"/>
      <c r="E292" s="125"/>
      <c r="F292" s="125"/>
      <c r="G292" s="125"/>
      <c r="H292" s="125"/>
      <c r="I292" s="125"/>
      <c r="J292" s="125"/>
      <c r="K292" s="126"/>
      <c r="L292" s="126"/>
      <c r="M292" s="126"/>
      <c r="N292" s="226">
        <f>Table7[[#This Row],[Drug Cost]]+Table7[[#This Row],[Drug Markup]]+Table7[[#This Row],[Drug Dispensing Fee]]</f>
        <v>0</v>
      </c>
      <c r="O292" s="126"/>
      <c r="P292" s="126">
        <f>Table7[[#This Row],[Total Drug Cost]]-Table7[[#This Row],[Total Third-party Pay]]</f>
        <v>0</v>
      </c>
      <c r="Q292" s="126"/>
      <c r="R292" s="70" t="e">
        <f>VLOOKUP(Table7[[#This Row],[Patient PHN]],'[1]MASTER LIST'!$C:$D,2,FALSE)</f>
        <v>#N/A</v>
      </c>
    </row>
    <row r="293" spans="1:18" x14ac:dyDescent="0.25">
      <c r="A293" s="210"/>
      <c r="B293" s="124"/>
      <c r="C293" s="125"/>
      <c r="D293" s="125"/>
      <c r="E293" s="125"/>
      <c r="F293" s="125"/>
      <c r="G293" s="125"/>
      <c r="H293" s="125"/>
      <c r="I293" s="125"/>
      <c r="J293" s="125"/>
      <c r="K293" s="126"/>
      <c r="L293" s="126"/>
      <c r="M293" s="126"/>
      <c r="N293" s="226">
        <f>Table7[[#This Row],[Drug Cost]]+Table7[[#This Row],[Drug Markup]]+Table7[[#This Row],[Drug Dispensing Fee]]</f>
        <v>0</v>
      </c>
      <c r="O293" s="126"/>
      <c r="P293" s="126">
        <f>Table7[[#This Row],[Total Drug Cost]]-Table7[[#This Row],[Total Third-party Pay]]</f>
        <v>0</v>
      </c>
      <c r="Q293" s="126"/>
      <c r="R293" s="70" t="e">
        <f>VLOOKUP(Table7[[#This Row],[Patient PHN]],'[1]MASTER LIST'!$C:$D,2,FALSE)</f>
        <v>#N/A</v>
      </c>
    </row>
    <row r="294" spans="1:18" x14ac:dyDescent="0.25">
      <c r="A294" s="210"/>
      <c r="B294" s="124"/>
      <c r="C294" s="125"/>
      <c r="D294" s="125"/>
      <c r="E294" s="125"/>
      <c r="F294" s="125"/>
      <c r="G294" s="125"/>
      <c r="H294" s="125"/>
      <c r="I294" s="125"/>
      <c r="J294" s="125"/>
      <c r="K294" s="126"/>
      <c r="L294" s="126"/>
      <c r="M294" s="126"/>
      <c r="N294" s="226">
        <f>Table7[[#This Row],[Drug Cost]]+Table7[[#This Row],[Drug Markup]]+Table7[[#This Row],[Drug Dispensing Fee]]</f>
        <v>0</v>
      </c>
      <c r="O294" s="126"/>
      <c r="P294" s="126">
        <f>Table7[[#This Row],[Total Drug Cost]]-Table7[[#This Row],[Total Third-party Pay]]</f>
        <v>0</v>
      </c>
      <c r="Q294" s="126"/>
      <c r="R294" s="70" t="e">
        <f>VLOOKUP(Table7[[#This Row],[Patient PHN]],'[1]MASTER LIST'!$C:$D,2,FALSE)</f>
        <v>#N/A</v>
      </c>
    </row>
    <row r="295" spans="1:18" x14ac:dyDescent="0.25">
      <c r="A295" s="210"/>
      <c r="B295" s="124"/>
      <c r="C295" s="125"/>
      <c r="D295" s="125"/>
      <c r="E295" s="125"/>
      <c r="F295" s="125"/>
      <c r="G295" s="125"/>
      <c r="H295" s="125"/>
      <c r="I295" s="125"/>
      <c r="J295" s="125"/>
      <c r="K295" s="126"/>
      <c r="L295" s="126"/>
      <c r="M295" s="126"/>
      <c r="N295" s="226">
        <f>Table7[[#This Row],[Drug Cost]]+Table7[[#This Row],[Drug Markup]]+Table7[[#This Row],[Drug Dispensing Fee]]</f>
        <v>0</v>
      </c>
      <c r="O295" s="126"/>
      <c r="P295" s="126">
        <f>Table7[[#This Row],[Total Drug Cost]]-Table7[[#This Row],[Total Third-party Pay]]</f>
        <v>0</v>
      </c>
      <c r="Q295" s="126"/>
      <c r="R295" s="70" t="e">
        <f>VLOOKUP(Table7[[#This Row],[Patient PHN]],'[1]MASTER LIST'!$C:$D,2,FALSE)</f>
        <v>#N/A</v>
      </c>
    </row>
    <row r="296" spans="1:18" x14ac:dyDescent="0.25">
      <c r="A296" s="210"/>
      <c r="B296" s="124"/>
      <c r="C296" s="125"/>
      <c r="D296" s="125"/>
      <c r="E296" s="125"/>
      <c r="F296" s="125"/>
      <c r="G296" s="125"/>
      <c r="H296" s="125"/>
      <c r="I296" s="125"/>
      <c r="J296" s="125"/>
      <c r="K296" s="126"/>
      <c r="L296" s="126"/>
      <c r="M296" s="126"/>
      <c r="N296" s="226">
        <f>Table7[[#This Row],[Drug Cost]]+Table7[[#This Row],[Drug Markup]]+Table7[[#This Row],[Drug Dispensing Fee]]</f>
        <v>0</v>
      </c>
      <c r="O296" s="126"/>
      <c r="P296" s="126">
        <f>Table7[[#This Row],[Total Drug Cost]]-Table7[[#This Row],[Total Third-party Pay]]</f>
        <v>0</v>
      </c>
      <c r="Q296" s="126"/>
      <c r="R296" s="70" t="e">
        <f>VLOOKUP(Table7[[#This Row],[Patient PHN]],'[1]MASTER LIST'!$C:$D,2,FALSE)</f>
        <v>#N/A</v>
      </c>
    </row>
    <row r="297" spans="1:18" x14ac:dyDescent="0.25">
      <c r="A297" s="210"/>
      <c r="B297" s="124"/>
      <c r="C297" s="125"/>
      <c r="D297" s="125"/>
      <c r="E297" s="125"/>
      <c r="F297" s="125"/>
      <c r="G297" s="125"/>
      <c r="H297" s="125"/>
      <c r="I297" s="125"/>
      <c r="J297" s="125"/>
      <c r="K297" s="126"/>
      <c r="L297" s="126"/>
      <c r="M297" s="126"/>
      <c r="N297" s="226">
        <f>Table7[[#This Row],[Drug Cost]]+Table7[[#This Row],[Drug Markup]]+Table7[[#This Row],[Drug Dispensing Fee]]</f>
        <v>0</v>
      </c>
      <c r="O297" s="126"/>
      <c r="P297" s="126">
        <f>Table7[[#This Row],[Total Drug Cost]]-Table7[[#This Row],[Total Third-party Pay]]</f>
        <v>0</v>
      </c>
      <c r="Q297" s="126"/>
      <c r="R297" s="70" t="e">
        <f>VLOOKUP(Table7[[#This Row],[Patient PHN]],'[1]MASTER LIST'!$C:$D,2,FALSE)</f>
        <v>#N/A</v>
      </c>
    </row>
    <row r="298" spans="1:18" x14ac:dyDescent="0.25">
      <c r="A298" s="210"/>
      <c r="B298" s="124"/>
      <c r="C298" s="125"/>
      <c r="D298" s="125"/>
      <c r="E298" s="125"/>
      <c r="F298" s="125"/>
      <c r="G298" s="125"/>
      <c r="H298" s="125"/>
      <c r="I298" s="125"/>
      <c r="J298" s="125"/>
      <c r="K298" s="126"/>
      <c r="L298" s="126"/>
      <c r="M298" s="126"/>
      <c r="N298" s="226">
        <f>Table7[[#This Row],[Drug Cost]]+Table7[[#This Row],[Drug Markup]]+Table7[[#This Row],[Drug Dispensing Fee]]</f>
        <v>0</v>
      </c>
      <c r="O298" s="126"/>
      <c r="P298" s="126">
        <f>Table7[[#This Row],[Total Drug Cost]]-Table7[[#This Row],[Total Third-party Pay]]</f>
        <v>0</v>
      </c>
      <c r="Q298" s="126"/>
      <c r="R298" s="70" t="e">
        <f>VLOOKUP(Table7[[#This Row],[Patient PHN]],'[1]MASTER LIST'!$C:$D,2,FALSE)</f>
        <v>#N/A</v>
      </c>
    </row>
    <row r="299" spans="1:18" x14ac:dyDescent="0.25">
      <c r="A299" s="210"/>
      <c r="B299" s="124"/>
      <c r="C299" s="125"/>
      <c r="D299" s="125"/>
      <c r="E299" s="125"/>
      <c r="F299" s="125"/>
      <c r="G299" s="125"/>
      <c r="H299" s="125"/>
      <c r="I299" s="125"/>
      <c r="J299" s="125"/>
      <c r="K299" s="126"/>
      <c r="L299" s="126"/>
      <c r="M299" s="126"/>
      <c r="N299" s="226">
        <f>Table7[[#This Row],[Drug Cost]]+Table7[[#This Row],[Drug Markup]]+Table7[[#This Row],[Drug Dispensing Fee]]</f>
        <v>0</v>
      </c>
      <c r="O299" s="126"/>
      <c r="P299" s="126">
        <f>Table7[[#This Row],[Total Drug Cost]]-Table7[[#This Row],[Total Third-party Pay]]</f>
        <v>0</v>
      </c>
      <c r="Q299" s="126"/>
      <c r="R299" s="70" t="e">
        <f>VLOOKUP(Table7[[#This Row],[Patient PHN]],'[1]MASTER LIST'!$C:$D,2,FALSE)</f>
        <v>#N/A</v>
      </c>
    </row>
    <row r="300" spans="1:18" x14ac:dyDescent="0.25">
      <c r="A300" s="210"/>
      <c r="B300" s="124"/>
      <c r="C300" s="125"/>
      <c r="D300" s="125"/>
      <c r="E300" s="125"/>
      <c r="F300" s="125"/>
      <c r="G300" s="125"/>
      <c r="H300" s="125"/>
      <c r="I300" s="125"/>
      <c r="J300" s="125"/>
      <c r="K300" s="126"/>
      <c r="L300" s="126"/>
      <c r="M300" s="126"/>
      <c r="N300" s="226">
        <f>Table7[[#This Row],[Drug Cost]]+Table7[[#This Row],[Drug Markup]]+Table7[[#This Row],[Drug Dispensing Fee]]</f>
        <v>0</v>
      </c>
      <c r="O300" s="126"/>
      <c r="P300" s="126">
        <f>Table7[[#This Row],[Total Drug Cost]]-Table7[[#This Row],[Total Third-party Pay]]</f>
        <v>0</v>
      </c>
      <c r="Q300" s="126"/>
      <c r="R300" s="70" t="e">
        <f>VLOOKUP(Table7[[#This Row],[Patient PHN]],'[1]MASTER LIST'!$C:$D,2,FALSE)</f>
        <v>#N/A</v>
      </c>
    </row>
    <row r="301" spans="1:18" x14ac:dyDescent="0.25">
      <c r="A301" s="210"/>
      <c r="B301" s="124"/>
      <c r="C301" s="125"/>
      <c r="D301" s="125"/>
      <c r="E301" s="125"/>
      <c r="F301" s="125"/>
      <c r="G301" s="125"/>
      <c r="H301" s="125"/>
      <c r="I301" s="125"/>
      <c r="J301" s="125"/>
      <c r="K301" s="126"/>
      <c r="L301" s="126"/>
      <c r="M301" s="126"/>
      <c r="N301" s="226">
        <f>Table7[[#This Row],[Drug Cost]]+Table7[[#This Row],[Drug Markup]]+Table7[[#This Row],[Drug Dispensing Fee]]</f>
        <v>0</v>
      </c>
      <c r="O301" s="126"/>
      <c r="P301" s="126">
        <f>Table7[[#This Row],[Total Drug Cost]]-Table7[[#This Row],[Total Third-party Pay]]</f>
        <v>0</v>
      </c>
      <c r="Q301" s="126"/>
      <c r="R301" s="70" t="e">
        <f>VLOOKUP(Table7[[#This Row],[Patient PHN]],'[1]MASTER LIST'!$C:$D,2,FALSE)</f>
        <v>#N/A</v>
      </c>
    </row>
    <row r="302" spans="1:18" x14ac:dyDescent="0.25">
      <c r="A302" s="210"/>
      <c r="B302" s="124"/>
      <c r="C302" s="125"/>
      <c r="D302" s="125"/>
      <c r="E302" s="125"/>
      <c r="F302" s="125"/>
      <c r="G302" s="125"/>
      <c r="H302" s="125"/>
      <c r="I302" s="125"/>
      <c r="J302" s="125"/>
      <c r="K302" s="126"/>
      <c r="L302" s="126"/>
      <c r="M302" s="126"/>
      <c r="N302" s="226">
        <f>Table7[[#This Row],[Drug Cost]]+Table7[[#This Row],[Drug Markup]]+Table7[[#This Row],[Drug Dispensing Fee]]</f>
        <v>0</v>
      </c>
      <c r="O302" s="126"/>
      <c r="P302" s="126">
        <f>Table7[[#This Row],[Total Drug Cost]]-Table7[[#This Row],[Total Third-party Pay]]</f>
        <v>0</v>
      </c>
      <c r="Q302" s="126"/>
      <c r="R302" s="70" t="e">
        <f>VLOOKUP(Table7[[#This Row],[Patient PHN]],'[1]MASTER LIST'!$C:$D,2,FALSE)</f>
        <v>#N/A</v>
      </c>
    </row>
    <row r="303" spans="1:18" x14ac:dyDescent="0.25">
      <c r="A303" s="210"/>
      <c r="B303" s="124"/>
      <c r="C303" s="125"/>
      <c r="D303" s="125"/>
      <c r="E303" s="125"/>
      <c r="F303" s="125"/>
      <c r="G303" s="125"/>
      <c r="H303" s="125"/>
      <c r="I303" s="125"/>
      <c r="J303" s="125"/>
      <c r="K303" s="126"/>
      <c r="L303" s="126"/>
      <c r="M303" s="126"/>
      <c r="N303" s="226">
        <f>Table7[[#This Row],[Drug Cost]]+Table7[[#This Row],[Drug Markup]]+Table7[[#This Row],[Drug Dispensing Fee]]</f>
        <v>0</v>
      </c>
      <c r="O303" s="126"/>
      <c r="P303" s="126">
        <f>Table7[[#This Row],[Total Drug Cost]]-Table7[[#This Row],[Total Third-party Pay]]</f>
        <v>0</v>
      </c>
      <c r="Q303" s="126"/>
      <c r="R303" s="70" t="e">
        <f>VLOOKUP(Table7[[#This Row],[Patient PHN]],'[1]MASTER LIST'!$C:$D,2,FALSE)</f>
        <v>#N/A</v>
      </c>
    </row>
    <row r="304" spans="1:18" x14ac:dyDescent="0.25">
      <c r="A304" s="210"/>
      <c r="B304" s="124"/>
      <c r="C304" s="125"/>
      <c r="D304" s="125"/>
      <c r="E304" s="125"/>
      <c r="F304" s="125"/>
      <c r="G304" s="125"/>
      <c r="H304" s="125"/>
      <c r="I304" s="125"/>
      <c r="J304" s="125"/>
      <c r="K304" s="126"/>
      <c r="L304" s="126"/>
      <c r="M304" s="126"/>
      <c r="N304" s="226">
        <f>Table7[[#This Row],[Drug Cost]]+Table7[[#This Row],[Drug Markup]]+Table7[[#This Row],[Drug Dispensing Fee]]</f>
        <v>0</v>
      </c>
      <c r="O304" s="126"/>
      <c r="P304" s="126">
        <f>Table7[[#This Row],[Total Drug Cost]]-Table7[[#This Row],[Total Third-party Pay]]</f>
        <v>0</v>
      </c>
      <c r="Q304" s="126"/>
      <c r="R304" s="70" t="e">
        <f>VLOOKUP(Table7[[#This Row],[Patient PHN]],'[1]MASTER LIST'!$C:$D,2,FALSE)</f>
        <v>#N/A</v>
      </c>
    </row>
    <row r="305" spans="1:18" x14ac:dyDescent="0.25">
      <c r="A305" s="210"/>
      <c r="B305" s="124"/>
      <c r="C305" s="125"/>
      <c r="D305" s="125"/>
      <c r="E305" s="125"/>
      <c r="F305" s="125"/>
      <c r="G305" s="125"/>
      <c r="H305" s="125"/>
      <c r="I305" s="125"/>
      <c r="J305" s="125"/>
      <c r="K305" s="126"/>
      <c r="L305" s="126"/>
      <c r="M305" s="126"/>
      <c r="N305" s="226">
        <f>Table7[[#This Row],[Drug Cost]]+Table7[[#This Row],[Drug Markup]]+Table7[[#This Row],[Drug Dispensing Fee]]</f>
        <v>0</v>
      </c>
      <c r="O305" s="126"/>
      <c r="P305" s="126">
        <f>Table7[[#This Row],[Total Drug Cost]]-Table7[[#This Row],[Total Third-party Pay]]</f>
        <v>0</v>
      </c>
      <c r="Q305" s="126"/>
      <c r="R305" s="70" t="e">
        <f>VLOOKUP(Table7[[#This Row],[Patient PHN]],'[1]MASTER LIST'!$C:$D,2,FALSE)</f>
        <v>#N/A</v>
      </c>
    </row>
    <row r="306" spans="1:18" x14ac:dyDescent="0.25">
      <c r="A306" s="210"/>
      <c r="B306" s="124"/>
      <c r="C306" s="125"/>
      <c r="D306" s="125"/>
      <c r="E306" s="125"/>
      <c r="F306" s="125"/>
      <c r="G306" s="125"/>
      <c r="H306" s="125"/>
      <c r="I306" s="125"/>
      <c r="J306" s="125"/>
      <c r="K306" s="126"/>
      <c r="L306" s="126"/>
      <c r="M306" s="126"/>
      <c r="N306" s="226">
        <f>Table7[[#This Row],[Drug Cost]]+Table7[[#This Row],[Drug Markup]]+Table7[[#This Row],[Drug Dispensing Fee]]</f>
        <v>0</v>
      </c>
      <c r="O306" s="126"/>
      <c r="P306" s="126">
        <f>Table7[[#This Row],[Total Drug Cost]]-Table7[[#This Row],[Total Third-party Pay]]</f>
        <v>0</v>
      </c>
      <c r="Q306" s="126"/>
      <c r="R306" s="70" t="e">
        <f>VLOOKUP(Table7[[#This Row],[Patient PHN]],'[1]MASTER LIST'!$C:$D,2,FALSE)</f>
        <v>#N/A</v>
      </c>
    </row>
    <row r="307" spans="1:18" x14ac:dyDescent="0.25">
      <c r="A307" s="210"/>
      <c r="B307" s="124"/>
      <c r="C307" s="125"/>
      <c r="D307" s="125"/>
      <c r="E307" s="125"/>
      <c r="F307" s="125"/>
      <c r="G307" s="125"/>
      <c r="H307" s="125"/>
      <c r="I307" s="125"/>
      <c r="J307" s="125"/>
      <c r="K307" s="126"/>
      <c r="L307" s="126"/>
      <c r="M307" s="126"/>
      <c r="N307" s="226">
        <f>Table7[[#This Row],[Drug Cost]]+Table7[[#This Row],[Drug Markup]]+Table7[[#This Row],[Drug Dispensing Fee]]</f>
        <v>0</v>
      </c>
      <c r="O307" s="126"/>
      <c r="P307" s="126">
        <f>Table7[[#This Row],[Total Drug Cost]]-Table7[[#This Row],[Total Third-party Pay]]</f>
        <v>0</v>
      </c>
      <c r="Q307" s="126"/>
      <c r="R307" s="70" t="e">
        <f>VLOOKUP(Table7[[#This Row],[Patient PHN]],'[1]MASTER LIST'!$C:$D,2,FALSE)</f>
        <v>#N/A</v>
      </c>
    </row>
    <row r="308" spans="1:18" x14ac:dyDescent="0.25">
      <c r="A308" s="210"/>
      <c r="B308" s="124"/>
      <c r="C308" s="125"/>
      <c r="D308" s="125"/>
      <c r="E308" s="125"/>
      <c r="F308" s="125"/>
      <c r="G308" s="125"/>
      <c r="H308" s="125"/>
      <c r="I308" s="125"/>
      <c r="J308" s="125"/>
      <c r="K308" s="126"/>
      <c r="L308" s="126"/>
      <c r="M308" s="126"/>
      <c r="N308" s="226">
        <f>Table7[[#This Row],[Drug Cost]]+Table7[[#This Row],[Drug Markup]]+Table7[[#This Row],[Drug Dispensing Fee]]</f>
        <v>0</v>
      </c>
      <c r="O308" s="126"/>
      <c r="P308" s="126">
        <f>Table7[[#This Row],[Total Drug Cost]]-Table7[[#This Row],[Total Third-party Pay]]</f>
        <v>0</v>
      </c>
      <c r="Q308" s="126"/>
      <c r="R308" s="70" t="e">
        <f>VLOOKUP(Table7[[#This Row],[Patient PHN]],'[1]MASTER LIST'!$C:$D,2,FALSE)</f>
        <v>#N/A</v>
      </c>
    </row>
    <row r="309" spans="1:18" x14ac:dyDescent="0.25">
      <c r="A309" s="210"/>
      <c r="B309" s="124"/>
      <c r="C309" s="125"/>
      <c r="D309" s="125"/>
      <c r="E309" s="125"/>
      <c r="F309" s="125"/>
      <c r="G309" s="125"/>
      <c r="H309" s="125"/>
      <c r="I309" s="125"/>
      <c r="J309" s="125"/>
      <c r="K309" s="126"/>
      <c r="L309" s="126"/>
      <c r="M309" s="126"/>
      <c r="N309" s="226">
        <f>Table7[[#This Row],[Drug Cost]]+Table7[[#This Row],[Drug Markup]]+Table7[[#This Row],[Drug Dispensing Fee]]</f>
        <v>0</v>
      </c>
      <c r="O309" s="126"/>
      <c r="P309" s="126">
        <f>Table7[[#This Row],[Total Drug Cost]]-Table7[[#This Row],[Total Third-party Pay]]</f>
        <v>0</v>
      </c>
      <c r="Q309" s="126"/>
      <c r="R309" s="70" t="e">
        <f>VLOOKUP(Table7[[#This Row],[Patient PHN]],'[1]MASTER LIST'!$C:$D,2,FALSE)</f>
        <v>#N/A</v>
      </c>
    </row>
    <row r="310" spans="1:18" x14ac:dyDescent="0.25">
      <c r="A310" s="210"/>
      <c r="B310" s="124"/>
      <c r="C310" s="125"/>
      <c r="D310" s="125"/>
      <c r="E310" s="125"/>
      <c r="F310" s="125"/>
      <c r="G310" s="125"/>
      <c r="H310" s="125"/>
      <c r="I310" s="125"/>
      <c r="J310" s="125"/>
      <c r="K310" s="126"/>
      <c r="L310" s="126"/>
      <c r="M310" s="126"/>
      <c r="N310" s="226">
        <f>Table7[[#This Row],[Drug Cost]]+Table7[[#This Row],[Drug Markup]]+Table7[[#This Row],[Drug Dispensing Fee]]</f>
        <v>0</v>
      </c>
      <c r="O310" s="126"/>
      <c r="P310" s="126">
        <f>Table7[[#This Row],[Total Drug Cost]]-Table7[[#This Row],[Total Third-party Pay]]</f>
        <v>0</v>
      </c>
      <c r="Q310" s="126"/>
      <c r="R310" s="70" t="e">
        <f>VLOOKUP(Table7[[#This Row],[Patient PHN]],'[1]MASTER LIST'!$C:$D,2,FALSE)</f>
        <v>#N/A</v>
      </c>
    </row>
    <row r="311" spans="1:18" x14ac:dyDescent="0.25">
      <c r="A311" s="210"/>
      <c r="B311" s="124"/>
      <c r="C311" s="125"/>
      <c r="D311" s="125"/>
      <c r="E311" s="125"/>
      <c r="F311" s="125"/>
      <c r="G311" s="125"/>
      <c r="H311" s="125"/>
      <c r="I311" s="125"/>
      <c r="J311" s="125"/>
      <c r="K311" s="126"/>
      <c r="L311" s="126"/>
      <c r="M311" s="126"/>
      <c r="N311" s="226">
        <f>Table7[[#This Row],[Drug Cost]]+Table7[[#This Row],[Drug Markup]]+Table7[[#This Row],[Drug Dispensing Fee]]</f>
        <v>0</v>
      </c>
      <c r="O311" s="126"/>
      <c r="P311" s="126">
        <f>Table7[[#This Row],[Total Drug Cost]]-Table7[[#This Row],[Total Third-party Pay]]</f>
        <v>0</v>
      </c>
      <c r="Q311" s="126"/>
      <c r="R311" s="70" t="e">
        <f>VLOOKUP(Table7[[#This Row],[Patient PHN]],'[1]MASTER LIST'!$C:$D,2,FALSE)</f>
        <v>#N/A</v>
      </c>
    </row>
    <row r="312" spans="1:18" x14ac:dyDescent="0.25">
      <c r="A312" s="210"/>
      <c r="B312" s="124"/>
      <c r="C312" s="125"/>
      <c r="D312" s="125"/>
      <c r="E312" s="125"/>
      <c r="F312" s="125"/>
      <c r="G312" s="125"/>
      <c r="H312" s="125"/>
      <c r="I312" s="125"/>
      <c r="J312" s="125"/>
      <c r="K312" s="126"/>
      <c r="L312" s="126"/>
      <c r="M312" s="126"/>
      <c r="N312" s="226">
        <f>Table7[[#This Row],[Drug Cost]]+Table7[[#This Row],[Drug Markup]]+Table7[[#This Row],[Drug Dispensing Fee]]</f>
        <v>0</v>
      </c>
      <c r="O312" s="126"/>
      <c r="P312" s="126">
        <f>Table7[[#This Row],[Total Drug Cost]]-Table7[[#This Row],[Total Third-party Pay]]</f>
        <v>0</v>
      </c>
      <c r="Q312" s="126"/>
      <c r="R312" s="70" t="e">
        <f>VLOOKUP(Table7[[#This Row],[Patient PHN]],'[1]MASTER LIST'!$C:$D,2,FALSE)</f>
        <v>#N/A</v>
      </c>
    </row>
    <row r="313" spans="1:18" x14ac:dyDescent="0.25">
      <c r="A313" s="210"/>
      <c r="B313" s="124"/>
      <c r="C313" s="125"/>
      <c r="D313" s="125"/>
      <c r="E313" s="125"/>
      <c r="F313" s="125"/>
      <c r="G313" s="125"/>
      <c r="H313" s="125"/>
      <c r="I313" s="125"/>
      <c r="J313" s="125"/>
      <c r="K313" s="126"/>
      <c r="L313" s="126"/>
      <c r="M313" s="126"/>
      <c r="N313" s="226">
        <f>Table7[[#This Row],[Drug Cost]]+Table7[[#This Row],[Drug Markup]]+Table7[[#This Row],[Drug Dispensing Fee]]</f>
        <v>0</v>
      </c>
      <c r="O313" s="126"/>
      <c r="P313" s="126">
        <f>Table7[[#This Row],[Total Drug Cost]]-Table7[[#This Row],[Total Third-party Pay]]</f>
        <v>0</v>
      </c>
      <c r="Q313" s="126"/>
      <c r="R313" s="70" t="e">
        <f>VLOOKUP(Table7[[#This Row],[Patient PHN]],'[1]MASTER LIST'!$C:$D,2,FALSE)</f>
        <v>#N/A</v>
      </c>
    </row>
    <row r="314" spans="1:18" x14ac:dyDescent="0.25">
      <c r="A314" s="210"/>
      <c r="B314" s="124"/>
      <c r="C314" s="125"/>
      <c r="D314" s="125"/>
      <c r="E314" s="125"/>
      <c r="F314" s="125"/>
      <c r="G314" s="125"/>
      <c r="H314" s="125"/>
      <c r="I314" s="125"/>
      <c r="J314" s="125"/>
      <c r="K314" s="126"/>
      <c r="L314" s="126"/>
      <c r="M314" s="126"/>
      <c r="N314" s="226">
        <f>Table7[[#This Row],[Drug Cost]]+Table7[[#This Row],[Drug Markup]]+Table7[[#This Row],[Drug Dispensing Fee]]</f>
        <v>0</v>
      </c>
      <c r="O314" s="126"/>
      <c r="P314" s="126">
        <f>Table7[[#This Row],[Total Drug Cost]]-Table7[[#This Row],[Total Third-party Pay]]</f>
        <v>0</v>
      </c>
      <c r="Q314" s="126"/>
      <c r="R314" s="70" t="e">
        <f>VLOOKUP(Table7[[#This Row],[Patient PHN]],'[1]MASTER LIST'!$C:$D,2,FALSE)</f>
        <v>#N/A</v>
      </c>
    </row>
    <row r="315" spans="1:18" x14ac:dyDescent="0.25">
      <c r="A315" s="210"/>
      <c r="B315" s="124"/>
      <c r="C315" s="125"/>
      <c r="D315" s="125"/>
      <c r="E315" s="125"/>
      <c r="F315" s="125"/>
      <c r="G315" s="125"/>
      <c r="H315" s="125"/>
      <c r="I315" s="125"/>
      <c r="J315" s="125"/>
      <c r="K315" s="126"/>
      <c r="L315" s="126"/>
      <c r="M315" s="126"/>
      <c r="N315" s="226">
        <f>Table7[[#This Row],[Drug Cost]]+Table7[[#This Row],[Drug Markup]]+Table7[[#This Row],[Drug Dispensing Fee]]</f>
        <v>0</v>
      </c>
      <c r="O315" s="126"/>
      <c r="P315" s="126">
        <f>Table7[[#This Row],[Total Drug Cost]]-Table7[[#This Row],[Total Third-party Pay]]</f>
        <v>0</v>
      </c>
      <c r="Q315" s="126"/>
      <c r="R315" s="70" t="e">
        <f>VLOOKUP(Table7[[#This Row],[Patient PHN]],'[1]MASTER LIST'!$C:$D,2,FALSE)</f>
        <v>#N/A</v>
      </c>
    </row>
    <row r="316" spans="1:18" x14ac:dyDescent="0.25">
      <c r="A316" s="210"/>
      <c r="B316" s="124"/>
      <c r="C316" s="125"/>
      <c r="D316" s="125"/>
      <c r="E316" s="125"/>
      <c r="F316" s="125"/>
      <c r="G316" s="125"/>
      <c r="H316" s="125"/>
      <c r="I316" s="125"/>
      <c r="J316" s="125"/>
      <c r="K316" s="126"/>
      <c r="L316" s="126"/>
      <c r="M316" s="126"/>
      <c r="N316" s="226">
        <f>Table7[[#This Row],[Drug Cost]]+Table7[[#This Row],[Drug Markup]]+Table7[[#This Row],[Drug Dispensing Fee]]</f>
        <v>0</v>
      </c>
      <c r="O316" s="126"/>
      <c r="P316" s="126">
        <f>Table7[[#This Row],[Total Drug Cost]]-Table7[[#This Row],[Total Third-party Pay]]</f>
        <v>0</v>
      </c>
      <c r="Q316" s="126"/>
      <c r="R316" s="70" t="e">
        <f>VLOOKUP(Table7[[#This Row],[Patient PHN]],'[1]MASTER LIST'!$C:$D,2,FALSE)</f>
        <v>#N/A</v>
      </c>
    </row>
    <row r="317" spans="1:18" x14ac:dyDescent="0.25">
      <c r="A317" s="210"/>
      <c r="B317" s="124"/>
      <c r="C317" s="125"/>
      <c r="D317" s="125"/>
      <c r="E317" s="125"/>
      <c r="F317" s="125"/>
      <c r="G317" s="125"/>
      <c r="H317" s="125"/>
      <c r="I317" s="125"/>
      <c r="J317" s="125"/>
      <c r="K317" s="126"/>
      <c r="L317" s="126"/>
      <c r="M317" s="126"/>
      <c r="N317" s="226">
        <f>Table7[[#This Row],[Drug Cost]]+Table7[[#This Row],[Drug Markup]]+Table7[[#This Row],[Drug Dispensing Fee]]</f>
        <v>0</v>
      </c>
      <c r="O317" s="126"/>
      <c r="P317" s="126">
        <f>Table7[[#This Row],[Total Drug Cost]]-Table7[[#This Row],[Total Third-party Pay]]</f>
        <v>0</v>
      </c>
      <c r="Q317" s="126"/>
      <c r="R317" s="70" t="e">
        <f>VLOOKUP(Table7[[#This Row],[Patient PHN]],'[1]MASTER LIST'!$C:$D,2,FALSE)</f>
        <v>#N/A</v>
      </c>
    </row>
    <row r="318" spans="1:18" x14ac:dyDescent="0.25">
      <c r="A318" s="210"/>
      <c r="B318" s="124"/>
      <c r="C318" s="125"/>
      <c r="D318" s="125"/>
      <c r="E318" s="125"/>
      <c r="F318" s="125"/>
      <c r="G318" s="125"/>
      <c r="H318" s="125"/>
      <c r="I318" s="125"/>
      <c r="J318" s="125"/>
      <c r="K318" s="126"/>
      <c r="L318" s="126"/>
      <c r="M318" s="126"/>
      <c r="N318" s="226">
        <f>Table7[[#This Row],[Drug Cost]]+Table7[[#This Row],[Drug Markup]]+Table7[[#This Row],[Drug Dispensing Fee]]</f>
        <v>0</v>
      </c>
      <c r="O318" s="126"/>
      <c r="P318" s="126">
        <f>Table7[[#This Row],[Total Drug Cost]]-Table7[[#This Row],[Total Third-party Pay]]</f>
        <v>0</v>
      </c>
      <c r="Q318" s="126"/>
      <c r="R318" s="70" t="e">
        <f>VLOOKUP(Table7[[#This Row],[Patient PHN]],'[1]MASTER LIST'!$C:$D,2,FALSE)</f>
        <v>#N/A</v>
      </c>
    </row>
    <row r="319" spans="1:18" x14ac:dyDescent="0.25">
      <c r="A319" s="210"/>
      <c r="B319" s="124"/>
      <c r="C319" s="125"/>
      <c r="D319" s="125"/>
      <c r="E319" s="125"/>
      <c r="F319" s="125"/>
      <c r="G319" s="125"/>
      <c r="H319" s="125"/>
      <c r="I319" s="125"/>
      <c r="J319" s="125"/>
      <c r="K319" s="126"/>
      <c r="L319" s="126"/>
      <c r="M319" s="126"/>
      <c r="N319" s="226">
        <f>Table7[[#This Row],[Drug Cost]]+Table7[[#This Row],[Drug Markup]]+Table7[[#This Row],[Drug Dispensing Fee]]</f>
        <v>0</v>
      </c>
      <c r="O319" s="126"/>
      <c r="P319" s="126">
        <f>Table7[[#This Row],[Total Drug Cost]]-Table7[[#This Row],[Total Third-party Pay]]</f>
        <v>0</v>
      </c>
      <c r="Q319" s="126"/>
      <c r="R319" s="70" t="e">
        <f>VLOOKUP(Table7[[#This Row],[Patient PHN]],'[1]MASTER LIST'!$C:$D,2,FALSE)</f>
        <v>#N/A</v>
      </c>
    </row>
    <row r="320" spans="1:18" x14ac:dyDescent="0.25">
      <c r="A320" s="210"/>
      <c r="B320" s="124"/>
      <c r="C320" s="125"/>
      <c r="D320" s="125"/>
      <c r="E320" s="125"/>
      <c r="F320" s="125"/>
      <c r="G320" s="125"/>
      <c r="H320" s="125"/>
      <c r="I320" s="125"/>
      <c r="J320" s="125"/>
      <c r="K320" s="126"/>
      <c r="L320" s="126"/>
      <c r="M320" s="126"/>
      <c r="N320" s="226">
        <f>Table7[[#This Row],[Drug Cost]]+Table7[[#This Row],[Drug Markup]]+Table7[[#This Row],[Drug Dispensing Fee]]</f>
        <v>0</v>
      </c>
      <c r="O320" s="126"/>
      <c r="P320" s="126">
        <f>Table7[[#This Row],[Total Drug Cost]]-Table7[[#This Row],[Total Third-party Pay]]</f>
        <v>0</v>
      </c>
      <c r="Q320" s="126"/>
      <c r="R320" s="70" t="e">
        <f>VLOOKUP(Table7[[#This Row],[Patient PHN]],'[1]MASTER LIST'!$C:$D,2,FALSE)</f>
        <v>#N/A</v>
      </c>
    </row>
    <row r="321" spans="1:18" x14ac:dyDescent="0.25">
      <c r="A321" s="210"/>
      <c r="B321" s="124"/>
      <c r="C321" s="125"/>
      <c r="D321" s="125"/>
      <c r="E321" s="125"/>
      <c r="F321" s="125"/>
      <c r="G321" s="125"/>
      <c r="H321" s="125"/>
      <c r="I321" s="125"/>
      <c r="J321" s="125"/>
      <c r="K321" s="126"/>
      <c r="L321" s="126"/>
      <c r="M321" s="126"/>
      <c r="N321" s="226">
        <f>Table7[[#This Row],[Drug Cost]]+Table7[[#This Row],[Drug Markup]]+Table7[[#This Row],[Drug Dispensing Fee]]</f>
        <v>0</v>
      </c>
      <c r="O321" s="126"/>
      <c r="P321" s="126">
        <f>Table7[[#This Row],[Total Drug Cost]]-Table7[[#This Row],[Total Third-party Pay]]</f>
        <v>0</v>
      </c>
      <c r="Q321" s="126"/>
      <c r="R321" s="70" t="e">
        <f>VLOOKUP(Table7[[#This Row],[Patient PHN]],'[1]MASTER LIST'!$C:$D,2,FALSE)</f>
        <v>#N/A</v>
      </c>
    </row>
    <row r="322" spans="1:18" x14ac:dyDescent="0.25">
      <c r="A322" s="210"/>
      <c r="B322" s="124"/>
      <c r="C322" s="125"/>
      <c r="D322" s="125"/>
      <c r="E322" s="125"/>
      <c r="F322" s="125"/>
      <c r="G322" s="125"/>
      <c r="H322" s="125"/>
      <c r="I322" s="125"/>
      <c r="J322" s="125"/>
      <c r="K322" s="126"/>
      <c r="L322" s="126"/>
      <c r="M322" s="126"/>
      <c r="N322" s="226">
        <f>Table7[[#This Row],[Drug Cost]]+Table7[[#This Row],[Drug Markup]]+Table7[[#This Row],[Drug Dispensing Fee]]</f>
        <v>0</v>
      </c>
      <c r="O322" s="126"/>
      <c r="P322" s="126">
        <f>Table7[[#This Row],[Total Drug Cost]]-Table7[[#This Row],[Total Third-party Pay]]</f>
        <v>0</v>
      </c>
      <c r="Q322" s="126"/>
      <c r="R322" s="70" t="e">
        <f>VLOOKUP(Table7[[#This Row],[Patient PHN]],'[1]MASTER LIST'!$C:$D,2,FALSE)</f>
        <v>#N/A</v>
      </c>
    </row>
    <row r="323" spans="1:18" x14ac:dyDescent="0.25">
      <c r="A323" s="210"/>
      <c r="B323" s="124"/>
      <c r="C323" s="125"/>
      <c r="D323" s="125"/>
      <c r="E323" s="125"/>
      <c r="F323" s="125"/>
      <c r="G323" s="125"/>
      <c r="H323" s="125"/>
      <c r="I323" s="125"/>
      <c r="J323" s="125"/>
      <c r="K323" s="126"/>
      <c r="L323" s="126"/>
      <c r="M323" s="126"/>
      <c r="N323" s="226">
        <f>Table7[[#This Row],[Drug Cost]]+Table7[[#This Row],[Drug Markup]]+Table7[[#This Row],[Drug Dispensing Fee]]</f>
        <v>0</v>
      </c>
      <c r="O323" s="126"/>
      <c r="P323" s="126">
        <f>Table7[[#This Row],[Total Drug Cost]]-Table7[[#This Row],[Total Third-party Pay]]</f>
        <v>0</v>
      </c>
      <c r="Q323" s="126"/>
      <c r="R323" s="70" t="e">
        <f>VLOOKUP(Table7[[#This Row],[Patient PHN]],'[1]MASTER LIST'!$C:$D,2,FALSE)</f>
        <v>#N/A</v>
      </c>
    </row>
    <row r="324" spans="1:18" x14ac:dyDescent="0.25">
      <c r="A324" s="210"/>
      <c r="B324" s="124"/>
      <c r="C324" s="125"/>
      <c r="D324" s="125"/>
      <c r="E324" s="125"/>
      <c r="F324" s="125"/>
      <c r="G324" s="125"/>
      <c r="H324" s="125"/>
      <c r="I324" s="125"/>
      <c r="J324" s="125"/>
      <c r="K324" s="126"/>
      <c r="L324" s="126"/>
      <c r="M324" s="126"/>
      <c r="N324" s="226">
        <f>Table7[[#This Row],[Drug Cost]]+Table7[[#This Row],[Drug Markup]]+Table7[[#This Row],[Drug Dispensing Fee]]</f>
        <v>0</v>
      </c>
      <c r="O324" s="126"/>
      <c r="P324" s="126">
        <f>Table7[[#This Row],[Total Drug Cost]]-Table7[[#This Row],[Total Third-party Pay]]</f>
        <v>0</v>
      </c>
      <c r="Q324" s="126"/>
      <c r="R324" s="70" t="e">
        <f>VLOOKUP(Table7[[#This Row],[Patient PHN]],'[1]MASTER LIST'!$C:$D,2,FALSE)</f>
        <v>#N/A</v>
      </c>
    </row>
    <row r="325" spans="1:18" x14ac:dyDescent="0.25">
      <c r="A325" s="210"/>
      <c r="B325" s="124"/>
      <c r="C325" s="125"/>
      <c r="D325" s="125"/>
      <c r="E325" s="125"/>
      <c r="F325" s="125"/>
      <c r="G325" s="125"/>
      <c r="H325" s="125"/>
      <c r="I325" s="125"/>
      <c r="J325" s="125"/>
      <c r="K325" s="126"/>
      <c r="L325" s="126"/>
      <c r="M325" s="126"/>
      <c r="N325" s="226">
        <f>Table7[[#This Row],[Drug Cost]]+Table7[[#This Row],[Drug Markup]]+Table7[[#This Row],[Drug Dispensing Fee]]</f>
        <v>0</v>
      </c>
      <c r="O325" s="126"/>
      <c r="P325" s="126">
        <f>Table7[[#This Row],[Total Drug Cost]]-Table7[[#This Row],[Total Third-party Pay]]</f>
        <v>0</v>
      </c>
      <c r="Q325" s="126"/>
      <c r="R325" s="70" t="e">
        <f>VLOOKUP(Table7[[#This Row],[Patient PHN]],'[1]MASTER LIST'!$C:$D,2,FALSE)</f>
        <v>#N/A</v>
      </c>
    </row>
    <row r="326" spans="1:18" x14ac:dyDescent="0.25">
      <c r="A326" s="210"/>
      <c r="B326" s="124"/>
      <c r="C326" s="125"/>
      <c r="D326" s="125"/>
      <c r="E326" s="125"/>
      <c r="F326" s="125"/>
      <c r="G326" s="125"/>
      <c r="H326" s="125"/>
      <c r="I326" s="125"/>
      <c r="J326" s="125"/>
      <c r="K326" s="126"/>
      <c r="L326" s="126"/>
      <c r="M326" s="126"/>
      <c r="N326" s="226">
        <f>Table7[[#This Row],[Drug Cost]]+Table7[[#This Row],[Drug Markup]]+Table7[[#This Row],[Drug Dispensing Fee]]</f>
        <v>0</v>
      </c>
      <c r="O326" s="126"/>
      <c r="P326" s="126">
        <f>Table7[[#This Row],[Total Drug Cost]]-Table7[[#This Row],[Total Third-party Pay]]</f>
        <v>0</v>
      </c>
      <c r="Q326" s="126"/>
      <c r="R326" s="70" t="e">
        <f>VLOOKUP(Table7[[#This Row],[Patient PHN]],'[1]MASTER LIST'!$C:$D,2,FALSE)</f>
        <v>#N/A</v>
      </c>
    </row>
    <row r="327" spans="1:18" x14ac:dyDescent="0.25">
      <c r="A327" s="210"/>
      <c r="B327" s="124"/>
      <c r="C327" s="125"/>
      <c r="D327" s="125"/>
      <c r="E327" s="125"/>
      <c r="F327" s="125"/>
      <c r="G327" s="125"/>
      <c r="H327" s="125"/>
      <c r="I327" s="125"/>
      <c r="J327" s="125"/>
      <c r="K327" s="126"/>
      <c r="L327" s="126"/>
      <c r="M327" s="126"/>
      <c r="N327" s="226">
        <f>Table7[[#This Row],[Drug Cost]]+Table7[[#This Row],[Drug Markup]]+Table7[[#This Row],[Drug Dispensing Fee]]</f>
        <v>0</v>
      </c>
      <c r="O327" s="126"/>
      <c r="P327" s="126">
        <f>Table7[[#This Row],[Total Drug Cost]]-Table7[[#This Row],[Total Third-party Pay]]</f>
        <v>0</v>
      </c>
      <c r="Q327" s="126"/>
      <c r="R327" s="70" t="e">
        <f>VLOOKUP(Table7[[#This Row],[Patient PHN]],'[1]MASTER LIST'!$C:$D,2,FALSE)</f>
        <v>#N/A</v>
      </c>
    </row>
    <row r="328" spans="1:18" x14ac:dyDescent="0.25">
      <c r="A328" s="210"/>
      <c r="B328" s="124"/>
      <c r="C328" s="125"/>
      <c r="D328" s="125"/>
      <c r="E328" s="125"/>
      <c r="F328" s="125"/>
      <c r="G328" s="125"/>
      <c r="H328" s="125"/>
      <c r="I328" s="125"/>
      <c r="J328" s="125"/>
      <c r="K328" s="126"/>
      <c r="L328" s="126"/>
      <c r="M328" s="126"/>
      <c r="N328" s="226">
        <f>Table7[[#This Row],[Drug Cost]]+Table7[[#This Row],[Drug Markup]]+Table7[[#This Row],[Drug Dispensing Fee]]</f>
        <v>0</v>
      </c>
      <c r="O328" s="126"/>
      <c r="P328" s="126">
        <f>Table7[[#This Row],[Total Drug Cost]]-Table7[[#This Row],[Total Third-party Pay]]</f>
        <v>0</v>
      </c>
      <c r="Q328" s="126"/>
      <c r="R328" s="70" t="e">
        <f>VLOOKUP(Table7[[#This Row],[Patient PHN]],'[1]MASTER LIST'!$C:$D,2,FALSE)</f>
        <v>#N/A</v>
      </c>
    </row>
    <row r="329" spans="1:18" x14ac:dyDescent="0.25">
      <c r="A329" s="210"/>
      <c r="B329" s="124"/>
      <c r="C329" s="125"/>
      <c r="D329" s="125"/>
      <c r="E329" s="125"/>
      <c r="F329" s="125"/>
      <c r="G329" s="125"/>
      <c r="H329" s="125"/>
      <c r="I329" s="125"/>
      <c r="J329" s="125"/>
      <c r="K329" s="126"/>
      <c r="L329" s="126"/>
      <c r="M329" s="126"/>
      <c r="N329" s="226">
        <f>Table7[[#This Row],[Drug Cost]]+Table7[[#This Row],[Drug Markup]]+Table7[[#This Row],[Drug Dispensing Fee]]</f>
        <v>0</v>
      </c>
      <c r="O329" s="126"/>
      <c r="P329" s="126">
        <f>Table7[[#This Row],[Total Drug Cost]]-Table7[[#This Row],[Total Third-party Pay]]</f>
        <v>0</v>
      </c>
      <c r="Q329" s="126"/>
      <c r="R329" s="70" t="e">
        <f>VLOOKUP(Table7[[#This Row],[Patient PHN]],'[1]MASTER LIST'!$C:$D,2,FALSE)</f>
        <v>#N/A</v>
      </c>
    </row>
    <row r="330" spans="1:18" x14ac:dyDescent="0.25">
      <c r="A330" s="210"/>
      <c r="B330" s="124"/>
      <c r="C330" s="125"/>
      <c r="D330" s="125"/>
      <c r="E330" s="125"/>
      <c r="F330" s="125"/>
      <c r="G330" s="125"/>
      <c r="H330" s="125"/>
      <c r="I330" s="125"/>
      <c r="J330" s="125"/>
      <c r="K330" s="126"/>
      <c r="L330" s="126"/>
      <c r="M330" s="126"/>
      <c r="N330" s="226">
        <f>Table7[[#This Row],[Drug Cost]]+Table7[[#This Row],[Drug Markup]]+Table7[[#This Row],[Drug Dispensing Fee]]</f>
        <v>0</v>
      </c>
      <c r="O330" s="126"/>
      <c r="P330" s="126">
        <f>Table7[[#This Row],[Total Drug Cost]]-Table7[[#This Row],[Total Third-party Pay]]</f>
        <v>0</v>
      </c>
      <c r="Q330" s="126"/>
      <c r="R330" s="70" t="e">
        <f>VLOOKUP(Table7[[#This Row],[Patient PHN]],'[1]MASTER LIST'!$C:$D,2,FALSE)</f>
        <v>#N/A</v>
      </c>
    </row>
    <row r="331" spans="1:18" x14ac:dyDescent="0.25">
      <c r="A331" s="210"/>
      <c r="B331" s="124"/>
      <c r="C331" s="125"/>
      <c r="D331" s="125"/>
      <c r="E331" s="125"/>
      <c r="F331" s="125"/>
      <c r="G331" s="125"/>
      <c r="H331" s="125"/>
      <c r="I331" s="125"/>
      <c r="J331" s="125"/>
      <c r="K331" s="126"/>
      <c r="L331" s="126"/>
      <c r="M331" s="126"/>
      <c r="N331" s="226">
        <f>Table7[[#This Row],[Drug Cost]]+Table7[[#This Row],[Drug Markup]]+Table7[[#This Row],[Drug Dispensing Fee]]</f>
        <v>0</v>
      </c>
      <c r="O331" s="126"/>
      <c r="P331" s="126">
        <f>Table7[[#This Row],[Total Drug Cost]]-Table7[[#This Row],[Total Third-party Pay]]</f>
        <v>0</v>
      </c>
      <c r="Q331" s="126"/>
      <c r="R331" s="70" t="e">
        <f>VLOOKUP(Table7[[#This Row],[Patient PHN]],'[1]MASTER LIST'!$C:$D,2,FALSE)</f>
        <v>#N/A</v>
      </c>
    </row>
    <row r="332" spans="1:18" x14ac:dyDescent="0.25">
      <c r="A332" s="210"/>
      <c r="B332" s="124"/>
      <c r="C332" s="125"/>
      <c r="D332" s="125"/>
      <c r="E332" s="125"/>
      <c r="F332" s="125"/>
      <c r="G332" s="125"/>
      <c r="H332" s="125"/>
      <c r="I332" s="125"/>
      <c r="J332" s="125"/>
      <c r="K332" s="126"/>
      <c r="L332" s="126"/>
      <c r="M332" s="126"/>
      <c r="N332" s="226">
        <f>Table7[[#This Row],[Drug Cost]]+Table7[[#This Row],[Drug Markup]]+Table7[[#This Row],[Drug Dispensing Fee]]</f>
        <v>0</v>
      </c>
      <c r="O332" s="126"/>
      <c r="P332" s="126">
        <f>Table7[[#This Row],[Total Drug Cost]]-Table7[[#This Row],[Total Third-party Pay]]</f>
        <v>0</v>
      </c>
      <c r="Q332" s="126"/>
      <c r="R332" s="70" t="e">
        <f>VLOOKUP(Table7[[#This Row],[Patient PHN]],'[1]MASTER LIST'!$C:$D,2,FALSE)</f>
        <v>#N/A</v>
      </c>
    </row>
    <row r="333" spans="1:18" x14ac:dyDescent="0.25">
      <c r="A333" s="210"/>
      <c r="B333" s="124"/>
      <c r="C333" s="125"/>
      <c r="D333" s="125"/>
      <c r="E333" s="125"/>
      <c r="F333" s="125"/>
      <c r="G333" s="125"/>
      <c r="H333" s="125"/>
      <c r="I333" s="125"/>
      <c r="J333" s="125"/>
      <c r="K333" s="126"/>
      <c r="L333" s="126"/>
      <c r="M333" s="126"/>
      <c r="N333" s="226">
        <f>Table7[[#This Row],[Drug Cost]]+Table7[[#This Row],[Drug Markup]]+Table7[[#This Row],[Drug Dispensing Fee]]</f>
        <v>0</v>
      </c>
      <c r="O333" s="126"/>
      <c r="P333" s="126">
        <f>Table7[[#This Row],[Total Drug Cost]]-Table7[[#This Row],[Total Third-party Pay]]</f>
        <v>0</v>
      </c>
      <c r="Q333" s="126"/>
      <c r="R333" s="70" t="e">
        <f>VLOOKUP(Table7[[#This Row],[Patient PHN]],'[1]MASTER LIST'!$C:$D,2,FALSE)</f>
        <v>#N/A</v>
      </c>
    </row>
    <row r="334" spans="1:18" x14ac:dyDescent="0.25">
      <c r="A334" s="210"/>
      <c r="B334" s="124"/>
      <c r="C334" s="125"/>
      <c r="D334" s="125"/>
      <c r="E334" s="125"/>
      <c r="F334" s="125"/>
      <c r="G334" s="125"/>
      <c r="H334" s="125"/>
      <c r="I334" s="125"/>
      <c r="J334" s="125"/>
      <c r="K334" s="126"/>
      <c r="L334" s="126"/>
      <c r="M334" s="126"/>
      <c r="N334" s="226">
        <f>Table7[[#This Row],[Drug Cost]]+Table7[[#This Row],[Drug Markup]]+Table7[[#This Row],[Drug Dispensing Fee]]</f>
        <v>0</v>
      </c>
      <c r="O334" s="126"/>
      <c r="P334" s="126">
        <f>Table7[[#This Row],[Total Drug Cost]]-Table7[[#This Row],[Total Third-party Pay]]</f>
        <v>0</v>
      </c>
      <c r="Q334" s="126"/>
      <c r="R334" s="70" t="e">
        <f>VLOOKUP(Table7[[#This Row],[Patient PHN]],'[1]MASTER LIST'!$C:$D,2,FALSE)</f>
        <v>#N/A</v>
      </c>
    </row>
    <row r="335" spans="1:18" x14ac:dyDescent="0.25">
      <c r="A335" s="210"/>
      <c r="B335" s="124"/>
      <c r="C335" s="125"/>
      <c r="D335" s="125"/>
      <c r="E335" s="125"/>
      <c r="F335" s="125"/>
      <c r="G335" s="125"/>
      <c r="H335" s="125"/>
      <c r="I335" s="125"/>
      <c r="J335" s="125"/>
      <c r="K335" s="126"/>
      <c r="L335" s="126"/>
      <c r="M335" s="126"/>
      <c r="N335" s="226">
        <f>Table7[[#This Row],[Drug Cost]]+Table7[[#This Row],[Drug Markup]]+Table7[[#This Row],[Drug Dispensing Fee]]</f>
        <v>0</v>
      </c>
      <c r="O335" s="126"/>
      <c r="P335" s="126">
        <f>Table7[[#This Row],[Total Drug Cost]]-Table7[[#This Row],[Total Third-party Pay]]</f>
        <v>0</v>
      </c>
      <c r="Q335" s="126"/>
      <c r="R335" s="70" t="e">
        <f>VLOOKUP(Table7[[#This Row],[Patient PHN]],'[1]MASTER LIST'!$C:$D,2,FALSE)</f>
        <v>#N/A</v>
      </c>
    </row>
    <row r="336" spans="1:18" x14ac:dyDescent="0.25">
      <c r="A336" s="210"/>
      <c r="B336" s="124"/>
      <c r="C336" s="125"/>
      <c r="D336" s="125"/>
      <c r="E336" s="125"/>
      <c r="F336" s="125"/>
      <c r="G336" s="125"/>
      <c r="H336" s="125"/>
      <c r="I336" s="125"/>
      <c r="J336" s="125"/>
      <c r="K336" s="126"/>
      <c r="L336" s="126"/>
      <c r="M336" s="126"/>
      <c r="N336" s="226">
        <f>Table7[[#This Row],[Drug Cost]]+Table7[[#This Row],[Drug Markup]]+Table7[[#This Row],[Drug Dispensing Fee]]</f>
        <v>0</v>
      </c>
      <c r="O336" s="126"/>
      <c r="P336" s="126">
        <f>Table7[[#This Row],[Total Drug Cost]]-Table7[[#This Row],[Total Third-party Pay]]</f>
        <v>0</v>
      </c>
      <c r="Q336" s="126"/>
      <c r="R336" s="70" t="e">
        <f>VLOOKUP(Table7[[#This Row],[Patient PHN]],'[1]MASTER LIST'!$C:$D,2,FALSE)</f>
        <v>#N/A</v>
      </c>
    </row>
    <row r="337" spans="1:18" x14ac:dyDescent="0.25">
      <c r="A337" s="210"/>
      <c r="B337" s="124"/>
      <c r="C337" s="125"/>
      <c r="D337" s="125"/>
      <c r="E337" s="125"/>
      <c r="F337" s="125"/>
      <c r="G337" s="125"/>
      <c r="H337" s="125"/>
      <c r="I337" s="125"/>
      <c r="J337" s="125"/>
      <c r="K337" s="126"/>
      <c r="L337" s="126"/>
      <c r="M337" s="126"/>
      <c r="N337" s="226">
        <f>Table7[[#This Row],[Drug Cost]]+Table7[[#This Row],[Drug Markup]]+Table7[[#This Row],[Drug Dispensing Fee]]</f>
        <v>0</v>
      </c>
      <c r="O337" s="126"/>
      <c r="P337" s="126">
        <f>Table7[[#This Row],[Total Drug Cost]]-Table7[[#This Row],[Total Third-party Pay]]</f>
        <v>0</v>
      </c>
      <c r="Q337" s="126"/>
      <c r="R337" s="70" t="e">
        <f>VLOOKUP(Table7[[#This Row],[Patient PHN]],'[1]MASTER LIST'!$C:$D,2,FALSE)</f>
        <v>#N/A</v>
      </c>
    </row>
    <row r="338" spans="1:18" x14ac:dyDescent="0.25">
      <c r="A338" s="210"/>
      <c r="B338" s="124"/>
      <c r="C338" s="125"/>
      <c r="D338" s="125"/>
      <c r="E338" s="125"/>
      <c r="F338" s="125"/>
      <c r="G338" s="125"/>
      <c r="H338" s="125"/>
      <c r="I338" s="125"/>
      <c r="J338" s="125"/>
      <c r="K338" s="126"/>
      <c r="L338" s="126"/>
      <c r="M338" s="126"/>
      <c r="N338" s="226">
        <f>Table7[[#This Row],[Drug Cost]]+Table7[[#This Row],[Drug Markup]]+Table7[[#This Row],[Drug Dispensing Fee]]</f>
        <v>0</v>
      </c>
      <c r="O338" s="126"/>
      <c r="P338" s="126">
        <f>Table7[[#This Row],[Total Drug Cost]]-Table7[[#This Row],[Total Third-party Pay]]</f>
        <v>0</v>
      </c>
      <c r="Q338" s="126"/>
      <c r="R338" s="70" t="e">
        <f>VLOOKUP(Table7[[#This Row],[Patient PHN]],'[1]MASTER LIST'!$C:$D,2,FALSE)</f>
        <v>#N/A</v>
      </c>
    </row>
    <row r="339" spans="1:18" x14ac:dyDescent="0.25">
      <c r="A339" s="210"/>
      <c r="B339" s="124"/>
      <c r="C339" s="125"/>
      <c r="D339" s="125"/>
      <c r="E339" s="125"/>
      <c r="F339" s="125"/>
      <c r="G339" s="125"/>
      <c r="H339" s="125"/>
      <c r="I339" s="125"/>
      <c r="J339" s="125"/>
      <c r="K339" s="126"/>
      <c r="L339" s="126"/>
      <c r="M339" s="126"/>
      <c r="N339" s="226">
        <f>Table7[[#This Row],[Drug Cost]]+Table7[[#This Row],[Drug Markup]]+Table7[[#This Row],[Drug Dispensing Fee]]</f>
        <v>0</v>
      </c>
      <c r="O339" s="126"/>
      <c r="P339" s="126">
        <f>Table7[[#This Row],[Total Drug Cost]]-Table7[[#This Row],[Total Third-party Pay]]</f>
        <v>0</v>
      </c>
      <c r="Q339" s="126"/>
      <c r="R339" s="70" t="e">
        <f>VLOOKUP(Table7[[#This Row],[Patient PHN]],'[1]MASTER LIST'!$C:$D,2,FALSE)</f>
        <v>#N/A</v>
      </c>
    </row>
    <row r="340" spans="1:18" x14ac:dyDescent="0.25">
      <c r="A340" s="210"/>
      <c r="B340" s="124"/>
      <c r="C340" s="125"/>
      <c r="D340" s="125"/>
      <c r="E340" s="125"/>
      <c r="F340" s="125"/>
      <c r="G340" s="125"/>
      <c r="H340" s="125"/>
      <c r="I340" s="125"/>
      <c r="J340" s="125"/>
      <c r="K340" s="126"/>
      <c r="L340" s="126"/>
      <c r="M340" s="126"/>
      <c r="N340" s="226">
        <f>Table7[[#This Row],[Drug Cost]]+Table7[[#This Row],[Drug Markup]]+Table7[[#This Row],[Drug Dispensing Fee]]</f>
        <v>0</v>
      </c>
      <c r="O340" s="126"/>
      <c r="P340" s="126">
        <f>Table7[[#This Row],[Total Drug Cost]]-Table7[[#This Row],[Total Third-party Pay]]</f>
        <v>0</v>
      </c>
      <c r="Q340" s="126"/>
      <c r="R340" s="70" t="e">
        <f>VLOOKUP(Table7[[#This Row],[Patient PHN]],'[1]MASTER LIST'!$C:$D,2,FALSE)</f>
        <v>#N/A</v>
      </c>
    </row>
    <row r="341" spans="1:18" x14ac:dyDescent="0.25">
      <c r="A341" s="210"/>
      <c r="B341" s="124"/>
      <c r="C341" s="125"/>
      <c r="D341" s="125"/>
      <c r="E341" s="125"/>
      <c r="F341" s="125"/>
      <c r="G341" s="125"/>
      <c r="H341" s="125"/>
      <c r="I341" s="125"/>
      <c r="J341" s="125"/>
      <c r="K341" s="126"/>
      <c r="L341" s="126"/>
      <c r="M341" s="126"/>
      <c r="N341" s="226">
        <f>Table7[[#This Row],[Drug Cost]]+Table7[[#This Row],[Drug Markup]]+Table7[[#This Row],[Drug Dispensing Fee]]</f>
        <v>0</v>
      </c>
      <c r="O341" s="126"/>
      <c r="P341" s="126">
        <f>Table7[[#This Row],[Total Drug Cost]]-Table7[[#This Row],[Total Third-party Pay]]</f>
        <v>0</v>
      </c>
      <c r="Q341" s="126"/>
      <c r="R341" s="70" t="e">
        <f>VLOOKUP(Table7[[#This Row],[Patient PHN]],'[1]MASTER LIST'!$C:$D,2,FALSE)</f>
        <v>#N/A</v>
      </c>
    </row>
    <row r="342" spans="1:18" x14ac:dyDescent="0.25">
      <c r="A342" s="210"/>
      <c r="B342" s="124"/>
      <c r="C342" s="125"/>
      <c r="D342" s="125"/>
      <c r="E342" s="125"/>
      <c r="F342" s="125"/>
      <c r="G342" s="125"/>
      <c r="H342" s="125"/>
      <c r="I342" s="125"/>
      <c r="J342" s="125"/>
      <c r="K342" s="126"/>
      <c r="L342" s="126"/>
      <c r="M342" s="126"/>
      <c r="N342" s="226">
        <f>Table7[[#This Row],[Drug Cost]]+Table7[[#This Row],[Drug Markup]]+Table7[[#This Row],[Drug Dispensing Fee]]</f>
        <v>0</v>
      </c>
      <c r="O342" s="126"/>
      <c r="P342" s="126">
        <f>Table7[[#This Row],[Total Drug Cost]]-Table7[[#This Row],[Total Third-party Pay]]</f>
        <v>0</v>
      </c>
      <c r="Q342" s="126"/>
      <c r="R342" s="70" t="e">
        <f>VLOOKUP(Table7[[#This Row],[Patient PHN]],'[1]MASTER LIST'!$C:$D,2,FALSE)</f>
        <v>#N/A</v>
      </c>
    </row>
    <row r="343" spans="1:18" x14ac:dyDescent="0.25">
      <c r="A343" s="210"/>
      <c r="B343" s="124"/>
      <c r="C343" s="125"/>
      <c r="D343" s="125"/>
      <c r="E343" s="125"/>
      <c r="F343" s="125"/>
      <c r="G343" s="125"/>
      <c r="H343" s="125"/>
      <c r="I343" s="125"/>
      <c r="J343" s="125"/>
      <c r="K343" s="126"/>
      <c r="L343" s="126"/>
      <c r="M343" s="126"/>
      <c r="N343" s="226">
        <f>Table7[[#This Row],[Drug Cost]]+Table7[[#This Row],[Drug Markup]]+Table7[[#This Row],[Drug Dispensing Fee]]</f>
        <v>0</v>
      </c>
      <c r="O343" s="126"/>
      <c r="P343" s="126">
        <f>Table7[[#This Row],[Total Drug Cost]]-Table7[[#This Row],[Total Third-party Pay]]</f>
        <v>0</v>
      </c>
      <c r="Q343" s="126"/>
      <c r="R343" s="70" t="e">
        <f>VLOOKUP(Table7[[#This Row],[Patient PHN]],'[1]MASTER LIST'!$C:$D,2,FALSE)</f>
        <v>#N/A</v>
      </c>
    </row>
    <row r="344" spans="1:18" x14ac:dyDescent="0.25">
      <c r="A344" s="210"/>
      <c r="B344" s="124"/>
      <c r="C344" s="125"/>
      <c r="D344" s="125"/>
      <c r="E344" s="125"/>
      <c r="F344" s="125"/>
      <c r="G344" s="125"/>
      <c r="H344" s="125"/>
      <c r="I344" s="125"/>
      <c r="J344" s="125"/>
      <c r="K344" s="126"/>
      <c r="L344" s="126"/>
      <c r="M344" s="126"/>
      <c r="N344" s="226">
        <f>Table7[[#This Row],[Drug Cost]]+Table7[[#This Row],[Drug Markup]]+Table7[[#This Row],[Drug Dispensing Fee]]</f>
        <v>0</v>
      </c>
      <c r="O344" s="126"/>
      <c r="P344" s="126">
        <f>Table7[[#This Row],[Total Drug Cost]]-Table7[[#This Row],[Total Third-party Pay]]</f>
        <v>0</v>
      </c>
      <c r="Q344" s="126"/>
      <c r="R344" s="70" t="e">
        <f>VLOOKUP(Table7[[#This Row],[Patient PHN]],'[1]MASTER LIST'!$C:$D,2,FALSE)</f>
        <v>#N/A</v>
      </c>
    </row>
    <row r="345" spans="1:18" x14ac:dyDescent="0.25">
      <c r="A345" s="210"/>
      <c r="B345" s="124"/>
      <c r="C345" s="125"/>
      <c r="D345" s="125"/>
      <c r="E345" s="125"/>
      <c r="F345" s="125"/>
      <c r="G345" s="125"/>
      <c r="H345" s="125"/>
      <c r="I345" s="125"/>
      <c r="J345" s="125"/>
      <c r="K345" s="126"/>
      <c r="L345" s="126"/>
      <c r="M345" s="126"/>
      <c r="N345" s="226">
        <f>Table7[[#This Row],[Drug Cost]]+Table7[[#This Row],[Drug Markup]]+Table7[[#This Row],[Drug Dispensing Fee]]</f>
        <v>0</v>
      </c>
      <c r="O345" s="126"/>
      <c r="P345" s="126">
        <f>Table7[[#This Row],[Total Drug Cost]]-Table7[[#This Row],[Total Third-party Pay]]</f>
        <v>0</v>
      </c>
      <c r="Q345" s="126"/>
      <c r="R345" s="70" t="e">
        <f>VLOOKUP(Table7[[#This Row],[Patient PHN]],'[1]MASTER LIST'!$C:$D,2,FALSE)</f>
        <v>#N/A</v>
      </c>
    </row>
    <row r="346" spans="1:18" x14ac:dyDescent="0.25">
      <c r="A346" s="210"/>
      <c r="B346" s="124"/>
      <c r="C346" s="125"/>
      <c r="D346" s="125"/>
      <c r="E346" s="125"/>
      <c r="F346" s="125"/>
      <c r="G346" s="125"/>
      <c r="H346" s="125"/>
      <c r="I346" s="125"/>
      <c r="J346" s="125"/>
      <c r="K346" s="126"/>
      <c r="L346" s="126"/>
      <c r="M346" s="126"/>
      <c r="N346" s="226">
        <f>Table7[[#This Row],[Drug Cost]]+Table7[[#This Row],[Drug Markup]]+Table7[[#This Row],[Drug Dispensing Fee]]</f>
        <v>0</v>
      </c>
      <c r="O346" s="126"/>
      <c r="P346" s="126">
        <f>Table7[[#This Row],[Total Drug Cost]]-Table7[[#This Row],[Total Third-party Pay]]</f>
        <v>0</v>
      </c>
      <c r="Q346" s="126"/>
      <c r="R346" s="70" t="e">
        <f>VLOOKUP(Table7[[#This Row],[Patient PHN]],'[1]MASTER LIST'!$C:$D,2,FALSE)</f>
        <v>#N/A</v>
      </c>
    </row>
    <row r="347" spans="1:18" x14ac:dyDescent="0.25">
      <c r="A347" s="210"/>
      <c r="B347" s="124"/>
      <c r="C347" s="125"/>
      <c r="D347" s="125"/>
      <c r="E347" s="125"/>
      <c r="F347" s="125"/>
      <c r="G347" s="125"/>
      <c r="H347" s="125"/>
      <c r="I347" s="125"/>
      <c r="J347" s="125"/>
      <c r="K347" s="126"/>
      <c r="L347" s="126"/>
      <c r="M347" s="126"/>
      <c r="N347" s="226">
        <f>Table7[[#This Row],[Drug Cost]]+Table7[[#This Row],[Drug Markup]]+Table7[[#This Row],[Drug Dispensing Fee]]</f>
        <v>0</v>
      </c>
      <c r="O347" s="126"/>
      <c r="P347" s="126">
        <f>Table7[[#This Row],[Total Drug Cost]]-Table7[[#This Row],[Total Third-party Pay]]</f>
        <v>0</v>
      </c>
      <c r="Q347" s="126"/>
      <c r="R347" s="70" t="e">
        <f>VLOOKUP(Table7[[#This Row],[Patient PHN]],'[1]MASTER LIST'!$C:$D,2,FALSE)</f>
        <v>#N/A</v>
      </c>
    </row>
    <row r="348" spans="1:18" x14ac:dyDescent="0.25">
      <c r="A348" s="210"/>
      <c r="B348" s="124"/>
      <c r="C348" s="125"/>
      <c r="D348" s="125"/>
      <c r="E348" s="125"/>
      <c r="F348" s="125"/>
      <c r="G348" s="125"/>
      <c r="H348" s="125"/>
      <c r="I348" s="125"/>
      <c r="J348" s="125"/>
      <c r="K348" s="126"/>
      <c r="L348" s="126"/>
      <c r="M348" s="126"/>
      <c r="N348" s="226">
        <f>Table7[[#This Row],[Drug Cost]]+Table7[[#This Row],[Drug Markup]]+Table7[[#This Row],[Drug Dispensing Fee]]</f>
        <v>0</v>
      </c>
      <c r="O348" s="126"/>
      <c r="P348" s="126">
        <f>Table7[[#This Row],[Total Drug Cost]]-Table7[[#This Row],[Total Third-party Pay]]</f>
        <v>0</v>
      </c>
      <c r="Q348" s="126"/>
      <c r="R348" s="70" t="e">
        <f>VLOOKUP(Table7[[#This Row],[Patient PHN]],'[1]MASTER LIST'!$C:$D,2,FALSE)</f>
        <v>#N/A</v>
      </c>
    </row>
    <row r="349" spans="1:18" x14ac:dyDescent="0.25">
      <c r="A349" s="210"/>
      <c r="B349" s="124"/>
      <c r="C349" s="125"/>
      <c r="D349" s="125"/>
      <c r="E349" s="125"/>
      <c r="F349" s="125"/>
      <c r="G349" s="125"/>
      <c r="H349" s="125"/>
      <c r="I349" s="125"/>
      <c r="J349" s="125"/>
      <c r="K349" s="126"/>
      <c r="L349" s="126"/>
      <c r="M349" s="126"/>
      <c r="N349" s="226">
        <f>Table7[[#This Row],[Drug Cost]]+Table7[[#This Row],[Drug Markup]]+Table7[[#This Row],[Drug Dispensing Fee]]</f>
        <v>0</v>
      </c>
      <c r="O349" s="126"/>
      <c r="P349" s="126">
        <f>Table7[[#This Row],[Total Drug Cost]]-Table7[[#This Row],[Total Third-party Pay]]</f>
        <v>0</v>
      </c>
      <c r="Q349" s="126"/>
      <c r="R349" s="70" t="e">
        <f>VLOOKUP(Table7[[#This Row],[Patient PHN]],'[1]MASTER LIST'!$C:$D,2,FALSE)</f>
        <v>#N/A</v>
      </c>
    </row>
    <row r="350" spans="1:18" x14ac:dyDescent="0.25">
      <c r="A350" s="210"/>
      <c r="B350" s="124"/>
      <c r="C350" s="125"/>
      <c r="D350" s="125"/>
      <c r="E350" s="125"/>
      <c r="F350" s="125"/>
      <c r="G350" s="125"/>
      <c r="H350" s="125"/>
      <c r="I350" s="125"/>
      <c r="J350" s="125"/>
      <c r="K350" s="126"/>
      <c r="L350" s="126"/>
      <c r="M350" s="126"/>
      <c r="N350" s="226">
        <f>Table7[[#This Row],[Drug Cost]]+Table7[[#This Row],[Drug Markup]]+Table7[[#This Row],[Drug Dispensing Fee]]</f>
        <v>0</v>
      </c>
      <c r="O350" s="126"/>
      <c r="P350" s="126">
        <f>Table7[[#This Row],[Total Drug Cost]]-Table7[[#This Row],[Total Third-party Pay]]</f>
        <v>0</v>
      </c>
      <c r="Q350" s="126"/>
      <c r="R350" s="70" t="e">
        <f>VLOOKUP(Table7[[#This Row],[Patient PHN]],'[1]MASTER LIST'!$C:$D,2,FALSE)</f>
        <v>#N/A</v>
      </c>
    </row>
    <row r="351" spans="1:18" x14ac:dyDescent="0.25">
      <c r="A351" s="210"/>
      <c r="B351" s="124"/>
      <c r="C351" s="125"/>
      <c r="D351" s="125"/>
      <c r="E351" s="125"/>
      <c r="F351" s="125"/>
      <c r="G351" s="125"/>
      <c r="H351" s="125"/>
      <c r="I351" s="125"/>
      <c r="J351" s="125"/>
      <c r="K351" s="126"/>
      <c r="L351" s="126"/>
      <c r="M351" s="126"/>
      <c r="N351" s="226">
        <f>Table7[[#This Row],[Drug Cost]]+Table7[[#This Row],[Drug Markup]]+Table7[[#This Row],[Drug Dispensing Fee]]</f>
        <v>0</v>
      </c>
      <c r="O351" s="126"/>
      <c r="P351" s="126">
        <f>Table7[[#This Row],[Total Drug Cost]]-Table7[[#This Row],[Total Third-party Pay]]</f>
        <v>0</v>
      </c>
      <c r="Q351" s="126"/>
      <c r="R351" s="70" t="e">
        <f>VLOOKUP(Table7[[#This Row],[Patient PHN]],'[1]MASTER LIST'!$C:$D,2,FALSE)</f>
        <v>#N/A</v>
      </c>
    </row>
    <row r="352" spans="1:18" x14ac:dyDescent="0.25">
      <c r="A352" s="210"/>
      <c r="B352" s="124"/>
      <c r="C352" s="125"/>
      <c r="D352" s="125"/>
      <c r="E352" s="125"/>
      <c r="F352" s="125"/>
      <c r="G352" s="125"/>
      <c r="H352" s="125"/>
      <c r="I352" s="125"/>
      <c r="J352" s="125"/>
      <c r="K352" s="126"/>
      <c r="L352" s="126"/>
      <c r="M352" s="126"/>
      <c r="N352" s="226">
        <f>Table7[[#This Row],[Drug Cost]]+Table7[[#This Row],[Drug Markup]]+Table7[[#This Row],[Drug Dispensing Fee]]</f>
        <v>0</v>
      </c>
      <c r="O352" s="126"/>
      <c r="P352" s="126">
        <f>Table7[[#This Row],[Total Drug Cost]]-Table7[[#This Row],[Total Third-party Pay]]</f>
        <v>0</v>
      </c>
      <c r="Q352" s="126"/>
      <c r="R352" s="70" t="e">
        <f>VLOOKUP(Table7[[#This Row],[Patient PHN]],'[1]MASTER LIST'!$C:$D,2,FALSE)</f>
        <v>#N/A</v>
      </c>
    </row>
    <row r="353" spans="1:18" x14ac:dyDescent="0.25">
      <c r="A353" s="210"/>
      <c r="B353" s="124"/>
      <c r="C353" s="125"/>
      <c r="D353" s="125"/>
      <c r="E353" s="125"/>
      <c r="F353" s="125"/>
      <c r="G353" s="125"/>
      <c r="H353" s="125"/>
      <c r="I353" s="125"/>
      <c r="J353" s="125"/>
      <c r="K353" s="126"/>
      <c r="L353" s="126"/>
      <c r="M353" s="126"/>
      <c r="N353" s="226">
        <f>Table7[[#This Row],[Drug Cost]]+Table7[[#This Row],[Drug Markup]]+Table7[[#This Row],[Drug Dispensing Fee]]</f>
        <v>0</v>
      </c>
      <c r="O353" s="126"/>
      <c r="P353" s="126">
        <f>Table7[[#This Row],[Total Drug Cost]]-Table7[[#This Row],[Total Third-party Pay]]</f>
        <v>0</v>
      </c>
      <c r="Q353" s="126"/>
      <c r="R353" s="70" t="e">
        <f>VLOOKUP(Table7[[#This Row],[Patient PHN]],'[1]MASTER LIST'!$C:$D,2,FALSE)</f>
        <v>#N/A</v>
      </c>
    </row>
    <row r="354" spans="1:18" x14ac:dyDescent="0.25">
      <c r="A354" s="210"/>
      <c r="B354" s="124"/>
      <c r="C354" s="125"/>
      <c r="D354" s="125"/>
      <c r="E354" s="125"/>
      <c r="F354" s="125"/>
      <c r="G354" s="125"/>
      <c r="H354" s="125"/>
      <c r="I354" s="125"/>
      <c r="J354" s="125"/>
      <c r="K354" s="126"/>
      <c r="L354" s="126"/>
      <c r="M354" s="126"/>
      <c r="N354" s="226">
        <f>Table7[[#This Row],[Drug Cost]]+Table7[[#This Row],[Drug Markup]]+Table7[[#This Row],[Drug Dispensing Fee]]</f>
        <v>0</v>
      </c>
      <c r="O354" s="126"/>
      <c r="P354" s="126">
        <f>Table7[[#This Row],[Total Drug Cost]]-Table7[[#This Row],[Total Third-party Pay]]</f>
        <v>0</v>
      </c>
      <c r="Q354" s="126"/>
      <c r="R354" s="70" t="e">
        <f>VLOOKUP(Table7[[#This Row],[Patient PHN]],'[1]MASTER LIST'!$C:$D,2,FALSE)</f>
        <v>#N/A</v>
      </c>
    </row>
    <row r="355" spans="1:18" x14ac:dyDescent="0.25">
      <c r="A355" s="210"/>
      <c r="B355" s="124"/>
      <c r="C355" s="125"/>
      <c r="D355" s="125"/>
      <c r="E355" s="125"/>
      <c r="F355" s="125"/>
      <c r="G355" s="125"/>
      <c r="H355" s="125"/>
      <c r="I355" s="125"/>
      <c r="J355" s="125"/>
      <c r="K355" s="126"/>
      <c r="L355" s="126"/>
      <c r="M355" s="126"/>
      <c r="N355" s="226">
        <f>Table7[[#This Row],[Drug Cost]]+Table7[[#This Row],[Drug Markup]]+Table7[[#This Row],[Drug Dispensing Fee]]</f>
        <v>0</v>
      </c>
      <c r="O355" s="126"/>
      <c r="P355" s="126">
        <f>Table7[[#This Row],[Total Drug Cost]]-Table7[[#This Row],[Total Third-party Pay]]</f>
        <v>0</v>
      </c>
      <c r="Q355" s="126"/>
      <c r="R355" s="70" t="e">
        <f>VLOOKUP(Table7[[#This Row],[Patient PHN]],'[1]MASTER LIST'!$C:$D,2,FALSE)</f>
        <v>#N/A</v>
      </c>
    </row>
    <row r="356" spans="1:18" x14ac:dyDescent="0.25">
      <c r="A356" s="210"/>
      <c r="B356" s="124"/>
      <c r="C356" s="125"/>
      <c r="D356" s="125"/>
      <c r="E356" s="125"/>
      <c r="F356" s="125"/>
      <c r="G356" s="125"/>
      <c r="H356" s="125"/>
      <c r="I356" s="125"/>
      <c r="J356" s="125"/>
      <c r="K356" s="126"/>
      <c r="L356" s="126"/>
      <c r="M356" s="126"/>
      <c r="N356" s="226">
        <f>Table7[[#This Row],[Drug Cost]]+Table7[[#This Row],[Drug Markup]]+Table7[[#This Row],[Drug Dispensing Fee]]</f>
        <v>0</v>
      </c>
      <c r="O356" s="126"/>
      <c r="P356" s="126">
        <f>Table7[[#This Row],[Total Drug Cost]]-Table7[[#This Row],[Total Third-party Pay]]</f>
        <v>0</v>
      </c>
      <c r="Q356" s="126"/>
      <c r="R356" s="70" t="e">
        <f>VLOOKUP(Table7[[#This Row],[Patient PHN]],'[1]MASTER LIST'!$C:$D,2,FALSE)</f>
        <v>#N/A</v>
      </c>
    </row>
    <row r="357" spans="1:18" x14ac:dyDescent="0.25">
      <c r="A357" s="210"/>
      <c r="B357" s="124"/>
      <c r="C357" s="125"/>
      <c r="D357" s="125"/>
      <c r="E357" s="125"/>
      <c r="F357" s="125"/>
      <c r="G357" s="125"/>
      <c r="H357" s="125"/>
      <c r="I357" s="125"/>
      <c r="J357" s="125"/>
      <c r="K357" s="126"/>
      <c r="L357" s="126"/>
      <c r="M357" s="126"/>
      <c r="N357" s="226">
        <f>Table7[[#This Row],[Drug Cost]]+Table7[[#This Row],[Drug Markup]]+Table7[[#This Row],[Drug Dispensing Fee]]</f>
        <v>0</v>
      </c>
      <c r="O357" s="126"/>
      <c r="P357" s="126">
        <f>Table7[[#This Row],[Total Drug Cost]]-Table7[[#This Row],[Total Third-party Pay]]</f>
        <v>0</v>
      </c>
      <c r="Q357" s="126"/>
      <c r="R357" s="70" t="e">
        <f>VLOOKUP(Table7[[#This Row],[Patient PHN]],'[1]MASTER LIST'!$C:$D,2,FALSE)</f>
        <v>#N/A</v>
      </c>
    </row>
    <row r="358" spans="1:18" x14ac:dyDescent="0.25">
      <c r="A358" s="210"/>
      <c r="B358" s="124"/>
      <c r="C358" s="125"/>
      <c r="D358" s="125"/>
      <c r="E358" s="125"/>
      <c r="F358" s="125"/>
      <c r="G358" s="125"/>
      <c r="H358" s="125"/>
      <c r="I358" s="125"/>
      <c r="J358" s="125"/>
      <c r="K358" s="126"/>
      <c r="L358" s="126"/>
      <c r="M358" s="126"/>
      <c r="N358" s="226">
        <f>Table7[[#This Row],[Drug Cost]]+Table7[[#This Row],[Drug Markup]]+Table7[[#This Row],[Drug Dispensing Fee]]</f>
        <v>0</v>
      </c>
      <c r="O358" s="126"/>
      <c r="P358" s="126">
        <f>Table7[[#This Row],[Total Drug Cost]]-Table7[[#This Row],[Total Third-party Pay]]</f>
        <v>0</v>
      </c>
      <c r="Q358" s="126"/>
      <c r="R358" s="70" t="e">
        <f>VLOOKUP(Table7[[#This Row],[Patient PHN]],'[1]MASTER LIST'!$C:$D,2,FALSE)</f>
        <v>#N/A</v>
      </c>
    </row>
    <row r="359" spans="1:18" x14ac:dyDescent="0.25">
      <c r="A359" s="210"/>
      <c r="B359" s="124"/>
      <c r="C359" s="125"/>
      <c r="D359" s="125"/>
      <c r="E359" s="125"/>
      <c r="F359" s="125"/>
      <c r="G359" s="125"/>
      <c r="H359" s="125"/>
      <c r="I359" s="125"/>
      <c r="J359" s="125"/>
      <c r="K359" s="126"/>
      <c r="L359" s="126"/>
      <c r="M359" s="126"/>
      <c r="N359" s="226">
        <f>Table7[[#This Row],[Drug Cost]]+Table7[[#This Row],[Drug Markup]]+Table7[[#This Row],[Drug Dispensing Fee]]</f>
        <v>0</v>
      </c>
      <c r="O359" s="126"/>
      <c r="P359" s="126">
        <f>Table7[[#This Row],[Total Drug Cost]]-Table7[[#This Row],[Total Third-party Pay]]</f>
        <v>0</v>
      </c>
      <c r="Q359" s="126"/>
      <c r="R359" s="70" t="e">
        <f>VLOOKUP(Table7[[#This Row],[Patient PHN]],'[1]MASTER LIST'!$C:$D,2,FALSE)</f>
        <v>#N/A</v>
      </c>
    </row>
    <row r="360" spans="1:18" x14ac:dyDescent="0.25">
      <c r="A360" s="210"/>
      <c r="B360" s="124"/>
      <c r="C360" s="125"/>
      <c r="D360" s="125"/>
      <c r="E360" s="125"/>
      <c r="F360" s="125"/>
      <c r="G360" s="125"/>
      <c r="H360" s="125"/>
      <c r="I360" s="125"/>
      <c r="J360" s="125"/>
      <c r="K360" s="126"/>
      <c r="L360" s="126"/>
      <c r="M360" s="126"/>
      <c r="N360" s="226">
        <f>Table7[[#This Row],[Drug Cost]]+Table7[[#This Row],[Drug Markup]]+Table7[[#This Row],[Drug Dispensing Fee]]</f>
        <v>0</v>
      </c>
      <c r="O360" s="126"/>
      <c r="P360" s="126">
        <f>Table7[[#This Row],[Total Drug Cost]]-Table7[[#This Row],[Total Third-party Pay]]</f>
        <v>0</v>
      </c>
      <c r="Q360" s="126"/>
      <c r="R360" s="70" t="e">
        <f>VLOOKUP(Table7[[#This Row],[Patient PHN]],'[1]MASTER LIST'!$C:$D,2,FALSE)</f>
        <v>#N/A</v>
      </c>
    </row>
    <row r="361" spans="1:18" x14ac:dyDescent="0.25">
      <c r="A361" s="210"/>
      <c r="B361" s="124"/>
      <c r="C361" s="125"/>
      <c r="D361" s="125"/>
      <c r="E361" s="125"/>
      <c r="F361" s="125"/>
      <c r="G361" s="125"/>
      <c r="H361" s="125"/>
      <c r="I361" s="125"/>
      <c r="J361" s="125"/>
      <c r="K361" s="126"/>
      <c r="L361" s="126"/>
      <c r="M361" s="126"/>
      <c r="N361" s="226">
        <f>Table7[[#This Row],[Drug Cost]]+Table7[[#This Row],[Drug Markup]]+Table7[[#This Row],[Drug Dispensing Fee]]</f>
        <v>0</v>
      </c>
      <c r="O361" s="126"/>
      <c r="P361" s="126">
        <f>Table7[[#This Row],[Total Drug Cost]]-Table7[[#This Row],[Total Third-party Pay]]</f>
        <v>0</v>
      </c>
      <c r="Q361" s="126"/>
      <c r="R361" s="70" t="e">
        <f>VLOOKUP(Table7[[#This Row],[Patient PHN]],'[1]MASTER LIST'!$C:$D,2,FALSE)</f>
        <v>#N/A</v>
      </c>
    </row>
    <row r="362" spans="1:18" x14ac:dyDescent="0.25">
      <c r="A362" s="210"/>
      <c r="B362" s="124"/>
      <c r="C362" s="125"/>
      <c r="D362" s="125"/>
      <c r="E362" s="125"/>
      <c r="F362" s="125"/>
      <c r="G362" s="125"/>
      <c r="H362" s="125"/>
      <c r="I362" s="125"/>
      <c r="J362" s="125"/>
      <c r="K362" s="126"/>
      <c r="L362" s="126"/>
      <c r="M362" s="126"/>
      <c r="N362" s="226">
        <f>Table7[[#This Row],[Drug Cost]]+Table7[[#This Row],[Drug Markup]]+Table7[[#This Row],[Drug Dispensing Fee]]</f>
        <v>0</v>
      </c>
      <c r="O362" s="126"/>
      <c r="P362" s="126">
        <f>Table7[[#This Row],[Total Drug Cost]]-Table7[[#This Row],[Total Third-party Pay]]</f>
        <v>0</v>
      </c>
      <c r="Q362" s="126"/>
      <c r="R362" s="70" t="e">
        <f>VLOOKUP(Table7[[#This Row],[Patient PHN]],'[1]MASTER LIST'!$C:$D,2,FALSE)</f>
        <v>#N/A</v>
      </c>
    </row>
    <row r="363" spans="1:18" x14ac:dyDescent="0.25">
      <c r="A363" s="210"/>
      <c r="B363" s="124"/>
      <c r="C363" s="125"/>
      <c r="D363" s="125"/>
      <c r="E363" s="125"/>
      <c r="F363" s="125"/>
      <c r="G363" s="125"/>
      <c r="H363" s="125"/>
      <c r="I363" s="125"/>
      <c r="J363" s="125"/>
      <c r="K363" s="126"/>
      <c r="L363" s="126"/>
      <c r="M363" s="126"/>
      <c r="N363" s="226">
        <f>Table7[[#This Row],[Drug Cost]]+Table7[[#This Row],[Drug Markup]]+Table7[[#This Row],[Drug Dispensing Fee]]</f>
        <v>0</v>
      </c>
      <c r="O363" s="126"/>
      <c r="P363" s="126">
        <f>Table7[[#This Row],[Total Drug Cost]]-Table7[[#This Row],[Total Third-party Pay]]</f>
        <v>0</v>
      </c>
      <c r="Q363" s="126"/>
      <c r="R363" s="70" t="e">
        <f>VLOOKUP(Table7[[#This Row],[Patient PHN]],'[1]MASTER LIST'!$C:$D,2,FALSE)</f>
        <v>#N/A</v>
      </c>
    </row>
    <row r="364" spans="1:18" x14ac:dyDescent="0.25">
      <c r="A364" s="210"/>
      <c r="B364" s="124"/>
      <c r="C364" s="125"/>
      <c r="D364" s="125"/>
      <c r="E364" s="125"/>
      <c r="F364" s="125"/>
      <c r="G364" s="125"/>
      <c r="H364" s="125"/>
      <c r="I364" s="125"/>
      <c r="J364" s="125"/>
      <c r="K364" s="126"/>
      <c r="L364" s="126"/>
      <c r="M364" s="126"/>
      <c r="N364" s="226">
        <f>Table7[[#This Row],[Drug Cost]]+Table7[[#This Row],[Drug Markup]]+Table7[[#This Row],[Drug Dispensing Fee]]</f>
        <v>0</v>
      </c>
      <c r="O364" s="126"/>
      <c r="P364" s="126">
        <f>Table7[[#This Row],[Total Drug Cost]]-Table7[[#This Row],[Total Third-party Pay]]</f>
        <v>0</v>
      </c>
      <c r="Q364" s="126"/>
      <c r="R364" s="70" t="e">
        <f>VLOOKUP(Table7[[#This Row],[Patient PHN]],'[1]MASTER LIST'!$C:$D,2,FALSE)</f>
        <v>#N/A</v>
      </c>
    </row>
    <row r="365" spans="1:18" x14ac:dyDescent="0.25">
      <c r="A365" s="210"/>
      <c r="B365" s="124"/>
      <c r="C365" s="125"/>
      <c r="D365" s="125"/>
      <c r="E365" s="125"/>
      <c r="F365" s="125"/>
      <c r="G365" s="125"/>
      <c r="H365" s="125"/>
      <c r="I365" s="125"/>
      <c r="J365" s="125"/>
      <c r="K365" s="126"/>
      <c r="L365" s="126"/>
      <c r="M365" s="126"/>
      <c r="N365" s="226">
        <f>Table7[[#This Row],[Drug Cost]]+Table7[[#This Row],[Drug Markup]]+Table7[[#This Row],[Drug Dispensing Fee]]</f>
        <v>0</v>
      </c>
      <c r="O365" s="126"/>
      <c r="P365" s="126">
        <f>Table7[[#This Row],[Total Drug Cost]]-Table7[[#This Row],[Total Third-party Pay]]</f>
        <v>0</v>
      </c>
      <c r="Q365" s="126"/>
      <c r="R365" s="70" t="e">
        <f>VLOOKUP(Table7[[#This Row],[Patient PHN]],'[1]MASTER LIST'!$C:$D,2,FALSE)</f>
        <v>#N/A</v>
      </c>
    </row>
    <row r="366" spans="1:18" x14ac:dyDescent="0.25">
      <c r="A366" s="210"/>
      <c r="B366" s="124"/>
      <c r="C366" s="125"/>
      <c r="D366" s="125"/>
      <c r="E366" s="125"/>
      <c r="F366" s="125"/>
      <c r="G366" s="125"/>
      <c r="H366" s="125"/>
      <c r="I366" s="125"/>
      <c r="J366" s="125"/>
      <c r="K366" s="126"/>
      <c r="L366" s="126"/>
      <c r="M366" s="126"/>
      <c r="N366" s="226">
        <f>Table7[[#This Row],[Drug Cost]]+Table7[[#This Row],[Drug Markup]]+Table7[[#This Row],[Drug Dispensing Fee]]</f>
        <v>0</v>
      </c>
      <c r="O366" s="126"/>
      <c r="P366" s="126">
        <f>Table7[[#This Row],[Total Drug Cost]]-Table7[[#This Row],[Total Third-party Pay]]</f>
        <v>0</v>
      </c>
      <c r="Q366" s="126"/>
      <c r="R366" s="70" t="e">
        <f>VLOOKUP(Table7[[#This Row],[Patient PHN]],'[1]MASTER LIST'!$C:$D,2,FALSE)</f>
        <v>#N/A</v>
      </c>
    </row>
    <row r="367" spans="1:18" x14ac:dyDescent="0.25">
      <c r="A367" s="210"/>
      <c r="B367" s="124"/>
      <c r="C367" s="125"/>
      <c r="D367" s="125"/>
      <c r="E367" s="125"/>
      <c r="F367" s="125"/>
      <c r="G367" s="125"/>
      <c r="H367" s="125"/>
      <c r="I367" s="125"/>
      <c r="J367" s="125"/>
      <c r="K367" s="126"/>
      <c r="L367" s="126"/>
      <c r="M367" s="126"/>
      <c r="N367" s="226">
        <f>Table7[[#This Row],[Drug Cost]]+Table7[[#This Row],[Drug Markup]]+Table7[[#This Row],[Drug Dispensing Fee]]</f>
        <v>0</v>
      </c>
      <c r="O367" s="126"/>
      <c r="P367" s="126">
        <f>Table7[[#This Row],[Total Drug Cost]]-Table7[[#This Row],[Total Third-party Pay]]</f>
        <v>0</v>
      </c>
      <c r="Q367" s="126"/>
      <c r="R367" s="70" t="e">
        <f>VLOOKUP(Table7[[#This Row],[Patient PHN]],'[1]MASTER LIST'!$C:$D,2,FALSE)</f>
        <v>#N/A</v>
      </c>
    </row>
    <row r="368" spans="1:18" x14ac:dyDescent="0.25">
      <c r="A368" s="210"/>
      <c r="B368" s="124"/>
      <c r="C368" s="125"/>
      <c r="D368" s="125"/>
      <c r="E368" s="125"/>
      <c r="F368" s="125"/>
      <c r="G368" s="125"/>
      <c r="H368" s="125"/>
      <c r="I368" s="125"/>
      <c r="J368" s="125"/>
      <c r="K368" s="126"/>
      <c r="L368" s="126"/>
      <c r="M368" s="126"/>
      <c r="N368" s="226">
        <f>Table7[[#This Row],[Drug Cost]]+Table7[[#This Row],[Drug Markup]]+Table7[[#This Row],[Drug Dispensing Fee]]</f>
        <v>0</v>
      </c>
      <c r="O368" s="126"/>
      <c r="P368" s="126">
        <f>Table7[[#This Row],[Total Drug Cost]]-Table7[[#This Row],[Total Third-party Pay]]</f>
        <v>0</v>
      </c>
      <c r="Q368" s="126"/>
      <c r="R368" s="70" t="e">
        <f>VLOOKUP(Table7[[#This Row],[Patient PHN]],'[1]MASTER LIST'!$C:$D,2,FALSE)</f>
        <v>#N/A</v>
      </c>
    </row>
    <row r="369" spans="1:18" x14ac:dyDescent="0.25">
      <c r="A369" s="210"/>
      <c r="B369" s="124"/>
      <c r="C369" s="125"/>
      <c r="D369" s="125"/>
      <c r="E369" s="125"/>
      <c r="F369" s="125"/>
      <c r="G369" s="125"/>
      <c r="H369" s="125"/>
      <c r="I369" s="125"/>
      <c r="J369" s="125"/>
      <c r="K369" s="126"/>
      <c r="L369" s="126"/>
      <c r="M369" s="126"/>
      <c r="N369" s="226">
        <f>Table7[[#This Row],[Drug Cost]]+Table7[[#This Row],[Drug Markup]]+Table7[[#This Row],[Drug Dispensing Fee]]</f>
        <v>0</v>
      </c>
      <c r="O369" s="126"/>
      <c r="P369" s="126">
        <f>Table7[[#This Row],[Total Drug Cost]]-Table7[[#This Row],[Total Third-party Pay]]</f>
        <v>0</v>
      </c>
      <c r="Q369" s="126"/>
      <c r="R369" s="70" t="e">
        <f>VLOOKUP(Table7[[#This Row],[Patient PHN]],'[1]MASTER LIST'!$C:$D,2,FALSE)</f>
        <v>#N/A</v>
      </c>
    </row>
    <row r="370" spans="1:18" x14ac:dyDescent="0.25">
      <c r="A370" s="210"/>
      <c r="B370" s="124"/>
      <c r="C370" s="125"/>
      <c r="D370" s="125"/>
      <c r="E370" s="125"/>
      <c r="F370" s="125"/>
      <c r="G370" s="125"/>
      <c r="H370" s="125"/>
      <c r="I370" s="125"/>
      <c r="J370" s="125"/>
      <c r="K370" s="126"/>
      <c r="L370" s="126"/>
      <c r="M370" s="126"/>
      <c r="N370" s="226">
        <f>Table7[[#This Row],[Drug Cost]]+Table7[[#This Row],[Drug Markup]]+Table7[[#This Row],[Drug Dispensing Fee]]</f>
        <v>0</v>
      </c>
      <c r="O370" s="126"/>
      <c r="P370" s="126">
        <f>Table7[[#This Row],[Total Drug Cost]]-Table7[[#This Row],[Total Third-party Pay]]</f>
        <v>0</v>
      </c>
      <c r="Q370" s="126"/>
      <c r="R370" s="70" t="e">
        <f>VLOOKUP(Table7[[#This Row],[Patient PHN]],'[1]MASTER LIST'!$C:$D,2,FALSE)</f>
        <v>#N/A</v>
      </c>
    </row>
    <row r="371" spans="1:18" x14ac:dyDescent="0.25">
      <c r="A371" s="210"/>
      <c r="B371" s="124"/>
      <c r="C371" s="125"/>
      <c r="D371" s="125"/>
      <c r="E371" s="125"/>
      <c r="F371" s="125"/>
      <c r="G371" s="125"/>
      <c r="H371" s="125"/>
      <c r="I371" s="125"/>
      <c r="J371" s="125"/>
      <c r="K371" s="126"/>
      <c r="L371" s="126"/>
      <c r="M371" s="126"/>
      <c r="N371" s="226">
        <f>Table7[[#This Row],[Drug Cost]]+Table7[[#This Row],[Drug Markup]]+Table7[[#This Row],[Drug Dispensing Fee]]</f>
        <v>0</v>
      </c>
      <c r="O371" s="126"/>
      <c r="P371" s="126">
        <f>Table7[[#This Row],[Total Drug Cost]]-Table7[[#This Row],[Total Third-party Pay]]</f>
        <v>0</v>
      </c>
      <c r="Q371" s="126"/>
      <c r="R371" s="70" t="e">
        <f>VLOOKUP(Table7[[#This Row],[Patient PHN]],'[1]MASTER LIST'!$C:$D,2,FALSE)</f>
        <v>#N/A</v>
      </c>
    </row>
    <row r="372" spans="1:18" x14ac:dyDescent="0.25">
      <c r="A372" s="210"/>
      <c r="B372" s="124"/>
      <c r="C372" s="125"/>
      <c r="D372" s="125"/>
      <c r="E372" s="125"/>
      <c r="F372" s="125"/>
      <c r="G372" s="125"/>
      <c r="H372" s="125"/>
      <c r="I372" s="125"/>
      <c r="J372" s="125"/>
      <c r="K372" s="126"/>
      <c r="L372" s="126"/>
      <c r="M372" s="126"/>
      <c r="N372" s="226">
        <f>Table7[[#This Row],[Drug Cost]]+Table7[[#This Row],[Drug Markup]]+Table7[[#This Row],[Drug Dispensing Fee]]</f>
        <v>0</v>
      </c>
      <c r="O372" s="126"/>
      <c r="P372" s="126">
        <f>Table7[[#This Row],[Total Drug Cost]]-Table7[[#This Row],[Total Third-party Pay]]</f>
        <v>0</v>
      </c>
      <c r="Q372" s="126"/>
      <c r="R372" s="70" t="e">
        <f>VLOOKUP(Table7[[#This Row],[Patient PHN]],'[1]MASTER LIST'!$C:$D,2,FALSE)</f>
        <v>#N/A</v>
      </c>
    </row>
    <row r="373" spans="1:18" x14ac:dyDescent="0.25">
      <c r="A373" s="210"/>
      <c r="B373" s="124"/>
      <c r="C373" s="125"/>
      <c r="D373" s="125"/>
      <c r="E373" s="125"/>
      <c r="F373" s="125"/>
      <c r="G373" s="125"/>
      <c r="H373" s="125"/>
      <c r="I373" s="125"/>
      <c r="J373" s="125"/>
      <c r="K373" s="126"/>
      <c r="L373" s="126"/>
      <c r="M373" s="126"/>
      <c r="N373" s="226">
        <f>Table7[[#This Row],[Drug Cost]]+Table7[[#This Row],[Drug Markup]]+Table7[[#This Row],[Drug Dispensing Fee]]</f>
        <v>0</v>
      </c>
      <c r="O373" s="126"/>
      <c r="P373" s="126">
        <f>Table7[[#This Row],[Total Drug Cost]]-Table7[[#This Row],[Total Third-party Pay]]</f>
        <v>0</v>
      </c>
      <c r="Q373" s="126"/>
      <c r="R373" s="70" t="e">
        <f>VLOOKUP(Table7[[#This Row],[Patient PHN]],'[1]MASTER LIST'!$C:$D,2,FALSE)</f>
        <v>#N/A</v>
      </c>
    </row>
    <row r="374" spans="1:18" x14ac:dyDescent="0.25">
      <c r="A374" s="210"/>
      <c r="B374" s="124"/>
      <c r="C374" s="125"/>
      <c r="D374" s="125"/>
      <c r="E374" s="125"/>
      <c r="F374" s="125"/>
      <c r="G374" s="125"/>
      <c r="H374" s="125"/>
      <c r="I374" s="125"/>
      <c r="J374" s="125"/>
      <c r="K374" s="126"/>
      <c r="L374" s="126"/>
      <c r="M374" s="126"/>
      <c r="N374" s="226">
        <f>Table7[[#This Row],[Drug Cost]]+Table7[[#This Row],[Drug Markup]]+Table7[[#This Row],[Drug Dispensing Fee]]</f>
        <v>0</v>
      </c>
      <c r="O374" s="126"/>
      <c r="P374" s="126">
        <f>Table7[[#This Row],[Total Drug Cost]]-Table7[[#This Row],[Total Third-party Pay]]</f>
        <v>0</v>
      </c>
      <c r="Q374" s="126"/>
      <c r="R374" s="70" t="e">
        <f>VLOOKUP(Table7[[#This Row],[Patient PHN]],'[1]MASTER LIST'!$C:$D,2,FALSE)</f>
        <v>#N/A</v>
      </c>
    </row>
    <row r="375" spans="1:18" x14ac:dyDescent="0.25">
      <c r="A375" s="210"/>
      <c r="B375" s="124"/>
      <c r="C375" s="125"/>
      <c r="D375" s="125"/>
      <c r="E375" s="125"/>
      <c r="F375" s="125"/>
      <c r="G375" s="125"/>
      <c r="H375" s="125"/>
      <c r="I375" s="125"/>
      <c r="J375" s="125"/>
      <c r="K375" s="126"/>
      <c r="L375" s="126"/>
      <c r="M375" s="126"/>
      <c r="N375" s="226">
        <f>Table7[[#This Row],[Drug Cost]]+Table7[[#This Row],[Drug Markup]]+Table7[[#This Row],[Drug Dispensing Fee]]</f>
        <v>0</v>
      </c>
      <c r="O375" s="126"/>
      <c r="P375" s="126">
        <f>Table7[[#This Row],[Total Drug Cost]]-Table7[[#This Row],[Total Third-party Pay]]</f>
        <v>0</v>
      </c>
      <c r="Q375" s="126"/>
      <c r="R375" s="70" t="e">
        <f>VLOOKUP(Table7[[#This Row],[Patient PHN]],'[1]MASTER LIST'!$C:$D,2,FALSE)</f>
        <v>#N/A</v>
      </c>
    </row>
    <row r="376" spans="1:18" x14ac:dyDescent="0.25">
      <c r="A376" s="210"/>
      <c r="B376" s="124"/>
      <c r="C376" s="125"/>
      <c r="D376" s="125"/>
      <c r="E376" s="125"/>
      <c r="F376" s="125"/>
      <c r="G376" s="125"/>
      <c r="H376" s="125"/>
      <c r="I376" s="125"/>
      <c r="J376" s="125"/>
      <c r="K376" s="126"/>
      <c r="L376" s="126"/>
      <c r="M376" s="126"/>
      <c r="N376" s="226">
        <f>Table7[[#This Row],[Drug Cost]]+Table7[[#This Row],[Drug Markup]]+Table7[[#This Row],[Drug Dispensing Fee]]</f>
        <v>0</v>
      </c>
      <c r="O376" s="126"/>
      <c r="P376" s="126">
        <f>Table7[[#This Row],[Total Drug Cost]]-Table7[[#This Row],[Total Third-party Pay]]</f>
        <v>0</v>
      </c>
      <c r="Q376" s="126"/>
      <c r="R376" s="70" t="e">
        <f>VLOOKUP(Table7[[#This Row],[Patient PHN]],'[1]MASTER LIST'!$C:$D,2,FALSE)</f>
        <v>#N/A</v>
      </c>
    </row>
    <row r="377" spans="1:18" x14ac:dyDescent="0.25">
      <c r="A377" s="210"/>
      <c r="B377" s="124"/>
      <c r="C377" s="125"/>
      <c r="D377" s="125"/>
      <c r="E377" s="125"/>
      <c r="F377" s="125"/>
      <c r="G377" s="125"/>
      <c r="H377" s="125"/>
      <c r="I377" s="125"/>
      <c r="J377" s="125"/>
      <c r="K377" s="126"/>
      <c r="L377" s="126"/>
      <c r="M377" s="126"/>
      <c r="N377" s="226">
        <f>Table7[[#This Row],[Drug Cost]]+Table7[[#This Row],[Drug Markup]]+Table7[[#This Row],[Drug Dispensing Fee]]</f>
        <v>0</v>
      </c>
      <c r="O377" s="126"/>
      <c r="P377" s="126">
        <f>Table7[[#This Row],[Total Drug Cost]]-Table7[[#This Row],[Total Third-party Pay]]</f>
        <v>0</v>
      </c>
      <c r="Q377" s="126"/>
      <c r="R377" s="70" t="e">
        <f>VLOOKUP(Table7[[#This Row],[Patient PHN]],'[1]MASTER LIST'!$C:$D,2,FALSE)</f>
        <v>#N/A</v>
      </c>
    </row>
    <row r="378" spans="1:18" x14ac:dyDescent="0.25">
      <c r="A378" s="210"/>
      <c r="B378" s="124"/>
      <c r="C378" s="125"/>
      <c r="D378" s="125"/>
      <c r="E378" s="125"/>
      <c r="F378" s="125"/>
      <c r="G378" s="125"/>
      <c r="H378" s="125"/>
      <c r="I378" s="125"/>
      <c r="J378" s="125"/>
      <c r="K378" s="126"/>
      <c r="L378" s="126"/>
      <c r="M378" s="126"/>
      <c r="N378" s="226">
        <f>Table7[[#This Row],[Drug Cost]]+Table7[[#This Row],[Drug Markup]]+Table7[[#This Row],[Drug Dispensing Fee]]</f>
        <v>0</v>
      </c>
      <c r="O378" s="126"/>
      <c r="P378" s="126">
        <f>Table7[[#This Row],[Total Drug Cost]]-Table7[[#This Row],[Total Third-party Pay]]</f>
        <v>0</v>
      </c>
      <c r="Q378" s="126"/>
      <c r="R378" s="70" t="e">
        <f>VLOOKUP(Table7[[#This Row],[Patient PHN]],'[1]MASTER LIST'!$C:$D,2,FALSE)</f>
        <v>#N/A</v>
      </c>
    </row>
    <row r="379" spans="1:18" x14ac:dyDescent="0.25">
      <c r="A379" s="210"/>
      <c r="B379" s="124"/>
      <c r="C379" s="125"/>
      <c r="D379" s="125"/>
      <c r="E379" s="125"/>
      <c r="F379" s="125"/>
      <c r="G379" s="125"/>
      <c r="H379" s="125"/>
      <c r="I379" s="125"/>
      <c r="J379" s="125"/>
      <c r="K379" s="126"/>
      <c r="L379" s="126"/>
      <c r="M379" s="126"/>
      <c r="N379" s="226">
        <f>Table7[[#This Row],[Drug Cost]]+Table7[[#This Row],[Drug Markup]]+Table7[[#This Row],[Drug Dispensing Fee]]</f>
        <v>0</v>
      </c>
      <c r="O379" s="126"/>
      <c r="P379" s="126">
        <f>Table7[[#This Row],[Total Drug Cost]]-Table7[[#This Row],[Total Third-party Pay]]</f>
        <v>0</v>
      </c>
      <c r="Q379" s="126"/>
      <c r="R379" s="70" t="e">
        <f>VLOOKUP(Table7[[#This Row],[Patient PHN]],'[1]MASTER LIST'!$C:$D,2,FALSE)</f>
        <v>#N/A</v>
      </c>
    </row>
    <row r="380" spans="1:18" x14ac:dyDescent="0.25">
      <c r="A380" s="210"/>
      <c r="B380" s="124"/>
      <c r="C380" s="125"/>
      <c r="D380" s="125"/>
      <c r="E380" s="125"/>
      <c r="F380" s="125"/>
      <c r="G380" s="125"/>
      <c r="H380" s="125"/>
      <c r="I380" s="125"/>
      <c r="J380" s="125"/>
      <c r="K380" s="126"/>
      <c r="L380" s="126"/>
      <c r="M380" s="126"/>
      <c r="N380" s="226">
        <f>Table7[[#This Row],[Drug Cost]]+Table7[[#This Row],[Drug Markup]]+Table7[[#This Row],[Drug Dispensing Fee]]</f>
        <v>0</v>
      </c>
      <c r="O380" s="126"/>
      <c r="P380" s="126">
        <f>Table7[[#This Row],[Total Drug Cost]]-Table7[[#This Row],[Total Third-party Pay]]</f>
        <v>0</v>
      </c>
      <c r="Q380" s="126"/>
      <c r="R380" s="70" t="e">
        <f>VLOOKUP(Table7[[#This Row],[Patient PHN]],'[1]MASTER LIST'!$C:$D,2,FALSE)</f>
        <v>#N/A</v>
      </c>
    </row>
    <row r="381" spans="1:18" x14ac:dyDescent="0.25">
      <c r="A381" s="210"/>
      <c r="B381" s="124"/>
      <c r="C381" s="125"/>
      <c r="D381" s="125"/>
      <c r="E381" s="125"/>
      <c r="F381" s="125"/>
      <c r="G381" s="125"/>
      <c r="H381" s="125"/>
      <c r="I381" s="125"/>
      <c r="J381" s="125"/>
      <c r="K381" s="126"/>
      <c r="L381" s="126"/>
      <c r="M381" s="126"/>
      <c r="N381" s="226">
        <f>Table7[[#This Row],[Drug Cost]]+Table7[[#This Row],[Drug Markup]]+Table7[[#This Row],[Drug Dispensing Fee]]</f>
        <v>0</v>
      </c>
      <c r="O381" s="126"/>
      <c r="P381" s="126">
        <f>Table7[[#This Row],[Total Drug Cost]]-Table7[[#This Row],[Total Third-party Pay]]</f>
        <v>0</v>
      </c>
      <c r="Q381" s="126"/>
      <c r="R381" s="70" t="e">
        <f>VLOOKUP(Table7[[#This Row],[Patient PHN]],'[1]MASTER LIST'!$C:$D,2,FALSE)</f>
        <v>#N/A</v>
      </c>
    </row>
    <row r="382" spans="1:18" x14ac:dyDescent="0.25">
      <c r="A382" s="210"/>
      <c r="B382" s="124"/>
      <c r="C382" s="125"/>
      <c r="D382" s="125"/>
      <c r="E382" s="125"/>
      <c r="F382" s="125"/>
      <c r="G382" s="125"/>
      <c r="H382" s="125"/>
      <c r="I382" s="125"/>
      <c r="J382" s="125"/>
      <c r="K382" s="126"/>
      <c r="L382" s="126"/>
      <c r="M382" s="126"/>
      <c r="N382" s="226">
        <f>Table7[[#This Row],[Drug Cost]]+Table7[[#This Row],[Drug Markup]]+Table7[[#This Row],[Drug Dispensing Fee]]</f>
        <v>0</v>
      </c>
      <c r="O382" s="126"/>
      <c r="P382" s="126">
        <f>Table7[[#This Row],[Total Drug Cost]]-Table7[[#This Row],[Total Third-party Pay]]</f>
        <v>0</v>
      </c>
      <c r="Q382" s="126"/>
      <c r="R382" s="70" t="e">
        <f>VLOOKUP(Table7[[#This Row],[Patient PHN]],'[1]MASTER LIST'!$C:$D,2,FALSE)</f>
        <v>#N/A</v>
      </c>
    </row>
    <row r="383" spans="1:18" x14ac:dyDescent="0.25">
      <c r="A383" s="210"/>
      <c r="B383" s="124"/>
      <c r="C383" s="125"/>
      <c r="D383" s="125"/>
      <c r="E383" s="125"/>
      <c r="F383" s="125"/>
      <c r="G383" s="125"/>
      <c r="H383" s="125"/>
      <c r="I383" s="125"/>
      <c r="J383" s="125"/>
      <c r="K383" s="126"/>
      <c r="L383" s="126"/>
      <c r="M383" s="126"/>
      <c r="N383" s="226">
        <f>Table7[[#This Row],[Drug Cost]]+Table7[[#This Row],[Drug Markup]]+Table7[[#This Row],[Drug Dispensing Fee]]</f>
        <v>0</v>
      </c>
      <c r="O383" s="126"/>
      <c r="P383" s="126">
        <f>Table7[[#This Row],[Total Drug Cost]]-Table7[[#This Row],[Total Third-party Pay]]</f>
        <v>0</v>
      </c>
      <c r="Q383" s="126"/>
      <c r="R383" s="70" t="e">
        <f>VLOOKUP(Table7[[#This Row],[Patient PHN]],'[1]MASTER LIST'!$C:$D,2,FALSE)</f>
        <v>#N/A</v>
      </c>
    </row>
    <row r="384" spans="1:18" x14ac:dyDescent="0.25">
      <c r="A384" s="210"/>
      <c r="B384" s="124"/>
      <c r="C384" s="125"/>
      <c r="D384" s="125"/>
      <c r="E384" s="125"/>
      <c r="F384" s="125"/>
      <c r="G384" s="125"/>
      <c r="H384" s="125"/>
      <c r="I384" s="125"/>
      <c r="J384" s="125"/>
      <c r="K384" s="126"/>
      <c r="L384" s="126"/>
      <c r="M384" s="126"/>
      <c r="N384" s="226">
        <f>Table7[[#This Row],[Drug Cost]]+Table7[[#This Row],[Drug Markup]]+Table7[[#This Row],[Drug Dispensing Fee]]</f>
        <v>0</v>
      </c>
      <c r="O384" s="126"/>
      <c r="P384" s="126">
        <f>Table7[[#This Row],[Total Drug Cost]]-Table7[[#This Row],[Total Third-party Pay]]</f>
        <v>0</v>
      </c>
      <c r="Q384" s="126"/>
      <c r="R384" s="70" t="e">
        <f>VLOOKUP(Table7[[#This Row],[Patient PHN]],'[1]MASTER LIST'!$C:$D,2,FALSE)</f>
        <v>#N/A</v>
      </c>
    </row>
    <row r="385" spans="1:18" x14ac:dyDescent="0.25">
      <c r="A385" s="210"/>
      <c r="B385" s="124"/>
      <c r="C385" s="125"/>
      <c r="D385" s="125"/>
      <c r="E385" s="125"/>
      <c r="F385" s="125"/>
      <c r="G385" s="125"/>
      <c r="H385" s="125"/>
      <c r="I385" s="125"/>
      <c r="J385" s="125"/>
      <c r="K385" s="126"/>
      <c r="L385" s="126"/>
      <c r="M385" s="126"/>
      <c r="N385" s="226">
        <f>Table7[[#This Row],[Drug Cost]]+Table7[[#This Row],[Drug Markup]]+Table7[[#This Row],[Drug Dispensing Fee]]</f>
        <v>0</v>
      </c>
      <c r="O385" s="126"/>
      <c r="P385" s="126">
        <f>Table7[[#This Row],[Total Drug Cost]]-Table7[[#This Row],[Total Third-party Pay]]</f>
        <v>0</v>
      </c>
      <c r="Q385" s="126"/>
      <c r="R385" s="70" t="e">
        <f>VLOOKUP(Table7[[#This Row],[Patient PHN]],'[1]MASTER LIST'!$C:$D,2,FALSE)</f>
        <v>#N/A</v>
      </c>
    </row>
    <row r="386" spans="1:18" x14ac:dyDescent="0.25">
      <c r="A386" s="210"/>
      <c r="B386" s="124"/>
      <c r="C386" s="125"/>
      <c r="D386" s="125"/>
      <c r="E386" s="125"/>
      <c r="F386" s="125"/>
      <c r="G386" s="125"/>
      <c r="H386" s="125"/>
      <c r="I386" s="125"/>
      <c r="J386" s="125"/>
      <c r="K386" s="126"/>
      <c r="L386" s="126"/>
      <c r="M386" s="126"/>
      <c r="N386" s="226">
        <f>Table7[[#This Row],[Drug Cost]]+Table7[[#This Row],[Drug Markup]]+Table7[[#This Row],[Drug Dispensing Fee]]</f>
        <v>0</v>
      </c>
      <c r="O386" s="126"/>
      <c r="P386" s="126">
        <f>Table7[[#This Row],[Total Drug Cost]]-Table7[[#This Row],[Total Third-party Pay]]</f>
        <v>0</v>
      </c>
      <c r="Q386" s="126"/>
      <c r="R386" s="70" t="e">
        <f>VLOOKUP(Table7[[#This Row],[Patient PHN]],'[1]MASTER LIST'!$C:$D,2,FALSE)</f>
        <v>#N/A</v>
      </c>
    </row>
    <row r="387" spans="1:18" x14ac:dyDescent="0.25">
      <c r="A387" s="210"/>
      <c r="B387" s="124"/>
      <c r="C387" s="125"/>
      <c r="D387" s="125"/>
      <c r="E387" s="125"/>
      <c r="F387" s="125"/>
      <c r="G387" s="125"/>
      <c r="H387" s="125"/>
      <c r="I387" s="125"/>
      <c r="J387" s="125"/>
      <c r="K387" s="126"/>
      <c r="L387" s="126"/>
      <c r="M387" s="126"/>
      <c r="N387" s="226">
        <f>Table7[[#This Row],[Drug Cost]]+Table7[[#This Row],[Drug Markup]]+Table7[[#This Row],[Drug Dispensing Fee]]</f>
        <v>0</v>
      </c>
      <c r="O387" s="126"/>
      <c r="P387" s="126">
        <f>Table7[[#This Row],[Total Drug Cost]]-Table7[[#This Row],[Total Third-party Pay]]</f>
        <v>0</v>
      </c>
      <c r="Q387" s="126"/>
      <c r="R387" s="70" t="e">
        <f>VLOOKUP(Table7[[#This Row],[Patient PHN]],'[1]MASTER LIST'!$C:$D,2,FALSE)</f>
        <v>#N/A</v>
      </c>
    </row>
    <row r="388" spans="1:18" x14ac:dyDescent="0.25">
      <c r="A388" s="210"/>
      <c r="B388" s="124"/>
      <c r="C388" s="125"/>
      <c r="D388" s="125"/>
      <c r="E388" s="125"/>
      <c r="F388" s="125"/>
      <c r="G388" s="125"/>
      <c r="H388" s="125"/>
      <c r="I388" s="125"/>
      <c r="J388" s="125"/>
      <c r="K388" s="126"/>
      <c r="L388" s="126"/>
      <c r="M388" s="126"/>
      <c r="N388" s="226">
        <f>Table7[[#This Row],[Drug Cost]]+Table7[[#This Row],[Drug Markup]]+Table7[[#This Row],[Drug Dispensing Fee]]</f>
        <v>0</v>
      </c>
      <c r="O388" s="126"/>
      <c r="P388" s="126">
        <f>Table7[[#This Row],[Total Drug Cost]]-Table7[[#This Row],[Total Third-party Pay]]</f>
        <v>0</v>
      </c>
      <c r="Q388" s="126"/>
      <c r="R388" s="70" t="e">
        <f>VLOOKUP(Table7[[#This Row],[Patient PHN]],'[1]MASTER LIST'!$C:$D,2,FALSE)</f>
        <v>#N/A</v>
      </c>
    </row>
    <row r="389" spans="1:18" x14ac:dyDescent="0.25">
      <c r="A389" s="210"/>
      <c r="B389" s="124"/>
      <c r="C389" s="125"/>
      <c r="D389" s="125"/>
      <c r="E389" s="125"/>
      <c r="F389" s="125"/>
      <c r="G389" s="125"/>
      <c r="H389" s="125"/>
      <c r="I389" s="125"/>
      <c r="J389" s="125"/>
      <c r="K389" s="126"/>
      <c r="L389" s="126"/>
      <c r="M389" s="126"/>
      <c r="N389" s="226">
        <f>Table7[[#This Row],[Drug Cost]]+Table7[[#This Row],[Drug Markup]]+Table7[[#This Row],[Drug Dispensing Fee]]</f>
        <v>0</v>
      </c>
      <c r="O389" s="126"/>
      <c r="P389" s="126">
        <f>Table7[[#This Row],[Total Drug Cost]]-Table7[[#This Row],[Total Third-party Pay]]</f>
        <v>0</v>
      </c>
      <c r="Q389" s="126"/>
      <c r="R389" s="70" t="e">
        <f>VLOOKUP(Table7[[#This Row],[Patient PHN]],'[1]MASTER LIST'!$C:$D,2,FALSE)</f>
        <v>#N/A</v>
      </c>
    </row>
    <row r="390" spans="1:18" x14ac:dyDescent="0.25">
      <c r="A390" s="210"/>
      <c r="B390" s="124"/>
      <c r="C390" s="125"/>
      <c r="D390" s="125"/>
      <c r="E390" s="125"/>
      <c r="F390" s="125"/>
      <c r="G390" s="125"/>
      <c r="H390" s="125"/>
      <c r="I390" s="125"/>
      <c r="J390" s="125"/>
      <c r="K390" s="126"/>
      <c r="L390" s="126"/>
      <c r="M390" s="126"/>
      <c r="N390" s="226">
        <f>Table7[[#This Row],[Drug Cost]]+Table7[[#This Row],[Drug Markup]]+Table7[[#This Row],[Drug Dispensing Fee]]</f>
        <v>0</v>
      </c>
      <c r="O390" s="126"/>
      <c r="P390" s="126">
        <f>Table7[[#This Row],[Total Drug Cost]]-Table7[[#This Row],[Total Third-party Pay]]</f>
        <v>0</v>
      </c>
      <c r="Q390" s="126"/>
      <c r="R390" s="70" t="e">
        <f>VLOOKUP(Table7[[#This Row],[Patient PHN]],'[1]MASTER LIST'!$C:$D,2,FALSE)</f>
        <v>#N/A</v>
      </c>
    </row>
    <row r="391" spans="1:18" x14ac:dyDescent="0.25">
      <c r="A391" s="210"/>
      <c r="B391" s="124"/>
      <c r="C391" s="125"/>
      <c r="D391" s="125"/>
      <c r="E391" s="125"/>
      <c r="F391" s="125"/>
      <c r="G391" s="125"/>
      <c r="H391" s="125"/>
      <c r="I391" s="125"/>
      <c r="J391" s="125"/>
      <c r="K391" s="126"/>
      <c r="L391" s="126"/>
      <c r="M391" s="126"/>
      <c r="N391" s="226">
        <f>Table7[[#This Row],[Drug Cost]]+Table7[[#This Row],[Drug Markup]]+Table7[[#This Row],[Drug Dispensing Fee]]</f>
        <v>0</v>
      </c>
      <c r="O391" s="126"/>
      <c r="P391" s="126">
        <f>Table7[[#This Row],[Total Drug Cost]]-Table7[[#This Row],[Total Third-party Pay]]</f>
        <v>0</v>
      </c>
      <c r="Q391" s="126"/>
      <c r="R391" s="70" t="e">
        <f>VLOOKUP(Table7[[#This Row],[Patient PHN]],'[1]MASTER LIST'!$C:$D,2,FALSE)</f>
        <v>#N/A</v>
      </c>
    </row>
    <row r="392" spans="1:18" x14ac:dyDescent="0.25">
      <c r="A392" s="210"/>
      <c r="B392" s="124"/>
      <c r="C392" s="125"/>
      <c r="D392" s="125"/>
      <c r="E392" s="125"/>
      <c r="F392" s="125"/>
      <c r="G392" s="125"/>
      <c r="H392" s="125"/>
      <c r="I392" s="125"/>
      <c r="J392" s="125"/>
      <c r="K392" s="126"/>
      <c r="L392" s="126"/>
      <c r="M392" s="126"/>
      <c r="N392" s="226">
        <f>Table7[[#This Row],[Drug Cost]]+Table7[[#This Row],[Drug Markup]]+Table7[[#This Row],[Drug Dispensing Fee]]</f>
        <v>0</v>
      </c>
      <c r="O392" s="126"/>
      <c r="P392" s="126">
        <f>Table7[[#This Row],[Total Drug Cost]]-Table7[[#This Row],[Total Third-party Pay]]</f>
        <v>0</v>
      </c>
      <c r="Q392" s="126"/>
      <c r="R392" s="70" t="e">
        <f>VLOOKUP(Table7[[#This Row],[Patient PHN]],'[1]MASTER LIST'!$C:$D,2,FALSE)</f>
        <v>#N/A</v>
      </c>
    </row>
    <row r="393" spans="1:18" x14ac:dyDescent="0.25">
      <c r="A393" s="210"/>
      <c r="B393" s="124"/>
      <c r="C393" s="125"/>
      <c r="D393" s="125"/>
      <c r="E393" s="125"/>
      <c r="F393" s="125"/>
      <c r="G393" s="125"/>
      <c r="H393" s="125"/>
      <c r="I393" s="125"/>
      <c r="J393" s="125"/>
      <c r="K393" s="126"/>
      <c r="L393" s="126"/>
      <c r="M393" s="126"/>
      <c r="N393" s="226">
        <f>Table7[[#This Row],[Drug Cost]]+Table7[[#This Row],[Drug Markup]]+Table7[[#This Row],[Drug Dispensing Fee]]</f>
        <v>0</v>
      </c>
      <c r="O393" s="126"/>
      <c r="P393" s="126">
        <f>Table7[[#This Row],[Total Drug Cost]]-Table7[[#This Row],[Total Third-party Pay]]</f>
        <v>0</v>
      </c>
      <c r="Q393" s="126"/>
      <c r="R393" s="70" t="e">
        <f>VLOOKUP(Table7[[#This Row],[Patient PHN]],'[1]MASTER LIST'!$C:$D,2,FALSE)</f>
        <v>#N/A</v>
      </c>
    </row>
    <row r="394" spans="1:18" x14ac:dyDescent="0.25">
      <c r="A394" s="210"/>
      <c r="B394" s="124"/>
      <c r="C394" s="125"/>
      <c r="D394" s="125"/>
      <c r="E394" s="125"/>
      <c r="F394" s="125"/>
      <c r="G394" s="125"/>
      <c r="H394" s="125"/>
      <c r="I394" s="125"/>
      <c r="J394" s="125"/>
      <c r="K394" s="126"/>
      <c r="L394" s="126"/>
      <c r="M394" s="126"/>
      <c r="N394" s="226">
        <f>Table7[[#This Row],[Drug Cost]]+Table7[[#This Row],[Drug Markup]]+Table7[[#This Row],[Drug Dispensing Fee]]</f>
        <v>0</v>
      </c>
      <c r="O394" s="126"/>
      <c r="P394" s="126">
        <f>Table7[[#This Row],[Total Drug Cost]]-Table7[[#This Row],[Total Third-party Pay]]</f>
        <v>0</v>
      </c>
      <c r="Q394" s="126"/>
      <c r="R394" s="70" t="e">
        <f>VLOOKUP(Table7[[#This Row],[Patient PHN]],'[1]MASTER LIST'!$C:$D,2,FALSE)</f>
        <v>#N/A</v>
      </c>
    </row>
    <row r="395" spans="1:18" x14ac:dyDescent="0.25">
      <c r="A395" s="210"/>
      <c r="B395" s="124"/>
      <c r="C395" s="125"/>
      <c r="D395" s="125"/>
      <c r="E395" s="125"/>
      <c r="F395" s="125"/>
      <c r="G395" s="125"/>
      <c r="H395" s="125"/>
      <c r="I395" s="125"/>
      <c r="J395" s="125"/>
      <c r="K395" s="126"/>
      <c r="L395" s="126"/>
      <c r="M395" s="126"/>
      <c r="N395" s="226">
        <f>Table7[[#This Row],[Drug Cost]]+Table7[[#This Row],[Drug Markup]]+Table7[[#This Row],[Drug Dispensing Fee]]</f>
        <v>0</v>
      </c>
      <c r="O395" s="126"/>
      <c r="P395" s="126">
        <f>Table7[[#This Row],[Total Drug Cost]]-Table7[[#This Row],[Total Third-party Pay]]</f>
        <v>0</v>
      </c>
      <c r="Q395" s="126"/>
      <c r="R395" s="70" t="e">
        <f>VLOOKUP(Table7[[#This Row],[Patient PHN]],'[1]MASTER LIST'!$C:$D,2,FALSE)</f>
        <v>#N/A</v>
      </c>
    </row>
    <row r="396" spans="1:18" x14ac:dyDescent="0.25">
      <c r="A396" s="210"/>
      <c r="B396" s="124"/>
      <c r="C396" s="125"/>
      <c r="D396" s="125"/>
      <c r="E396" s="125"/>
      <c r="F396" s="125"/>
      <c r="G396" s="125"/>
      <c r="H396" s="125"/>
      <c r="I396" s="125"/>
      <c r="J396" s="125"/>
      <c r="K396" s="126"/>
      <c r="L396" s="126"/>
      <c r="M396" s="126"/>
      <c r="N396" s="226">
        <f>Table7[[#This Row],[Drug Cost]]+Table7[[#This Row],[Drug Markup]]+Table7[[#This Row],[Drug Dispensing Fee]]</f>
        <v>0</v>
      </c>
      <c r="O396" s="126"/>
      <c r="P396" s="126">
        <f>Table7[[#This Row],[Total Drug Cost]]-Table7[[#This Row],[Total Third-party Pay]]</f>
        <v>0</v>
      </c>
      <c r="Q396" s="126"/>
      <c r="R396" s="70" t="e">
        <f>VLOOKUP(Table7[[#This Row],[Patient PHN]],'[1]MASTER LIST'!$C:$D,2,FALSE)</f>
        <v>#N/A</v>
      </c>
    </row>
    <row r="397" spans="1:18" x14ac:dyDescent="0.25">
      <c r="A397" s="210"/>
      <c r="B397" s="124"/>
      <c r="C397" s="125"/>
      <c r="D397" s="125"/>
      <c r="E397" s="125"/>
      <c r="F397" s="125"/>
      <c r="G397" s="125"/>
      <c r="H397" s="125"/>
      <c r="I397" s="125"/>
      <c r="J397" s="125"/>
      <c r="K397" s="126"/>
      <c r="L397" s="126"/>
      <c r="M397" s="126"/>
      <c r="N397" s="226">
        <f>Table7[[#This Row],[Drug Cost]]+Table7[[#This Row],[Drug Markup]]+Table7[[#This Row],[Drug Dispensing Fee]]</f>
        <v>0</v>
      </c>
      <c r="O397" s="126"/>
      <c r="P397" s="126">
        <f>Table7[[#This Row],[Total Drug Cost]]-Table7[[#This Row],[Total Third-party Pay]]</f>
        <v>0</v>
      </c>
      <c r="Q397" s="126"/>
      <c r="R397" s="70" t="e">
        <f>VLOOKUP(Table7[[#This Row],[Patient PHN]],'[1]MASTER LIST'!$C:$D,2,FALSE)</f>
        <v>#N/A</v>
      </c>
    </row>
    <row r="398" spans="1:18" x14ac:dyDescent="0.25">
      <c r="A398" s="210"/>
      <c r="B398" s="124"/>
      <c r="C398" s="125"/>
      <c r="D398" s="125"/>
      <c r="E398" s="125"/>
      <c r="F398" s="125"/>
      <c r="G398" s="125"/>
      <c r="H398" s="125"/>
      <c r="I398" s="125"/>
      <c r="J398" s="125"/>
      <c r="K398" s="126"/>
      <c r="L398" s="126"/>
      <c r="M398" s="126"/>
      <c r="N398" s="226">
        <f>Table7[[#This Row],[Drug Cost]]+Table7[[#This Row],[Drug Markup]]+Table7[[#This Row],[Drug Dispensing Fee]]</f>
        <v>0</v>
      </c>
      <c r="O398" s="126"/>
      <c r="P398" s="126">
        <f>Table7[[#This Row],[Total Drug Cost]]-Table7[[#This Row],[Total Third-party Pay]]</f>
        <v>0</v>
      </c>
      <c r="Q398" s="126"/>
      <c r="R398" s="70" t="e">
        <f>VLOOKUP(Table7[[#This Row],[Patient PHN]],'[1]MASTER LIST'!$C:$D,2,FALSE)</f>
        <v>#N/A</v>
      </c>
    </row>
    <row r="399" spans="1:18" x14ac:dyDescent="0.25">
      <c r="A399" s="210"/>
      <c r="B399" s="124"/>
      <c r="C399" s="125"/>
      <c r="D399" s="125"/>
      <c r="E399" s="125"/>
      <c r="F399" s="125"/>
      <c r="G399" s="125"/>
      <c r="H399" s="125"/>
      <c r="I399" s="125"/>
      <c r="J399" s="125"/>
      <c r="K399" s="126"/>
      <c r="L399" s="126"/>
      <c r="M399" s="126"/>
      <c r="N399" s="226">
        <f>Table7[[#This Row],[Drug Cost]]+Table7[[#This Row],[Drug Markup]]+Table7[[#This Row],[Drug Dispensing Fee]]</f>
        <v>0</v>
      </c>
      <c r="O399" s="126"/>
      <c r="P399" s="126">
        <f>Table7[[#This Row],[Total Drug Cost]]-Table7[[#This Row],[Total Third-party Pay]]</f>
        <v>0</v>
      </c>
      <c r="Q399" s="126"/>
      <c r="R399" s="70" t="e">
        <f>VLOOKUP(Table7[[#This Row],[Patient PHN]],'[1]MASTER LIST'!$C:$D,2,FALSE)</f>
        <v>#N/A</v>
      </c>
    </row>
    <row r="400" spans="1:18" x14ac:dyDescent="0.25">
      <c r="A400" s="210"/>
      <c r="B400" s="124"/>
      <c r="C400" s="125"/>
      <c r="D400" s="125"/>
      <c r="E400" s="125"/>
      <c r="F400" s="125"/>
      <c r="G400" s="125"/>
      <c r="H400" s="125"/>
      <c r="I400" s="125"/>
      <c r="J400" s="125"/>
      <c r="K400" s="126"/>
      <c r="L400" s="126"/>
      <c r="M400" s="126"/>
      <c r="N400" s="226">
        <f>Table7[[#This Row],[Drug Cost]]+Table7[[#This Row],[Drug Markup]]+Table7[[#This Row],[Drug Dispensing Fee]]</f>
        <v>0</v>
      </c>
      <c r="O400" s="126"/>
      <c r="P400" s="126">
        <f>Table7[[#This Row],[Total Drug Cost]]-Table7[[#This Row],[Total Third-party Pay]]</f>
        <v>0</v>
      </c>
      <c r="Q400" s="126"/>
      <c r="R400" s="70" t="e">
        <f>VLOOKUP(Table7[[#This Row],[Patient PHN]],'[1]MASTER LIST'!$C:$D,2,FALSE)</f>
        <v>#N/A</v>
      </c>
    </row>
    <row r="401" spans="1:18" x14ac:dyDescent="0.25">
      <c r="A401" s="210"/>
      <c r="B401" s="124"/>
      <c r="C401" s="125"/>
      <c r="D401" s="125"/>
      <c r="E401" s="125"/>
      <c r="F401" s="125"/>
      <c r="G401" s="125"/>
      <c r="H401" s="125"/>
      <c r="I401" s="125"/>
      <c r="J401" s="125"/>
      <c r="K401" s="126"/>
      <c r="L401" s="126"/>
      <c r="M401" s="126"/>
      <c r="N401" s="226">
        <f>Table7[[#This Row],[Drug Cost]]+Table7[[#This Row],[Drug Markup]]+Table7[[#This Row],[Drug Dispensing Fee]]</f>
        <v>0</v>
      </c>
      <c r="O401" s="126"/>
      <c r="P401" s="126">
        <f>Table7[[#This Row],[Total Drug Cost]]-Table7[[#This Row],[Total Third-party Pay]]</f>
        <v>0</v>
      </c>
      <c r="Q401" s="126"/>
      <c r="R401" s="70" t="e">
        <f>VLOOKUP(Table7[[#This Row],[Patient PHN]],'[1]MASTER LIST'!$C:$D,2,FALSE)</f>
        <v>#N/A</v>
      </c>
    </row>
    <row r="402" spans="1:18" x14ac:dyDescent="0.25">
      <c r="A402" s="210"/>
      <c r="B402" s="124"/>
      <c r="C402" s="125"/>
      <c r="D402" s="125"/>
      <c r="E402" s="125"/>
      <c r="F402" s="125"/>
      <c r="G402" s="125"/>
      <c r="H402" s="125"/>
      <c r="I402" s="125"/>
      <c r="J402" s="125"/>
      <c r="K402" s="126"/>
      <c r="L402" s="126"/>
      <c r="M402" s="126"/>
      <c r="N402" s="226">
        <f>Table7[[#This Row],[Drug Cost]]+Table7[[#This Row],[Drug Markup]]+Table7[[#This Row],[Drug Dispensing Fee]]</f>
        <v>0</v>
      </c>
      <c r="O402" s="126"/>
      <c r="P402" s="126">
        <f>Table7[[#This Row],[Total Drug Cost]]-Table7[[#This Row],[Total Third-party Pay]]</f>
        <v>0</v>
      </c>
      <c r="Q402" s="126"/>
      <c r="R402" s="70" t="e">
        <f>VLOOKUP(Table7[[#This Row],[Patient PHN]],'[1]MASTER LIST'!$C:$D,2,FALSE)</f>
        <v>#N/A</v>
      </c>
    </row>
    <row r="403" spans="1:18" x14ac:dyDescent="0.25">
      <c r="A403" s="210"/>
      <c r="B403" s="124"/>
      <c r="C403" s="125"/>
      <c r="D403" s="125"/>
      <c r="E403" s="125"/>
      <c r="F403" s="125"/>
      <c r="G403" s="125"/>
      <c r="H403" s="125"/>
      <c r="I403" s="125"/>
      <c r="J403" s="125"/>
      <c r="K403" s="126"/>
      <c r="L403" s="126"/>
      <c r="M403" s="126"/>
      <c r="N403" s="226">
        <f>Table7[[#This Row],[Drug Cost]]+Table7[[#This Row],[Drug Markup]]+Table7[[#This Row],[Drug Dispensing Fee]]</f>
        <v>0</v>
      </c>
      <c r="O403" s="126"/>
      <c r="P403" s="126">
        <f>Table7[[#This Row],[Total Drug Cost]]-Table7[[#This Row],[Total Third-party Pay]]</f>
        <v>0</v>
      </c>
      <c r="Q403" s="126"/>
      <c r="R403" s="70" t="e">
        <f>VLOOKUP(Table7[[#This Row],[Patient PHN]],'[1]MASTER LIST'!$C:$D,2,FALSE)</f>
        <v>#N/A</v>
      </c>
    </row>
    <row r="404" spans="1:18" x14ac:dyDescent="0.25">
      <c r="A404" s="210"/>
      <c r="B404" s="124"/>
      <c r="C404" s="125"/>
      <c r="D404" s="125"/>
      <c r="E404" s="125"/>
      <c r="F404" s="125"/>
      <c r="G404" s="125"/>
      <c r="H404" s="125"/>
      <c r="I404" s="125"/>
      <c r="J404" s="125"/>
      <c r="K404" s="126"/>
      <c r="L404" s="126"/>
      <c r="M404" s="126"/>
      <c r="N404" s="226">
        <f>Table7[[#This Row],[Drug Cost]]+Table7[[#This Row],[Drug Markup]]+Table7[[#This Row],[Drug Dispensing Fee]]</f>
        <v>0</v>
      </c>
      <c r="O404" s="126"/>
      <c r="P404" s="126">
        <f>Table7[[#This Row],[Total Drug Cost]]-Table7[[#This Row],[Total Third-party Pay]]</f>
        <v>0</v>
      </c>
      <c r="Q404" s="126"/>
      <c r="R404" s="70" t="e">
        <f>VLOOKUP(Table7[[#This Row],[Patient PHN]],'[1]MASTER LIST'!$C:$D,2,FALSE)</f>
        <v>#N/A</v>
      </c>
    </row>
    <row r="405" spans="1:18" x14ac:dyDescent="0.25">
      <c r="A405" s="210"/>
      <c r="B405" s="124"/>
      <c r="C405" s="125"/>
      <c r="D405" s="125"/>
      <c r="E405" s="125"/>
      <c r="F405" s="125"/>
      <c r="G405" s="125"/>
      <c r="H405" s="125"/>
      <c r="I405" s="125"/>
      <c r="J405" s="125"/>
      <c r="K405" s="126"/>
      <c r="L405" s="126"/>
      <c r="M405" s="126"/>
      <c r="N405" s="226">
        <f>Table7[[#This Row],[Drug Cost]]+Table7[[#This Row],[Drug Markup]]+Table7[[#This Row],[Drug Dispensing Fee]]</f>
        <v>0</v>
      </c>
      <c r="O405" s="126"/>
      <c r="P405" s="126">
        <f>Table7[[#This Row],[Total Drug Cost]]-Table7[[#This Row],[Total Third-party Pay]]</f>
        <v>0</v>
      </c>
      <c r="Q405" s="126"/>
      <c r="R405" s="70" t="e">
        <f>VLOOKUP(Table7[[#This Row],[Patient PHN]],'[1]MASTER LIST'!$C:$D,2,FALSE)</f>
        <v>#N/A</v>
      </c>
    </row>
    <row r="406" spans="1:18" x14ac:dyDescent="0.25">
      <c r="A406" s="210"/>
      <c r="B406" s="124"/>
      <c r="C406" s="125"/>
      <c r="D406" s="125"/>
      <c r="E406" s="125"/>
      <c r="F406" s="125"/>
      <c r="G406" s="125"/>
      <c r="H406" s="125"/>
      <c r="I406" s="125"/>
      <c r="J406" s="125"/>
      <c r="K406" s="126"/>
      <c r="L406" s="126"/>
      <c r="M406" s="126"/>
      <c r="N406" s="226">
        <f>Table7[[#This Row],[Drug Cost]]+Table7[[#This Row],[Drug Markup]]+Table7[[#This Row],[Drug Dispensing Fee]]</f>
        <v>0</v>
      </c>
      <c r="O406" s="126"/>
      <c r="P406" s="126">
        <f>Table7[[#This Row],[Total Drug Cost]]-Table7[[#This Row],[Total Third-party Pay]]</f>
        <v>0</v>
      </c>
      <c r="Q406" s="126"/>
      <c r="R406" s="70" t="e">
        <f>VLOOKUP(Table7[[#This Row],[Patient PHN]],'[1]MASTER LIST'!$C:$D,2,FALSE)</f>
        <v>#N/A</v>
      </c>
    </row>
    <row r="407" spans="1:18" x14ac:dyDescent="0.25">
      <c r="A407" s="210"/>
      <c r="B407" s="124"/>
      <c r="C407" s="125"/>
      <c r="D407" s="125"/>
      <c r="E407" s="125"/>
      <c r="F407" s="125"/>
      <c r="G407" s="125"/>
      <c r="H407" s="125"/>
      <c r="I407" s="125"/>
      <c r="J407" s="125"/>
      <c r="K407" s="126"/>
      <c r="L407" s="126"/>
      <c r="M407" s="126"/>
      <c r="N407" s="226">
        <f>Table7[[#This Row],[Drug Cost]]+Table7[[#This Row],[Drug Markup]]+Table7[[#This Row],[Drug Dispensing Fee]]</f>
        <v>0</v>
      </c>
      <c r="O407" s="126"/>
      <c r="P407" s="126">
        <f>Table7[[#This Row],[Total Drug Cost]]-Table7[[#This Row],[Total Third-party Pay]]</f>
        <v>0</v>
      </c>
      <c r="Q407" s="126"/>
      <c r="R407" s="70" t="e">
        <f>VLOOKUP(Table7[[#This Row],[Patient PHN]],'[1]MASTER LIST'!$C:$D,2,FALSE)</f>
        <v>#N/A</v>
      </c>
    </row>
    <row r="408" spans="1:18" x14ac:dyDescent="0.25">
      <c r="A408" s="210"/>
      <c r="B408" s="124"/>
      <c r="C408" s="125"/>
      <c r="D408" s="125"/>
      <c r="E408" s="125"/>
      <c r="F408" s="125"/>
      <c r="G408" s="125"/>
      <c r="H408" s="125"/>
      <c r="I408" s="125"/>
      <c r="J408" s="125"/>
      <c r="K408" s="126"/>
      <c r="L408" s="126"/>
      <c r="M408" s="126"/>
      <c r="N408" s="226">
        <f>Table7[[#This Row],[Drug Cost]]+Table7[[#This Row],[Drug Markup]]+Table7[[#This Row],[Drug Dispensing Fee]]</f>
        <v>0</v>
      </c>
      <c r="O408" s="126"/>
      <c r="P408" s="126">
        <f>Table7[[#This Row],[Total Drug Cost]]-Table7[[#This Row],[Total Third-party Pay]]</f>
        <v>0</v>
      </c>
      <c r="Q408" s="126"/>
      <c r="R408" s="70" t="e">
        <f>VLOOKUP(Table7[[#This Row],[Patient PHN]],'[1]MASTER LIST'!$C:$D,2,FALSE)</f>
        <v>#N/A</v>
      </c>
    </row>
    <row r="409" spans="1:18" x14ac:dyDescent="0.25">
      <c r="A409" s="210"/>
      <c r="B409" s="124"/>
      <c r="C409" s="125"/>
      <c r="D409" s="125"/>
      <c r="E409" s="125"/>
      <c r="F409" s="125"/>
      <c r="G409" s="125"/>
      <c r="H409" s="125"/>
      <c r="I409" s="125"/>
      <c r="J409" s="125"/>
      <c r="K409" s="126"/>
      <c r="L409" s="126"/>
      <c r="M409" s="126"/>
      <c r="N409" s="226">
        <f>Table7[[#This Row],[Drug Cost]]+Table7[[#This Row],[Drug Markup]]+Table7[[#This Row],[Drug Dispensing Fee]]</f>
        <v>0</v>
      </c>
      <c r="O409" s="126"/>
      <c r="P409" s="126">
        <f>Table7[[#This Row],[Total Drug Cost]]-Table7[[#This Row],[Total Third-party Pay]]</f>
        <v>0</v>
      </c>
      <c r="Q409" s="126"/>
      <c r="R409" s="70" t="e">
        <f>VLOOKUP(Table7[[#This Row],[Patient PHN]],'[1]MASTER LIST'!$C:$D,2,FALSE)</f>
        <v>#N/A</v>
      </c>
    </row>
    <row r="410" spans="1:18" x14ac:dyDescent="0.25">
      <c r="A410" s="210"/>
      <c r="B410" s="124"/>
      <c r="C410" s="125"/>
      <c r="D410" s="125"/>
      <c r="E410" s="125"/>
      <c r="F410" s="125"/>
      <c r="G410" s="125"/>
      <c r="H410" s="125"/>
      <c r="I410" s="125"/>
      <c r="J410" s="125"/>
      <c r="K410" s="126"/>
      <c r="L410" s="126"/>
      <c r="M410" s="126"/>
      <c r="N410" s="226">
        <f>Table7[[#This Row],[Drug Cost]]+Table7[[#This Row],[Drug Markup]]+Table7[[#This Row],[Drug Dispensing Fee]]</f>
        <v>0</v>
      </c>
      <c r="O410" s="126"/>
      <c r="P410" s="126">
        <f>Table7[[#This Row],[Total Drug Cost]]-Table7[[#This Row],[Total Third-party Pay]]</f>
        <v>0</v>
      </c>
      <c r="Q410" s="126"/>
      <c r="R410" s="70" t="e">
        <f>VLOOKUP(Table7[[#This Row],[Patient PHN]],'[1]MASTER LIST'!$C:$D,2,FALSE)</f>
        <v>#N/A</v>
      </c>
    </row>
    <row r="411" spans="1:18" x14ac:dyDescent="0.25">
      <c r="A411" s="210"/>
      <c r="B411" s="124"/>
      <c r="C411" s="125"/>
      <c r="D411" s="125"/>
      <c r="E411" s="125"/>
      <c r="F411" s="125"/>
      <c r="G411" s="125"/>
      <c r="H411" s="125"/>
      <c r="I411" s="125"/>
      <c r="J411" s="125"/>
      <c r="K411" s="126"/>
      <c r="L411" s="126"/>
      <c r="M411" s="126"/>
      <c r="N411" s="226">
        <f>Table7[[#This Row],[Drug Cost]]+Table7[[#This Row],[Drug Markup]]+Table7[[#This Row],[Drug Dispensing Fee]]</f>
        <v>0</v>
      </c>
      <c r="O411" s="126"/>
      <c r="P411" s="126">
        <f>Table7[[#This Row],[Total Drug Cost]]-Table7[[#This Row],[Total Third-party Pay]]</f>
        <v>0</v>
      </c>
      <c r="Q411" s="126"/>
      <c r="R411" s="70" t="e">
        <f>VLOOKUP(Table7[[#This Row],[Patient PHN]],'[1]MASTER LIST'!$C:$D,2,FALSE)</f>
        <v>#N/A</v>
      </c>
    </row>
    <row r="412" spans="1:18" x14ac:dyDescent="0.25">
      <c r="A412" s="210"/>
      <c r="B412" s="124"/>
      <c r="C412" s="125"/>
      <c r="D412" s="125"/>
      <c r="E412" s="125"/>
      <c r="F412" s="125"/>
      <c r="G412" s="125"/>
      <c r="H412" s="125"/>
      <c r="I412" s="125"/>
      <c r="J412" s="125"/>
      <c r="K412" s="126"/>
      <c r="L412" s="126"/>
      <c r="M412" s="126"/>
      <c r="N412" s="226">
        <f>Table7[[#This Row],[Drug Cost]]+Table7[[#This Row],[Drug Markup]]+Table7[[#This Row],[Drug Dispensing Fee]]</f>
        <v>0</v>
      </c>
      <c r="O412" s="126"/>
      <c r="P412" s="126">
        <f>Table7[[#This Row],[Total Drug Cost]]-Table7[[#This Row],[Total Third-party Pay]]</f>
        <v>0</v>
      </c>
      <c r="Q412" s="126"/>
      <c r="R412" s="70" t="e">
        <f>VLOOKUP(Table7[[#This Row],[Patient PHN]],'[1]MASTER LIST'!$C:$D,2,FALSE)</f>
        <v>#N/A</v>
      </c>
    </row>
    <row r="413" spans="1:18" x14ac:dyDescent="0.25">
      <c r="A413" s="210"/>
      <c r="B413" s="124"/>
      <c r="C413" s="125"/>
      <c r="D413" s="125"/>
      <c r="E413" s="125"/>
      <c r="F413" s="125"/>
      <c r="G413" s="125"/>
      <c r="H413" s="125"/>
      <c r="I413" s="125"/>
      <c r="J413" s="125"/>
      <c r="K413" s="126"/>
      <c r="L413" s="126"/>
      <c r="M413" s="126"/>
      <c r="N413" s="226">
        <f>Table7[[#This Row],[Drug Cost]]+Table7[[#This Row],[Drug Markup]]+Table7[[#This Row],[Drug Dispensing Fee]]</f>
        <v>0</v>
      </c>
      <c r="O413" s="126"/>
      <c r="P413" s="126">
        <f>Table7[[#This Row],[Total Drug Cost]]-Table7[[#This Row],[Total Third-party Pay]]</f>
        <v>0</v>
      </c>
      <c r="Q413" s="126"/>
      <c r="R413" s="70" t="e">
        <f>VLOOKUP(Table7[[#This Row],[Patient PHN]],'[1]MASTER LIST'!$C:$D,2,FALSE)</f>
        <v>#N/A</v>
      </c>
    </row>
    <row r="414" spans="1:18" x14ac:dyDescent="0.25">
      <c r="A414" s="210"/>
      <c r="B414" s="124"/>
      <c r="C414" s="125"/>
      <c r="D414" s="125"/>
      <c r="E414" s="125"/>
      <c r="F414" s="125"/>
      <c r="G414" s="125"/>
      <c r="H414" s="125"/>
      <c r="I414" s="125"/>
      <c r="J414" s="125"/>
      <c r="K414" s="126"/>
      <c r="L414" s="126"/>
      <c r="M414" s="126"/>
      <c r="N414" s="226">
        <f>Table7[[#This Row],[Drug Cost]]+Table7[[#This Row],[Drug Markup]]+Table7[[#This Row],[Drug Dispensing Fee]]</f>
        <v>0</v>
      </c>
      <c r="O414" s="126"/>
      <c r="P414" s="126">
        <f>Table7[[#This Row],[Total Drug Cost]]-Table7[[#This Row],[Total Third-party Pay]]</f>
        <v>0</v>
      </c>
      <c r="Q414" s="126"/>
      <c r="R414" s="70" t="e">
        <f>VLOOKUP(Table7[[#This Row],[Patient PHN]],'[1]MASTER LIST'!$C:$D,2,FALSE)</f>
        <v>#N/A</v>
      </c>
    </row>
    <row r="415" spans="1:18" x14ac:dyDescent="0.25">
      <c r="A415" s="210"/>
      <c r="B415" s="124"/>
      <c r="C415" s="125"/>
      <c r="D415" s="125"/>
      <c r="E415" s="125"/>
      <c r="F415" s="125"/>
      <c r="G415" s="125"/>
      <c r="H415" s="125"/>
      <c r="I415" s="125"/>
      <c r="J415" s="125"/>
      <c r="K415" s="126"/>
      <c r="L415" s="126"/>
      <c r="M415" s="126"/>
      <c r="N415" s="226">
        <f>Table7[[#This Row],[Drug Cost]]+Table7[[#This Row],[Drug Markup]]+Table7[[#This Row],[Drug Dispensing Fee]]</f>
        <v>0</v>
      </c>
      <c r="O415" s="126"/>
      <c r="P415" s="126">
        <f>Table7[[#This Row],[Total Drug Cost]]-Table7[[#This Row],[Total Third-party Pay]]</f>
        <v>0</v>
      </c>
      <c r="Q415" s="126"/>
      <c r="R415" s="70" t="e">
        <f>VLOOKUP(Table7[[#This Row],[Patient PHN]],'[1]MASTER LIST'!$C:$D,2,FALSE)</f>
        <v>#N/A</v>
      </c>
    </row>
    <row r="416" spans="1:18" x14ac:dyDescent="0.25">
      <c r="A416" s="210"/>
      <c r="B416" s="124"/>
      <c r="C416" s="125"/>
      <c r="D416" s="125"/>
      <c r="E416" s="125"/>
      <c r="F416" s="125"/>
      <c r="G416" s="125"/>
      <c r="H416" s="125"/>
      <c r="I416" s="125"/>
      <c r="J416" s="125"/>
      <c r="K416" s="126"/>
      <c r="L416" s="126"/>
      <c r="M416" s="126"/>
      <c r="N416" s="226">
        <f>Table7[[#This Row],[Drug Cost]]+Table7[[#This Row],[Drug Markup]]+Table7[[#This Row],[Drug Dispensing Fee]]</f>
        <v>0</v>
      </c>
      <c r="O416" s="126"/>
      <c r="P416" s="126">
        <f>Table7[[#This Row],[Total Drug Cost]]-Table7[[#This Row],[Total Third-party Pay]]</f>
        <v>0</v>
      </c>
      <c r="Q416" s="126"/>
      <c r="R416" s="70" t="e">
        <f>VLOOKUP(Table7[[#This Row],[Patient PHN]],'[1]MASTER LIST'!$C:$D,2,FALSE)</f>
        <v>#N/A</v>
      </c>
    </row>
    <row r="417" spans="1:18" x14ac:dyDescent="0.25">
      <c r="A417" s="210"/>
      <c r="B417" s="124"/>
      <c r="C417" s="125"/>
      <c r="D417" s="125"/>
      <c r="E417" s="125"/>
      <c r="F417" s="125"/>
      <c r="G417" s="125"/>
      <c r="H417" s="125"/>
      <c r="I417" s="125"/>
      <c r="J417" s="125"/>
      <c r="K417" s="126"/>
      <c r="L417" s="126"/>
      <c r="M417" s="126"/>
      <c r="N417" s="226">
        <f>Table7[[#This Row],[Drug Cost]]+Table7[[#This Row],[Drug Markup]]+Table7[[#This Row],[Drug Dispensing Fee]]</f>
        <v>0</v>
      </c>
      <c r="O417" s="126"/>
      <c r="P417" s="126">
        <f>Table7[[#This Row],[Total Drug Cost]]-Table7[[#This Row],[Total Third-party Pay]]</f>
        <v>0</v>
      </c>
      <c r="Q417" s="126"/>
      <c r="R417" s="70" t="e">
        <f>VLOOKUP(Table7[[#This Row],[Patient PHN]],'[1]MASTER LIST'!$C:$D,2,FALSE)</f>
        <v>#N/A</v>
      </c>
    </row>
    <row r="418" spans="1:18" x14ac:dyDescent="0.25">
      <c r="A418" s="210"/>
      <c r="B418" s="124"/>
      <c r="C418" s="125"/>
      <c r="D418" s="125"/>
      <c r="E418" s="125"/>
      <c r="F418" s="125"/>
      <c r="G418" s="125"/>
      <c r="H418" s="125"/>
      <c r="I418" s="125"/>
      <c r="J418" s="125"/>
      <c r="K418" s="126"/>
      <c r="L418" s="126"/>
      <c r="M418" s="126"/>
      <c r="N418" s="226">
        <f>Table7[[#This Row],[Drug Cost]]+Table7[[#This Row],[Drug Markup]]+Table7[[#This Row],[Drug Dispensing Fee]]</f>
        <v>0</v>
      </c>
      <c r="O418" s="126"/>
      <c r="P418" s="126">
        <f>Table7[[#This Row],[Total Drug Cost]]-Table7[[#This Row],[Total Third-party Pay]]</f>
        <v>0</v>
      </c>
      <c r="Q418" s="126"/>
      <c r="R418" s="70" t="e">
        <f>VLOOKUP(Table7[[#This Row],[Patient PHN]],'[1]MASTER LIST'!$C:$D,2,FALSE)</f>
        <v>#N/A</v>
      </c>
    </row>
    <row r="419" spans="1:18" x14ac:dyDescent="0.25">
      <c r="A419" s="210"/>
      <c r="B419" s="124"/>
      <c r="C419" s="125"/>
      <c r="D419" s="125"/>
      <c r="E419" s="125"/>
      <c r="F419" s="125"/>
      <c r="G419" s="125"/>
      <c r="H419" s="125"/>
      <c r="I419" s="125"/>
      <c r="J419" s="125"/>
      <c r="K419" s="126"/>
      <c r="L419" s="126"/>
      <c r="M419" s="126"/>
      <c r="N419" s="226">
        <f>Table7[[#This Row],[Drug Cost]]+Table7[[#This Row],[Drug Markup]]+Table7[[#This Row],[Drug Dispensing Fee]]</f>
        <v>0</v>
      </c>
      <c r="O419" s="126"/>
      <c r="P419" s="126">
        <f>Table7[[#This Row],[Total Drug Cost]]-Table7[[#This Row],[Total Third-party Pay]]</f>
        <v>0</v>
      </c>
      <c r="Q419" s="126"/>
      <c r="R419" s="70" t="e">
        <f>VLOOKUP(Table7[[#This Row],[Patient PHN]],'[1]MASTER LIST'!$C:$D,2,FALSE)</f>
        <v>#N/A</v>
      </c>
    </row>
    <row r="420" spans="1:18" x14ac:dyDescent="0.25">
      <c r="A420" s="210"/>
      <c r="B420" s="124"/>
      <c r="C420" s="125"/>
      <c r="D420" s="125"/>
      <c r="E420" s="125"/>
      <c r="F420" s="125"/>
      <c r="G420" s="125"/>
      <c r="H420" s="125"/>
      <c r="I420" s="125"/>
      <c r="J420" s="125"/>
      <c r="K420" s="126"/>
      <c r="L420" s="126"/>
      <c r="M420" s="126"/>
      <c r="N420" s="226">
        <f>Table7[[#This Row],[Drug Cost]]+Table7[[#This Row],[Drug Markup]]+Table7[[#This Row],[Drug Dispensing Fee]]</f>
        <v>0</v>
      </c>
      <c r="O420" s="126"/>
      <c r="P420" s="126">
        <f>Table7[[#This Row],[Total Drug Cost]]-Table7[[#This Row],[Total Third-party Pay]]</f>
        <v>0</v>
      </c>
      <c r="Q420" s="126"/>
      <c r="R420" s="70" t="e">
        <f>VLOOKUP(Table7[[#This Row],[Patient PHN]],'[1]MASTER LIST'!$C:$D,2,FALSE)</f>
        <v>#N/A</v>
      </c>
    </row>
    <row r="421" spans="1:18" x14ac:dyDescent="0.25">
      <c r="A421" s="210"/>
      <c r="B421" s="124"/>
      <c r="C421" s="125"/>
      <c r="D421" s="125"/>
      <c r="E421" s="125"/>
      <c r="F421" s="125"/>
      <c r="G421" s="125"/>
      <c r="H421" s="125"/>
      <c r="I421" s="125"/>
      <c r="J421" s="125"/>
      <c r="K421" s="126"/>
      <c r="L421" s="126"/>
      <c r="M421" s="126"/>
      <c r="N421" s="226">
        <f>Table7[[#This Row],[Drug Cost]]+Table7[[#This Row],[Drug Markup]]+Table7[[#This Row],[Drug Dispensing Fee]]</f>
        <v>0</v>
      </c>
      <c r="O421" s="126"/>
      <c r="P421" s="126">
        <f>Table7[[#This Row],[Total Drug Cost]]-Table7[[#This Row],[Total Third-party Pay]]</f>
        <v>0</v>
      </c>
      <c r="Q421" s="126"/>
      <c r="R421" s="70" t="e">
        <f>VLOOKUP(Table7[[#This Row],[Patient PHN]],'[1]MASTER LIST'!$C:$D,2,FALSE)</f>
        <v>#N/A</v>
      </c>
    </row>
    <row r="422" spans="1:18" x14ac:dyDescent="0.25">
      <c r="A422" s="210"/>
      <c r="B422" s="124"/>
      <c r="C422" s="125"/>
      <c r="D422" s="125"/>
      <c r="E422" s="125"/>
      <c r="F422" s="125"/>
      <c r="G422" s="125"/>
      <c r="H422" s="125"/>
      <c r="I422" s="125"/>
      <c r="J422" s="125"/>
      <c r="K422" s="126"/>
      <c r="L422" s="126"/>
      <c r="M422" s="126"/>
      <c r="N422" s="226">
        <f>Table7[[#This Row],[Drug Cost]]+Table7[[#This Row],[Drug Markup]]+Table7[[#This Row],[Drug Dispensing Fee]]</f>
        <v>0</v>
      </c>
      <c r="O422" s="126"/>
      <c r="P422" s="126">
        <f>Table7[[#This Row],[Total Drug Cost]]-Table7[[#This Row],[Total Third-party Pay]]</f>
        <v>0</v>
      </c>
      <c r="Q422" s="126"/>
      <c r="R422" s="70" t="e">
        <f>VLOOKUP(Table7[[#This Row],[Patient PHN]],'[1]MASTER LIST'!$C:$D,2,FALSE)</f>
        <v>#N/A</v>
      </c>
    </row>
    <row r="423" spans="1:18" x14ac:dyDescent="0.25">
      <c r="A423" s="210"/>
      <c r="B423" s="124"/>
      <c r="C423" s="125"/>
      <c r="D423" s="125"/>
      <c r="E423" s="125"/>
      <c r="F423" s="125"/>
      <c r="G423" s="125"/>
      <c r="H423" s="125"/>
      <c r="I423" s="125"/>
      <c r="J423" s="125"/>
      <c r="K423" s="126"/>
      <c r="L423" s="126"/>
      <c r="M423" s="126"/>
      <c r="N423" s="226">
        <f>Table7[[#This Row],[Drug Cost]]+Table7[[#This Row],[Drug Markup]]+Table7[[#This Row],[Drug Dispensing Fee]]</f>
        <v>0</v>
      </c>
      <c r="O423" s="126"/>
      <c r="P423" s="126">
        <f>Table7[[#This Row],[Total Drug Cost]]-Table7[[#This Row],[Total Third-party Pay]]</f>
        <v>0</v>
      </c>
      <c r="Q423" s="126"/>
      <c r="R423" s="70" t="e">
        <f>VLOOKUP(Table7[[#This Row],[Patient PHN]],'[1]MASTER LIST'!$C:$D,2,FALSE)</f>
        <v>#N/A</v>
      </c>
    </row>
    <row r="424" spans="1:18" x14ac:dyDescent="0.25">
      <c r="A424" s="210"/>
      <c r="B424" s="124"/>
      <c r="C424" s="125"/>
      <c r="D424" s="125"/>
      <c r="E424" s="125"/>
      <c r="F424" s="125"/>
      <c r="G424" s="125"/>
      <c r="H424" s="125"/>
      <c r="I424" s="125"/>
      <c r="J424" s="125"/>
      <c r="K424" s="126"/>
      <c r="L424" s="126"/>
      <c r="M424" s="126"/>
      <c r="N424" s="226">
        <f>Table7[[#This Row],[Drug Cost]]+Table7[[#This Row],[Drug Markup]]+Table7[[#This Row],[Drug Dispensing Fee]]</f>
        <v>0</v>
      </c>
      <c r="O424" s="126"/>
      <c r="P424" s="126">
        <f>Table7[[#This Row],[Total Drug Cost]]-Table7[[#This Row],[Total Third-party Pay]]</f>
        <v>0</v>
      </c>
      <c r="Q424" s="126"/>
      <c r="R424" s="70" t="e">
        <f>VLOOKUP(Table7[[#This Row],[Patient PHN]],'[1]MASTER LIST'!$C:$D,2,FALSE)</f>
        <v>#N/A</v>
      </c>
    </row>
    <row r="425" spans="1:18" x14ac:dyDescent="0.25">
      <c r="A425" s="210"/>
      <c r="B425" s="124"/>
      <c r="C425" s="125"/>
      <c r="D425" s="125"/>
      <c r="E425" s="125"/>
      <c r="F425" s="125"/>
      <c r="G425" s="125"/>
      <c r="H425" s="125"/>
      <c r="I425" s="125"/>
      <c r="J425" s="125"/>
      <c r="K425" s="126"/>
      <c r="L425" s="126"/>
      <c r="M425" s="126"/>
      <c r="N425" s="226">
        <f>Table7[[#This Row],[Drug Cost]]+Table7[[#This Row],[Drug Markup]]+Table7[[#This Row],[Drug Dispensing Fee]]</f>
        <v>0</v>
      </c>
      <c r="O425" s="126"/>
      <c r="P425" s="126">
        <f>Table7[[#This Row],[Total Drug Cost]]-Table7[[#This Row],[Total Third-party Pay]]</f>
        <v>0</v>
      </c>
      <c r="Q425" s="126"/>
      <c r="R425" s="70" t="e">
        <f>VLOOKUP(Table7[[#This Row],[Patient PHN]],'[1]MASTER LIST'!$C:$D,2,FALSE)</f>
        <v>#N/A</v>
      </c>
    </row>
    <row r="426" spans="1:18" x14ac:dyDescent="0.25">
      <c r="A426" s="210"/>
      <c r="B426" s="124"/>
      <c r="C426" s="125"/>
      <c r="D426" s="125"/>
      <c r="E426" s="125"/>
      <c r="F426" s="125"/>
      <c r="G426" s="125"/>
      <c r="H426" s="125"/>
      <c r="I426" s="125"/>
      <c r="J426" s="125"/>
      <c r="K426" s="126"/>
      <c r="L426" s="126"/>
      <c r="M426" s="126"/>
      <c r="N426" s="226">
        <f>Table7[[#This Row],[Drug Cost]]+Table7[[#This Row],[Drug Markup]]+Table7[[#This Row],[Drug Dispensing Fee]]</f>
        <v>0</v>
      </c>
      <c r="O426" s="126"/>
      <c r="P426" s="126">
        <f>Table7[[#This Row],[Total Drug Cost]]-Table7[[#This Row],[Total Third-party Pay]]</f>
        <v>0</v>
      </c>
      <c r="Q426" s="126"/>
      <c r="R426" s="70" t="e">
        <f>VLOOKUP(Table7[[#This Row],[Patient PHN]],'[1]MASTER LIST'!$C:$D,2,FALSE)</f>
        <v>#N/A</v>
      </c>
    </row>
    <row r="427" spans="1:18" x14ac:dyDescent="0.25">
      <c r="A427" s="210"/>
      <c r="B427" s="124"/>
      <c r="C427" s="125"/>
      <c r="D427" s="125"/>
      <c r="E427" s="125"/>
      <c r="F427" s="125"/>
      <c r="G427" s="125"/>
      <c r="H427" s="125"/>
      <c r="I427" s="125"/>
      <c r="J427" s="125"/>
      <c r="K427" s="126"/>
      <c r="L427" s="126"/>
      <c r="M427" s="126"/>
      <c r="N427" s="226">
        <f>Table7[[#This Row],[Drug Cost]]+Table7[[#This Row],[Drug Markup]]+Table7[[#This Row],[Drug Dispensing Fee]]</f>
        <v>0</v>
      </c>
      <c r="O427" s="126"/>
      <c r="P427" s="126">
        <f>Table7[[#This Row],[Total Drug Cost]]-Table7[[#This Row],[Total Third-party Pay]]</f>
        <v>0</v>
      </c>
      <c r="Q427" s="126"/>
      <c r="R427" s="70" t="e">
        <f>VLOOKUP(Table7[[#This Row],[Patient PHN]],'[1]MASTER LIST'!$C:$D,2,FALSE)</f>
        <v>#N/A</v>
      </c>
    </row>
    <row r="428" spans="1:18" x14ac:dyDescent="0.25">
      <c r="A428" s="210"/>
      <c r="B428" s="124"/>
      <c r="C428" s="125"/>
      <c r="D428" s="125"/>
      <c r="E428" s="125"/>
      <c r="F428" s="125"/>
      <c r="G428" s="125"/>
      <c r="H428" s="125"/>
      <c r="I428" s="125"/>
      <c r="J428" s="125"/>
      <c r="K428" s="126"/>
      <c r="L428" s="126"/>
      <c r="M428" s="126"/>
      <c r="N428" s="226">
        <f>Table7[[#This Row],[Drug Cost]]+Table7[[#This Row],[Drug Markup]]+Table7[[#This Row],[Drug Dispensing Fee]]</f>
        <v>0</v>
      </c>
      <c r="O428" s="126"/>
      <c r="P428" s="126">
        <f>Table7[[#This Row],[Total Drug Cost]]-Table7[[#This Row],[Total Third-party Pay]]</f>
        <v>0</v>
      </c>
      <c r="Q428" s="126"/>
      <c r="R428" s="70" t="e">
        <f>VLOOKUP(Table7[[#This Row],[Patient PHN]],'[1]MASTER LIST'!$C:$D,2,FALSE)</f>
        <v>#N/A</v>
      </c>
    </row>
    <row r="429" spans="1:18" x14ac:dyDescent="0.25">
      <c r="A429" s="210"/>
      <c r="B429" s="124"/>
      <c r="C429" s="125"/>
      <c r="D429" s="125"/>
      <c r="E429" s="125"/>
      <c r="F429" s="125"/>
      <c r="G429" s="125"/>
      <c r="H429" s="125"/>
      <c r="I429" s="125"/>
      <c r="J429" s="125"/>
      <c r="K429" s="126"/>
      <c r="L429" s="126"/>
      <c r="M429" s="126"/>
      <c r="N429" s="226">
        <f>Table7[[#This Row],[Drug Cost]]+Table7[[#This Row],[Drug Markup]]+Table7[[#This Row],[Drug Dispensing Fee]]</f>
        <v>0</v>
      </c>
      <c r="O429" s="126"/>
      <c r="P429" s="126">
        <f>Table7[[#This Row],[Total Drug Cost]]-Table7[[#This Row],[Total Third-party Pay]]</f>
        <v>0</v>
      </c>
      <c r="Q429" s="126"/>
      <c r="R429" s="70" t="e">
        <f>VLOOKUP(Table7[[#This Row],[Patient PHN]],'[1]MASTER LIST'!$C:$D,2,FALSE)</f>
        <v>#N/A</v>
      </c>
    </row>
    <row r="430" spans="1:18" x14ac:dyDescent="0.25">
      <c r="A430" s="210"/>
      <c r="B430" s="124"/>
      <c r="C430" s="125"/>
      <c r="D430" s="125"/>
      <c r="E430" s="125"/>
      <c r="F430" s="125"/>
      <c r="G430" s="125"/>
      <c r="H430" s="125"/>
      <c r="I430" s="125"/>
      <c r="J430" s="125"/>
      <c r="K430" s="126"/>
      <c r="L430" s="126"/>
      <c r="M430" s="126"/>
      <c r="N430" s="226">
        <f>Table7[[#This Row],[Drug Cost]]+Table7[[#This Row],[Drug Markup]]+Table7[[#This Row],[Drug Dispensing Fee]]</f>
        <v>0</v>
      </c>
      <c r="O430" s="126"/>
      <c r="P430" s="126">
        <f>Table7[[#This Row],[Total Drug Cost]]-Table7[[#This Row],[Total Third-party Pay]]</f>
        <v>0</v>
      </c>
      <c r="Q430" s="126"/>
      <c r="R430" s="70" t="e">
        <f>VLOOKUP(Table7[[#This Row],[Patient PHN]],'[1]MASTER LIST'!$C:$D,2,FALSE)</f>
        <v>#N/A</v>
      </c>
    </row>
    <row r="431" spans="1:18" x14ac:dyDescent="0.25">
      <c r="A431" s="210"/>
      <c r="B431" s="124"/>
      <c r="C431" s="125"/>
      <c r="D431" s="125"/>
      <c r="E431" s="125"/>
      <c r="F431" s="125"/>
      <c r="G431" s="125"/>
      <c r="H431" s="125"/>
      <c r="I431" s="125"/>
      <c r="J431" s="125"/>
      <c r="K431" s="126"/>
      <c r="L431" s="126"/>
      <c r="M431" s="126"/>
      <c r="N431" s="226">
        <f>Table7[[#This Row],[Drug Cost]]+Table7[[#This Row],[Drug Markup]]+Table7[[#This Row],[Drug Dispensing Fee]]</f>
        <v>0</v>
      </c>
      <c r="O431" s="126"/>
      <c r="P431" s="126">
        <f>Table7[[#This Row],[Total Drug Cost]]-Table7[[#This Row],[Total Third-party Pay]]</f>
        <v>0</v>
      </c>
      <c r="Q431" s="126"/>
      <c r="R431" s="70" t="e">
        <f>VLOOKUP(Table7[[#This Row],[Patient PHN]],'[1]MASTER LIST'!$C:$D,2,FALSE)</f>
        <v>#N/A</v>
      </c>
    </row>
    <row r="432" spans="1:18" x14ac:dyDescent="0.25">
      <c r="A432" s="210"/>
      <c r="B432" s="124"/>
      <c r="C432" s="125"/>
      <c r="D432" s="125"/>
      <c r="E432" s="125"/>
      <c r="F432" s="125"/>
      <c r="G432" s="125"/>
      <c r="H432" s="125"/>
      <c r="I432" s="125"/>
      <c r="J432" s="125"/>
      <c r="K432" s="126"/>
      <c r="L432" s="126"/>
      <c r="M432" s="126"/>
      <c r="N432" s="226">
        <f>Table7[[#This Row],[Drug Cost]]+Table7[[#This Row],[Drug Markup]]+Table7[[#This Row],[Drug Dispensing Fee]]</f>
        <v>0</v>
      </c>
      <c r="O432" s="126"/>
      <c r="P432" s="126">
        <f>Table7[[#This Row],[Total Drug Cost]]-Table7[[#This Row],[Total Third-party Pay]]</f>
        <v>0</v>
      </c>
      <c r="Q432" s="126"/>
      <c r="R432" s="70" t="e">
        <f>VLOOKUP(Table7[[#This Row],[Patient PHN]],'[1]MASTER LIST'!$C:$D,2,FALSE)</f>
        <v>#N/A</v>
      </c>
    </row>
    <row r="433" spans="1:18" x14ac:dyDescent="0.25">
      <c r="A433" s="210"/>
      <c r="B433" s="124"/>
      <c r="C433" s="125"/>
      <c r="D433" s="125"/>
      <c r="E433" s="125"/>
      <c r="F433" s="125"/>
      <c r="G433" s="125"/>
      <c r="H433" s="125"/>
      <c r="I433" s="125"/>
      <c r="J433" s="125"/>
      <c r="K433" s="126"/>
      <c r="L433" s="126"/>
      <c r="M433" s="126"/>
      <c r="N433" s="226">
        <f>Table7[[#This Row],[Drug Cost]]+Table7[[#This Row],[Drug Markup]]+Table7[[#This Row],[Drug Dispensing Fee]]</f>
        <v>0</v>
      </c>
      <c r="O433" s="126"/>
      <c r="P433" s="126">
        <f>Table7[[#This Row],[Total Drug Cost]]-Table7[[#This Row],[Total Third-party Pay]]</f>
        <v>0</v>
      </c>
      <c r="Q433" s="126"/>
      <c r="R433" s="70" t="e">
        <f>VLOOKUP(Table7[[#This Row],[Patient PHN]],'[1]MASTER LIST'!$C:$D,2,FALSE)</f>
        <v>#N/A</v>
      </c>
    </row>
    <row r="434" spans="1:18" x14ac:dyDescent="0.25">
      <c r="A434" s="210"/>
      <c r="B434" s="124"/>
      <c r="C434" s="125"/>
      <c r="D434" s="125"/>
      <c r="E434" s="125"/>
      <c r="F434" s="125"/>
      <c r="G434" s="125"/>
      <c r="H434" s="125"/>
      <c r="I434" s="125"/>
      <c r="J434" s="125"/>
      <c r="K434" s="126"/>
      <c r="L434" s="126"/>
      <c r="M434" s="126"/>
      <c r="N434" s="226">
        <f>Table7[[#This Row],[Drug Cost]]+Table7[[#This Row],[Drug Markup]]+Table7[[#This Row],[Drug Dispensing Fee]]</f>
        <v>0</v>
      </c>
      <c r="O434" s="126"/>
      <c r="P434" s="126">
        <f>Table7[[#This Row],[Total Drug Cost]]-Table7[[#This Row],[Total Third-party Pay]]</f>
        <v>0</v>
      </c>
      <c r="Q434" s="126"/>
      <c r="R434" s="70" t="e">
        <f>VLOOKUP(Table7[[#This Row],[Patient PHN]],'[1]MASTER LIST'!$C:$D,2,FALSE)</f>
        <v>#N/A</v>
      </c>
    </row>
    <row r="435" spans="1:18" x14ac:dyDescent="0.25">
      <c r="A435" s="210"/>
      <c r="B435" s="124"/>
      <c r="C435" s="125"/>
      <c r="D435" s="125"/>
      <c r="E435" s="125"/>
      <c r="F435" s="125"/>
      <c r="G435" s="125"/>
      <c r="H435" s="125"/>
      <c r="I435" s="125"/>
      <c r="J435" s="125"/>
      <c r="K435" s="126"/>
      <c r="L435" s="126"/>
      <c r="M435" s="126"/>
      <c r="N435" s="226">
        <f>Table7[[#This Row],[Drug Cost]]+Table7[[#This Row],[Drug Markup]]+Table7[[#This Row],[Drug Dispensing Fee]]</f>
        <v>0</v>
      </c>
      <c r="O435" s="126"/>
      <c r="P435" s="126">
        <f>Table7[[#This Row],[Total Drug Cost]]-Table7[[#This Row],[Total Third-party Pay]]</f>
        <v>0</v>
      </c>
      <c r="Q435" s="126"/>
      <c r="R435" s="70" t="e">
        <f>VLOOKUP(Table7[[#This Row],[Patient PHN]],'[1]MASTER LIST'!$C:$D,2,FALSE)</f>
        <v>#N/A</v>
      </c>
    </row>
    <row r="436" spans="1:18" x14ac:dyDescent="0.25">
      <c r="A436" s="210"/>
      <c r="B436" s="124"/>
      <c r="C436" s="125"/>
      <c r="D436" s="125"/>
      <c r="E436" s="125"/>
      <c r="F436" s="125"/>
      <c r="G436" s="125"/>
      <c r="H436" s="125"/>
      <c r="I436" s="125"/>
      <c r="J436" s="125"/>
      <c r="K436" s="126"/>
      <c r="L436" s="126"/>
      <c r="M436" s="126"/>
      <c r="N436" s="226">
        <f>Table7[[#This Row],[Drug Cost]]+Table7[[#This Row],[Drug Markup]]+Table7[[#This Row],[Drug Dispensing Fee]]</f>
        <v>0</v>
      </c>
      <c r="O436" s="126"/>
      <c r="P436" s="126">
        <f>Table7[[#This Row],[Total Drug Cost]]-Table7[[#This Row],[Total Third-party Pay]]</f>
        <v>0</v>
      </c>
      <c r="Q436" s="126"/>
      <c r="R436" s="70" t="e">
        <f>VLOOKUP(Table7[[#This Row],[Patient PHN]],'[1]MASTER LIST'!$C:$D,2,FALSE)</f>
        <v>#N/A</v>
      </c>
    </row>
    <row r="437" spans="1:18" x14ac:dyDescent="0.25">
      <c r="A437" s="210"/>
      <c r="B437" s="124"/>
      <c r="C437" s="125"/>
      <c r="D437" s="125"/>
      <c r="E437" s="125"/>
      <c r="F437" s="125"/>
      <c r="G437" s="125"/>
      <c r="H437" s="125"/>
      <c r="I437" s="125"/>
      <c r="J437" s="125"/>
      <c r="K437" s="126"/>
      <c r="L437" s="126"/>
      <c r="M437" s="126"/>
      <c r="N437" s="226">
        <f>Table7[[#This Row],[Drug Cost]]+Table7[[#This Row],[Drug Markup]]+Table7[[#This Row],[Drug Dispensing Fee]]</f>
        <v>0</v>
      </c>
      <c r="O437" s="126"/>
      <c r="P437" s="126">
        <f>Table7[[#This Row],[Total Drug Cost]]-Table7[[#This Row],[Total Third-party Pay]]</f>
        <v>0</v>
      </c>
      <c r="Q437" s="126"/>
      <c r="R437" s="70" t="e">
        <f>VLOOKUP(Table7[[#This Row],[Patient PHN]],'[1]MASTER LIST'!$C:$D,2,FALSE)</f>
        <v>#N/A</v>
      </c>
    </row>
    <row r="438" spans="1:18" x14ac:dyDescent="0.25">
      <c r="A438" s="210"/>
      <c r="B438" s="124"/>
      <c r="C438" s="125"/>
      <c r="D438" s="125"/>
      <c r="E438" s="125"/>
      <c r="F438" s="125"/>
      <c r="G438" s="125"/>
      <c r="H438" s="125"/>
      <c r="I438" s="125"/>
      <c r="J438" s="125"/>
      <c r="K438" s="126"/>
      <c r="L438" s="126"/>
      <c r="M438" s="126"/>
      <c r="N438" s="226">
        <f>Table7[[#This Row],[Drug Cost]]+Table7[[#This Row],[Drug Markup]]+Table7[[#This Row],[Drug Dispensing Fee]]</f>
        <v>0</v>
      </c>
      <c r="O438" s="126"/>
      <c r="P438" s="126">
        <f>Table7[[#This Row],[Total Drug Cost]]-Table7[[#This Row],[Total Third-party Pay]]</f>
        <v>0</v>
      </c>
      <c r="Q438" s="126"/>
      <c r="R438" s="70" t="e">
        <f>VLOOKUP(Table7[[#This Row],[Patient PHN]],'[1]MASTER LIST'!$C:$D,2,FALSE)</f>
        <v>#N/A</v>
      </c>
    </row>
    <row r="439" spans="1:18" x14ac:dyDescent="0.25">
      <c r="A439" s="210"/>
      <c r="B439" s="124"/>
      <c r="C439" s="125"/>
      <c r="D439" s="125"/>
      <c r="E439" s="125"/>
      <c r="F439" s="125"/>
      <c r="G439" s="125"/>
      <c r="H439" s="125"/>
      <c r="I439" s="125"/>
      <c r="J439" s="125"/>
      <c r="K439" s="126"/>
      <c r="L439" s="126"/>
      <c r="M439" s="126"/>
      <c r="N439" s="226">
        <f>Table7[[#This Row],[Drug Cost]]+Table7[[#This Row],[Drug Markup]]+Table7[[#This Row],[Drug Dispensing Fee]]</f>
        <v>0</v>
      </c>
      <c r="O439" s="126"/>
      <c r="P439" s="126">
        <f>Table7[[#This Row],[Total Drug Cost]]-Table7[[#This Row],[Total Third-party Pay]]</f>
        <v>0</v>
      </c>
      <c r="Q439" s="126"/>
      <c r="R439" s="70" t="e">
        <f>VLOOKUP(Table7[[#This Row],[Patient PHN]],'[1]MASTER LIST'!$C:$D,2,FALSE)</f>
        <v>#N/A</v>
      </c>
    </row>
    <row r="440" spans="1:18" x14ac:dyDescent="0.25">
      <c r="A440" s="210"/>
      <c r="B440" s="124"/>
      <c r="C440" s="125"/>
      <c r="D440" s="125"/>
      <c r="E440" s="125"/>
      <c r="F440" s="125"/>
      <c r="G440" s="125"/>
      <c r="H440" s="125"/>
      <c r="I440" s="125"/>
      <c r="J440" s="125"/>
      <c r="K440" s="126"/>
      <c r="L440" s="126"/>
      <c r="M440" s="126"/>
      <c r="N440" s="226">
        <f>Table7[[#This Row],[Drug Cost]]+Table7[[#This Row],[Drug Markup]]+Table7[[#This Row],[Drug Dispensing Fee]]</f>
        <v>0</v>
      </c>
      <c r="O440" s="126"/>
      <c r="P440" s="126">
        <f>Table7[[#This Row],[Total Drug Cost]]-Table7[[#This Row],[Total Third-party Pay]]</f>
        <v>0</v>
      </c>
      <c r="Q440" s="126"/>
      <c r="R440" s="70" t="e">
        <f>VLOOKUP(Table7[[#This Row],[Patient PHN]],'[1]MASTER LIST'!$C:$D,2,FALSE)</f>
        <v>#N/A</v>
      </c>
    </row>
    <row r="441" spans="1:18" x14ac:dyDescent="0.25">
      <c r="A441" s="210"/>
      <c r="B441" s="124"/>
      <c r="C441" s="125"/>
      <c r="D441" s="125"/>
      <c r="E441" s="125"/>
      <c r="F441" s="125"/>
      <c r="G441" s="125"/>
      <c r="H441" s="125"/>
      <c r="I441" s="125"/>
      <c r="J441" s="125"/>
      <c r="K441" s="126"/>
      <c r="L441" s="126"/>
      <c r="M441" s="126"/>
      <c r="N441" s="226">
        <f>Table7[[#This Row],[Drug Cost]]+Table7[[#This Row],[Drug Markup]]+Table7[[#This Row],[Drug Dispensing Fee]]</f>
        <v>0</v>
      </c>
      <c r="O441" s="126"/>
      <c r="P441" s="126">
        <f>Table7[[#This Row],[Total Drug Cost]]-Table7[[#This Row],[Total Third-party Pay]]</f>
        <v>0</v>
      </c>
      <c r="Q441" s="126"/>
      <c r="R441" s="70" t="e">
        <f>VLOOKUP(Table7[[#This Row],[Patient PHN]],'[1]MASTER LIST'!$C:$D,2,FALSE)</f>
        <v>#N/A</v>
      </c>
    </row>
    <row r="442" spans="1:18" x14ac:dyDescent="0.25">
      <c r="A442" s="210"/>
      <c r="B442" s="124"/>
      <c r="C442" s="125"/>
      <c r="D442" s="125"/>
      <c r="E442" s="125"/>
      <c r="F442" s="125"/>
      <c r="G442" s="125"/>
      <c r="H442" s="125"/>
      <c r="I442" s="125"/>
      <c r="J442" s="125"/>
      <c r="K442" s="126"/>
      <c r="L442" s="126"/>
      <c r="M442" s="126"/>
      <c r="N442" s="226">
        <f>Table7[[#This Row],[Drug Cost]]+Table7[[#This Row],[Drug Markup]]+Table7[[#This Row],[Drug Dispensing Fee]]</f>
        <v>0</v>
      </c>
      <c r="O442" s="126"/>
      <c r="P442" s="126">
        <f>Table7[[#This Row],[Total Drug Cost]]-Table7[[#This Row],[Total Third-party Pay]]</f>
        <v>0</v>
      </c>
      <c r="Q442" s="126"/>
      <c r="R442" s="70" t="e">
        <f>VLOOKUP(Table7[[#This Row],[Patient PHN]],'[1]MASTER LIST'!$C:$D,2,FALSE)</f>
        <v>#N/A</v>
      </c>
    </row>
    <row r="443" spans="1:18" x14ac:dyDescent="0.25">
      <c r="A443" s="210"/>
      <c r="B443" s="124"/>
      <c r="C443" s="125"/>
      <c r="D443" s="125"/>
      <c r="E443" s="125"/>
      <c r="F443" s="125"/>
      <c r="G443" s="125"/>
      <c r="H443" s="125"/>
      <c r="I443" s="125"/>
      <c r="J443" s="125"/>
      <c r="K443" s="126"/>
      <c r="L443" s="126"/>
      <c r="M443" s="126"/>
      <c r="N443" s="226">
        <f>Table7[[#This Row],[Drug Cost]]+Table7[[#This Row],[Drug Markup]]+Table7[[#This Row],[Drug Dispensing Fee]]</f>
        <v>0</v>
      </c>
      <c r="O443" s="126"/>
      <c r="P443" s="126">
        <f>Table7[[#This Row],[Total Drug Cost]]-Table7[[#This Row],[Total Third-party Pay]]</f>
        <v>0</v>
      </c>
      <c r="Q443" s="126"/>
      <c r="R443" s="70" t="e">
        <f>VLOOKUP(Table7[[#This Row],[Patient PHN]],'[1]MASTER LIST'!$C:$D,2,FALSE)</f>
        <v>#N/A</v>
      </c>
    </row>
    <row r="444" spans="1:18" x14ac:dyDescent="0.25">
      <c r="A444" s="210"/>
      <c r="B444" s="124"/>
      <c r="C444" s="125"/>
      <c r="D444" s="125"/>
      <c r="E444" s="125"/>
      <c r="F444" s="125"/>
      <c r="G444" s="125"/>
      <c r="H444" s="125"/>
      <c r="I444" s="125"/>
      <c r="J444" s="125"/>
      <c r="K444" s="126"/>
      <c r="L444" s="126"/>
      <c r="M444" s="126"/>
      <c r="N444" s="226">
        <f>Table7[[#This Row],[Drug Cost]]+Table7[[#This Row],[Drug Markup]]+Table7[[#This Row],[Drug Dispensing Fee]]</f>
        <v>0</v>
      </c>
      <c r="O444" s="126"/>
      <c r="P444" s="126">
        <f>Table7[[#This Row],[Total Drug Cost]]-Table7[[#This Row],[Total Third-party Pay]]</f>
        <v>0</v>
      </c>
      <c r="Q444" s="126"/>
      <c r="R444" s="70" t="e">
        <f>VLOOKUP(Table7[[#This Row],[Patient PHN]],'[1]MASTER LIST'!$C:$D,2,FALSE)</f>
        <v>#N/A</v>
      </c>
    </row>
    <row r="445" spans="1:18" x14ac:dyDescent="0.25">
      <c r="A445" s="210"/>
      <c r="B445" s="124"/>
      <c r="C445" s="125"/>
      <c r="D445" s="125"/>
      <c r="E445" s="125"/>
      <c r="F445" s="125"/>
      <c r="G445" s="125"/>
      <c r="H445" s="125"/>
      <c r="I445" s="125"/>
      <c r="J445" s="125"/>
      <c r="K445" s="126"/>
      <c r="L445" s="126"/>
      <c r="M445" s="126"/>
      <c r="N445" s="226">
        <f>Table7[[#This Row],[Drug Cost]]+Table7[[#This Row],[Drug Markup]]+Table7[[#This Row],[Drug Dispensing Fee]]</f>
        <v>0</v>
      </c>
      <c r="O445" s="126"/>
      <c r="P445" s="126">
        <f>Table7[[#This Row],[Total Drug Cost]]-Table7[[#This Row],[Total Third-party Pay]]</f>
        <v>0</v>
      </c>
      <c r="Q445" s="126"/>
      <c r="R445" s="70" t="e">
        <f>VLOOKUP(Table7[[#This Row],[Patient PHN]],'[1]MASTER LIST'!$C:$D,2,FALSE)</f>
        <v>#N/A</v>
      </c>
    </row>
    <row r="446" spans="1:18" x14ac:dyDescent="0.25">
      <c r="A446" s="210"/>
      <c r="B446" s="124"/>
      <c r="C446" s="125"/>
      <c r="D446" s="125"/>
      <c r="E446" s="125"/>
      <c r="F446" s="125"/>
      <c r="G446" s="125"/>
      <c r="H446" s="125"/>
      <c r="I446" s="125"/>
      <c r="J446" s="125"/>
      <c r="K446" s="126"/>
      <c r="L446" s="126"/>
      <c r="M446" s="126"/>
      <c r="N446" s="226">
        <f>Table7[[#This Row],[Drug Cost]]+Table7[[#This Row],[Drug Markup]]+Table7[[#This Row],[Drug Dispensing Fee]]</f>
        <v>0</v>
      </c>
      <c r="O446" s="126"/>
      <c r="P446" s="126">
        <f>Table7[[#This Row],[Total Drug Cost]]-Table7[[#This Row],[Total Third-party Pay]]</f>
        <v>0</v>
      </c>
      <c r="Q446" s="126"/>
      <c r="R446" s="70" t="e">
        <f>VLOOKUP(Table7[[#This Row],[Patient PHN]],'[1]MASTER LIST'!$C:$D,2,FALSE)</f>
        <v>#N/A</v>
      </c>
    </row>
    <row r="447" spans="1:18" x14ac:dyDescent="0.25">
      <c r="A447" s="210"/>
      <c r="B447" s="124"/>
      <c r="C447" s="125"/>
      <c r="D447" s="125"/>
      <c r="E447" s="125"/>
      <c r="F447" s="125"/>
      <c r="G447" s="125"/>
      <c r="H447" s="125"/>
      <c r="I447" s="125"/>
      <c r="J447" s="125"/>
      <c r="K447" s="126"/>
      <c r="L447" s="126"/>
      <c r="M447" s="126"/>
      <c r="N447" s="226">
        <f>Table7[[#This Row],[Drug Cost]]+Table7[[#This Row],[Drug Markup]]+Table7[[#This Row],[Drug Dispensing Fee]]</f>
        <v>0</v>
      </c>
      <c r="O447" s="126"/>
      <c r="P447" s="126">
        <f>Table7[[#This Row],[Total Drug Cost]]-Table7[[#This Row],[Total Third-party Pay]]</f>
        <v>0</v>
      </c>
      <c r="Q447" s="126"/>
      <c r="R447" s="70" t="e">
        <f>VLOOKUP(Table7[[#This Row],[Patient PHN]],'[1]MASTER LIST'!$C:$D,2,FALSE)</f>
        <v>#N/A</v>
      </c>
    </row>
    <row r="448" spans="1:18" x14ac:dyDescent="0.25">
      <c r="A448" s="210"/>
      <c r="B448" s="124"/>
      <c r="C448" s="125"/>
      <c r="D448" s="125"/>
      <c r="E448" s="125"/>
      <c r="F448" s="125"/>
      <c r="G448" s="125"/>
      <c r="H448" s="125"/>
      <c r="I448" s="125"/>
      <c r="J448" s="125"/>
      <c r="K448" s="126"/>
      <c r="L448" s="126"/>
      <c r="M448" s="126"/>
      <c r="N448" s="226">
        <f>Table7[[#This Row],[Drug Cost]]+Table7[[#This Row],[Drug Markup]]+Table7[[#This Row],[Drug Dispensing Fee]]</f>
        <v>0</v>
      </c>
      <c r="O448" s="126"/>
      <c r="P448" s="126">
        <f>Table7[[#This Row],[Total Drug Cost]]-Table7[[#This Row],[Total Third-party Pay]]</f>
        <v>0</v>
      </c>
      <c r="Q448" s="126"/>
      <c r="R448" s="70" t="e">
        <f>VLOOKUP(Table7[[#This Row],[Patient PHN]],'[1]MASTER LIST'!$C:$D,2,FALSE)</f>
        <v>#N/A</v>
      </c>
    </row>
    <row r="449" spans="1:18" x14ac:dyDescent="0.25">
      <c r="A449" s="210"/>
      <c r="B449" s="124"/>
      <c r="C449" s="125"/>
      <c r="D449" s="125"/>
      <c r="E449" s="125"/>
      <c r="F449" s="125"/>
      <c r="G449" s="125"/>
      <c r="H449" s="125"/>
      <c r="I449" s="125"/>
      <c r="J449" s="125"/>
      <c r="K449" s="126"/>
      <c r="L449" s="126"/>
      <c r="M449" s="126"/>
      <c r="N449" s="226">
        <f>Table7[[#This Row],[Drug Cost]]+Table7[[#This Row],[Drug Markup]]+Table7[[#This Row],[Drug Dispensing Fee]]</f>
        <v>0</v>
      </c>
      <c r="O449" s="126"/>
      <c r="P449" s="126">
        <f>Table7[[#This Row],[Total Drug Cost]]-Table7[[#This Row],[Total Third-party Pay]]</f>
        <v>0</v>
      </c>
      <c r="Q449" s="126"/>
      <c r="R449" s="70" t="e">
        <f>VLOOKUP(Table7[[#This Row],[Patient PHN]],'[1]MASTER LIST'!$C:$D,2,FALSE)</f>
        <v>#N/A</v>
      </c>
    </row>
    <row r="450" spans="1:18" x14ac:dyDescent="0.25">
      <c r="A450" s="210"/>
      <c r="B450" s="124"/>
      <c r="C450" s="125"/>
      <c r="D450" s="125"/>
      <c r="E450" s="125"/>
      <c r="F450" s="125"/>
      <c r="G450" s="125"/>
      <c r="H450" s="125"/>
      <c r="I450" s="125"/>
      <c r="J450" s="125"/>
      <c r="K450" s="126"/>
      <c r="L450" s="126"/>
      <c r="M450" s="126"/>
      <c r="N450" s="226">
        <f>Table7[[#This Row],[Drug Cost]]+Table7[[#This Row],[Drug Markup]]+Table7[[#This Row],[Drug Dispensing Fee]]</f>
        <v>0</v>
      </c>
      <c r="O450" s="126"/>
      <c r="P450" s="126">
        <f>Table7[[#This Row],[Total Drug Cost]]-Table7[[#This Row],[Total Third-party Pay]]</f>
        <v>0</v>
      </c>
      <c r="Q450" s="126"/>
      <c r="R450" s="70" t="e">
        <f>VLOOKUP(Table7[[#This Row],[Patient PHN]],'[1]MASTER LIST'!$C:$D,2,FALSE)</f>
        <v>#N/A</v>
      </c>
    </row>
    <row r="451" spans="1:18" x14ac:dyDescent="0.25">
      <c r="A451" s="210"/>
      <c r="B451" s="124"/>
      <c r="C451" s="125"/>
      <c r="D451" s="125"/>
      <c r="E451" s="125"/>
      <c r="F451" s="125"/>
      <c r="G451" s="125"/>
      <c r="H451" s="125"/>
      <c r="I451" s="125"/>
      <c r="J451" s="125"/>
      <c r="K451" s="126"/>
      <c r="L451" s="126"/>
      <c r="M451" s="126"/>
      <c r="N451" s="226">
        <f>Table7[[#This Row],[Drug Cost]]+Table7[[#This Row],[Drug Markup]]+Table7[[#This Row],[Drug Dispensing Fee]]</f>
        <v>0</v>
      </c>
      <c r="O451" s="126"/>
      <c r="P451" s="126">
        <f>Table7[[#This Row],[Total Drug Cost]]-Table7[[#This Row],[Total Third-party Pay]]</f>
        <v>0</v>
      </c>
      <c r="Q451" s="126"/>
      <c r="R451" s="70" t="e">
        <f>VLOOKUP(Table7[[#This Row],[Patient PHN]],'[1]MASTER LIST'!$C:$D,2,FALSE)</f>
        <v>#N/A</v>
      </c>
    </row>
    <row r="452" spans="1:18" x14ac:dyDescent="0.25">
      <c r="A452" s="210"/>
      <c r="B452" s="124"/>
      <c r="C452" s="125"/>
      <c r="D452" s="125"/>
      <c r="E452" s="125"/>
      <c r="F452" s="125"/>
      <c r="G452" s="125"/>
      <c r="H452" s="125"/>
      <c r="I452" s="125"/>
      <c r="J452" s="125"/>
      <c r="K452" s="126"/>
      <c r="L452" s="126"/>
      <c r="M452" s="126"/>
      <c r="N452" s="226">
        <f>Table7[[#This Row],[Drug Cost]]+Table7[[#This Row],[Drug Markup]]+Table7[[#This Row],[Drug Dispensing Fee]]</f>
        <v>0</v>
      </c>
      <c r="O452" s="126"/>
      <c r="P452" s="126">
        <f>Table7[[#This Row],[Total Drug Cost]]-Table7[[#This Row],[Total Third-party Pay]]</f>
        <v>0</v>
      </c>
      <c r="Q452" s="126"/>
      <c r="R452" s="70" t="e">
        <f>VLOOKUP(Table7[[#This Row],[Patient PHN]],'[1]MASTER LIST'!$C:$D,2,FALSE)</f>
        <v>#N/A</v>
      </c>
    </row>
    <row r="453" spans="1:18" x14ac:dyDescent="0.25">
      <c r="A453" s="210"/>
      <c r="B453" s="124"/>
      <c r="C453" s="125"/>
      <c r="D453" s="125"/>
      <c r="E453" s="125"/>
      <c r="F453" s="125"/>
      <c r="G453" s="125"/>
      <c r="H453" s="125"/>
      <c r="I453" s="125"/>
      <c r="J453" s="125"/>
      <c r="K453" s="126"/>
      <c r="L453" s="126"/>
      <c r="M453" s="126"/>
      <c r="N453" s="226">
        <f>Table7[[#This Row],[Drug Cost]]+Table7[[#This Row],[Drug Markup]]+Table7[[#This Row],[Drug Dispensing Fee]]</f>
        <v>0</v>
      </c>
      <c r="O453" s="126"/>
      <c r="P453" s="126">
        <f>Table7[[#This Row],[Total Drug Cost]]-Table7[[#This Row],[Total Third-party Pay]]</f>
        <v>0</v>
      </c>
      <c r="Q453" s="126"/>
      <c r="R453" s="70" t="e">
        <f>VLOOKUP(Table7[[#This Row],[Patient PHN]],'[1]MASTER LIST'!$C:$D,2,FALSE)</f>
        <v>#N/A</v>
      </c>
    </row>
    <row r="454" spans="1:18" x14ac:dyDescent="0.25">
      <c r="A454" s="210"/>
      <c r="B454" s="124"/>
      <c r="C454" s="125"/>
      <c r="D454" s="125"/>
      <c r="E454" s="125"/>
      <c r="F454" s="125"/>
      <c r="G454" s="125"/>
      <c r="H454" s="125"/>
      <c r="I454" s="125"/>
      <c r="J454" s="125"/>
      <c r="K454" s="126"/>
      <c r="L454" s="126"/>
      <c r="M454" s="126"/>
      <c r="N454" s="226">
        <f>Table7[[#This Row],[Drug Cost]]+Table7[[#This Row],[Drug Markup]]+Table7[[#This Row],[Drug Dispensing Fee]]</f>
        <v>0</v>
      </c>
      <c r="O454" s="126"/>
      <c r="P454" s="126">
        <f>Table7[[#This Row],[Total Drug Cost]]-Table7[[#This Row],[Total Third-party Pay]]</f>
        <v>0</v>
      </c>
      <c r="Q454" s="126"/>
      <c r="R454" s="70" t="e">
        <f>VLOOKUP(Table7[[#This Row],[Patient PHN]],'[1]MASTER LIST'!$C:$D,2,FALSE)</f>
        <v>#N/A</v>
      </c>
    </row>
    <row r="455" spans="1:18" x14ac:dyDescent="0.25">
      <c r="A455" s="210"/>
      <c r="B455" s="124"/>
      <c r="C455" s="125"/>
      <c r="D455" s="125"/>
      <c r="E455" s="125"/>
      <c r="F455" s="125"/>
      <c r="G455" s="125"/>
      <c r="H455" s="125"/>
      <c r="I455" s="125"/>
      <c r="J455" s="125"/>
      <c r="K455" s="126"/>
      <c r="L455" s="126"/>
      <c r="M455" s="126"/>
      <c r="N455" s="226">
        <f>Table7[[#This Row],[Drug Cost]]+Table7[[#This Row],[Drug Markup]]+Table7[[#This Row],[Drug Dispensing Fee]]</f>
        <v>0</v>
      </c>
      <c r="O455" s="126"/>
      <c r="P455" s="126">
        <f>Table7[[#This Row],[Total Drug Cost]]-Table7[[#This Row],[Total Third-party Pay]]</f>
        <v>0</v>
      </c>
      <c r="Q455" s="126"/>
      <c r="R455" s="70" t="e">
        <f>VLOOKUP(Table7[[#This Row],[Patient PHN]],'[1]MASTER LIST'!$C:$D,2,FALSE)</f>
        <v>#N/A</v>
      </c>
    </row>
    <row r="456" spans="1:18" x14ac:dyDescent="0.25">
      <c r="A456" s="210"/>
      <c r="B456" s="124"/>
      <c r="C456" s="125"/>
      <c r="D456" s="125"/>
      <c r="E456" s="125"/>
      <c r="F456" s="125"/>
      <c r="G456" s="125"/>
      <c r="H456" s="125"/>
      <c r="I456" s="125"/>
      <c r="J456" s="125"/>
      <c r="K456" s="126"/>
      <c r="L456" s="126"/>
      <c r="M456" s="126"/>
      <c r="N456" s="226">
        <f>Table7[[#This Row],[Drug Cost]]+Table7[[#This Row],[Drug Markup]]+Table7[[#This Row],[Drug Dispensing Fee]]</f>
        <v>0</v>
      </c>
      <c r="O456" s="126"/>
      <c r="P456" s="126">
        <f>Table7[[#This Row],[Total Drug Cost]]-Table7[[#This Row],[Total Third-party Pay]]</f>
        <v>0</v>
      </c>
      <c r="Q456" s="126"/>
      <c r="R456" s="70" t="e">
        <f>VLOOKUP(Table7[[#This Row],[Patient PHN]],'[1]MASTER LIST'!$C:$D,2,FALSE)</f>
        <v>#N/A</v>
      </c>
    </row>
    <row r="457" spans="1:18" x14ac:dyDescent="0.25">
      <c r="A457" s="210"/>
      <c r="B457" s="124"/>
      <c r="C457" s="125"/>
      <c r="D457" s="125"/>
      <c r="E457" s="125"/>
      <c r="F457" s="125"/>
      <c r="G457" s="125"/>
      <c r="H457" s="125"/>
      <c r="I457" s="125"/>
      <c r="J457" s="125"/>
      <c r="K457" s="126"/>
      <c r="L457" s="126"/>
      <c r="M457" s="126"/>
      <c r="N457" s="226">
        <f>Table7[[#This Row],[Drug Cost]]+Table7[[#This Row],[Drug Markup]]+Table7[[#This Row],[Drug Dispensing Fee]]</f>
        <v>0</v>
      </c>
      <c r="O457" s="126"/>
      <c r="P457" s="126">
        <f>Table7[[#This Row],[Total Drug Cost]]-Table7[[#This Row],[Total Third-party Pay]]</f>
        <v>0</v>
      </c>
      <c r="Q457" s="126"/>
      <c r="R457" s="70" t="e">
        <f>VLOOKUP(Table7[[#This Row],[Patient PHN]],'[1]MASTER LIST'!$C:$D,2,FALSE)</f>
        <v>#N/A</v>
      </c>
    </row>
    <row r="458" spans="1:18" x14ac:dyDescent="0.25">
      <c r="A458" s="210"/>
      <c r="B458" s="124"/>
      <c r="C458" s="125"/>
      <c r="D458" s="125"/>
      <c r="E458" s="125"/>
      <c r="F458" s="125"/>
      <c r="G458" s="125"/>
      <c r="H458" s="125"/>
      <c r="I458" s="125"/>
      <c r="J458" s="125"/>
      <c r="K458" s="126"/>
      <c r="L458" s="126"/>
      <c r="M458" s="126"/>
      <c r="N458" s="226">
        <f>Table7[[#This Row],[Drug Cost]]+Table7[[#This Row],[Drug Markup]]+Table7[[#This Row],[Drug Dispensing Fee]]</f>
        <v>0</v>
      </c>
      <c r="O458" s="126"/>
      <c r="P458" s="126">
        <f>Table7[[#This Row],[Total Drug Cost]]-Table7[[#This Row],[Total Third-party Pay]]</f>
        <v>0</v>
      </c>
      <c r="Q458" s="126"/>
      <c r="R458" s="70" t="e">
        <f>VLOOKUP(Table7[[#This Row],[Patient PHN]],'[1]MASTER LIST'!$C:$D,2,FALSE)</f>
        <v>#N/A</v>
      </c>
    </row>
    <row r="459" spans="1:18" x14ac:dyDescent="0.25">
      <c r="A459" s="210"/>
      <c r="B459" s="124"/>
      <c r="C459" s="125"/>
      <c r="D459" s="125"/>
      <c r="E459" s="125"/>
      <c r="F459" s="125"/>
      <c r="G459" s="125"/>
      <c r="H459" s="125"/>
      <c r="I459" s="125"/>
      <c r="J459" s="125"/>
      <c r="K459" s="126"/>
      <c r="L459" s="126"/>
      <c r="M459" s="126"/>
      <c r="N459" s="226">
        <f>Table7[[#This Row],[Drug Cost]]+Table7[[#This Row],[Drug Markup]]+Table7[[#This Row],[Drug Dispensing Fee]]</f>
        <v>0</v>
      </c>
      <c r="O459" s="126"/>
      <c r="P459" s="126">
        <f>Table7[[#This Row],[Total Drug Cost]]-Table7[[#This Row],[Total Third-party Pay]]</f>
        <v>0</v>
      </c>
      <c r="Q459" s="126"/>
      <c r="R459" s="70" t="e">
        <f>VLOOKUP(Table7[[#This Row],[Patient PHN]],'[1]MASTER LIST'!$C:$D,2,FALSE)</f>
        <v>#N/A</v>
      </c>
    </row>
    <row r="460" spans="1:18" x14ac:dyDescent="0.25">
      <c r="A460" s="210"/>
      <c r="B460" s="124"/>
      <c r="C460" s="125"/>
      <c r="D460" s="125"/>
      <c r="E460" s="125"/>
      <c r="F460" s="125"/>
      <c r="G460" s="125"/>
      <c r="H460" s="125"/>
      <c r="I460" s="125"/>
      <c r="J460" s="125"/>
      <c r="K460" s="126"/>
      <c r="L460" s="126"/>
      <c r="M460" s="126"/>
      <c r="N460" s="226">
        <f>Table7[[#This Row],[Drug Cost]]+Table7[[#This Row],[Drug Markup]]+Table7[[#This Row],[Drug Dispensing Fee]]</f>
        <v>0</v>
      </c>
      <c r="O460" s="126"/>
      <c r="P460" s="126">
        <f>Table7[[#This Row],[Total Drug Cost]]-Table7[[#This Row],[Total Third-party Pay]]</f>
        <v>0</v>
      </c>
      <c r="Q460" s="126"/>
      <c r="R460" s="70" t="e">
        <f>VLOOKUP(Table7[[#This Row],[Patient PHN]],'[1]MASTER LIST'!$C:$D,2,FALSE)</f>
        <v>#N/A</v>
      </c>
    </row>
    <row r="461" spans="1:18" x14ac:dyDescent="0.25">
      <c r="A461" s="210"/>
      <c r="B461" s="124"/>
      <c r="C461" s="125"/>
      <c r="D461" s="125"/>
      <c r="E461" s="125"/>
      <c r="F461" s="125"/>
      <c r="G461" s="125"/>
      <c r="H461" s="125"/>
      <c r="I461" s="125"/>
      <c r="J461" s="125"/>
      <c r="K461" s="126"/>
      <c r="L461" s="126"/>
      <c r="M461" s="126"/>
      <c r="N461" s="226">
        <f>Table7[[#This Row],[Drug Cost]]+Table7[[#This Row],[Drug Markup]]+Table7[[#This Row],[Drug Dispensing Fee]]</f>
        <v>0</v>
      </c>
      <c r="O461" s="126"/>
      <c r="P461" s="126">
        <f>Table7[[#This Row],[Total Drug Cost]]-Table7[[#This Row],[Total Third-party Pay]]</f>
        <v>0</v>
      </c>
      <c r="Q461" s="126"/>
      <c r="R461" s="70" t="e">
        <f>VLOOKUP(Table7[[#This Row],[Patient PHN]],'[1]MASTER LIST'!$C:$D,2,FALSE)</f>
        <v>#N/A</v>
      </c>
    </row>
    <row r="462" spans="1:18" x14ac:dyDescent="0.25">
      <c r="A462" s="210"/>
      <c r="B462" s="124"/>
      <c r="C462" s="125"/>
      <c r="D462" s="125"/>
      <c r="E462" s="125"/>
      <c r="F462" s="125"/>
      <c r="G462" s="125"/>
      <c r="H462" s="125"/>
      <c r="I462" s="125"/>
      <c r="J462" s="125"/>
      <c r="K462" s="126"/>
      <c r="L462" s="126"/>
      <c r="M462" s="126"/>
      <c r="N462" s="226">
        <f>Table7[[#This Row],[Drug Cost]]+Table7[[#This Row],[Drug Markup]]+Table7[[#This Row],[Drug Dispensing Fee]]</f>
        <v>0</v>
      </c>
      <c r="O462" s="126"/>
      <c r="P462" s="126">
        <f>Table7[[#This Row],[Total Drug Cost]]-Table7[[#This Row],[Total Third-party Pay]]</f>
        <v>0</v>
      </c>
      <c r="Q462" s="126"/>
      <c r="R462" s="70" t="e">
        <f>VLOOKUP(Table7[[#This Row],[Patient PHN]],'[1]MASTER LIST'!$C:$D,2,FALSE)</f>
        <v>#N/A</v>
      </c>
    </row>
    <row r="463" spans="1:18" x14ac:dyDescent="0.25">
      <c r="A463" s="210"/>
      <c r="B463" s="124"/>
      <c r="C463" s="125"/>
      <c r="D463" s="125"/>
      <c r="E463" s="125"/>
      <c r="F463" s="125"/>
      <c r="G463" s="125"/>
      <c r="H463" s="125"/>
      <c r="I463" s="125"/>
      <c r="J463" s="125"/>
      <c r="K463" s="126"/>
      <c r="L463" s="126"/>
      <c r="M463" s="126"/>
      <c r="N463" s="226">
        <f>Table7[[#This Row],[Drug Cost]]+Table7[[#This Row],[Drug Markup]]+Table7[[#This Row],[Drug Dispensing Fee]]</f>
        <v>0</v>
      </c>
      <c r="O463" s="126"/>
      <c r="P463" s="126">
        <f>Table7[[#This Row],[Total Drug Cost]]-Table7[[#This Row],[Total Third-party Pay]]</f>
        <v>0</v>
      </c>
      <c r="Q463" s="126"/>
      <c r="R463" s="70" t="e">
        <f>VLOOKUP(Table7[[#This Row],[Patient PHN]],'[1]MASTER LIST'!$C:$D,2,FALSE)</f>
        <v>#N/A</v>
      </c>
    </row>
    <row r="464" spans="1:18" x14ac:dyDescent="0.25">
      <c r="A464" s="210"/>
      <c r="B464" s="124"/>
      <c r="C464" s="125"/>
      <c r="D464" s="125"/>
      <c r="E464" s="125"/>
      <c r="F464" s="125"/>
      <c r="G464" s="125"/>
      <c r="H464" s="125"/>
      <c r="I464" s="125"/>
      <c r="J464" s="125"/>
      <c r="K464" s="126"/>
      <c r="L464" s="126"/>
      <c r="M464" s="126"/>
      <c r="N464" s="226">
        <f>Table7[[#This Row],[Drug Cost]]+Table7[[#This Row],[Drug Markup]]+Table7[[#This Row],[Drug Dispensing Fee]]</f>
        <v>0</v>
      </c>
      <c r="O464" s="126"/>
      <c r="P464" s="126">
        <f>Table7[[#This Row],[Total Drug Cost]]-Table7[[#This Row],[Total Third-party Pay]]</f>
        <v>0</v>
      </c>
      <c r="Q464" s="126"/>
      <c r="R464" s="70" t="e">
        <f>VLOOKUP(Table7[[#This Row],[Patient PHN]],'[1]MASTER LIST'!$C:$D,2,FALSE)</f>
        <v>#N/A</v>
      </c>
    </row>
    <row r="465" spans="1:18" x14ac:dyDescent="0.25">
      <c r="A465" s="210"/>
      <c r="B465" s="124"/>
      <c r="C465" s="125"/>
      <c r="D465" s="125"/>
      <c r="E465" s="125"/>
      <c r="F465" s="125"/>
      <c r="G465" s="125"/>
      <c r="H465" s="125"/>
      <c r="I465" s="125"/>
      <c r="J465" s="125"/>
      <c r="K465" s="126"/>
      <c r="L465" s="126"/>
      <c r="M465" s="126"/>
      <c r="N465" s="226">
        <f>Table7[[#This Row],[Drug Cost]]+Table7[[#This Row],[Drug Markup]]+Table7[[#This Row],[Drug Dispensing Fee]]</f>
        <v>0</v>
      </c>
      <c r="O465" s="126"/>
      <c r="P465" s="126">
        <f>Table7[[#This Row],[Total Drug Cost]]-Table7[[#This Row],[Total Third-party Pay]]</f>
        <v>0</v>
      </c>
      <c r="Q465" s="126"/>
      <c r="R465" s="70" t="e">
        <f>VLOOKUP(Table7[[#This Row],[Patient PHN]],'[1]MASTER LIST'!$C:$D,2,FALSE)</f>
        <v>#N/A</v>
      </c>
    </row>
    <row r="466" spans="1:18" x14ac:dyDescent="0.25">
      <c r="A466" s="210"/>
      <c r="B466" s="124"/>
      <c r="C466" s="125"/>
      <c r="D466" s="125"/>
      <c r="E466" s="125"/>
      <c r="F466" s="125"/>
      <c r="G466" s="125"/>
      <c r="H466" s="125"/>
      <c r="I466" s="125"/>
      <c r="J466" s="125"/>
      <c r="K466" s="126"/>
      <c r="L466" s="126"/>
      <c r="M466" s="126"/>
      <c r="N466" s="226">
        <f>Table7[[#This Row],[Drug Cost]]+Table7[[#This Row],[Drug Markup]]+Table7[[#This Row],[Drug Dispensing Fee]]</f>
        <v>0</v>
      </c>
      <c r="O466" s="126"/>
      <c r="P466" s="126">
        <f>Table7[[#This Row],[Total Drug Cost]]-Table7[[#This Row],[Total Third-party Pay]]</f>
        <v>0</v>
      </c>
      <c r="Q466" s="126"/>
      <c r="R466" s="70" t="e">
        <f>VLOOKUP(Table7[[#This Row],[Patient PHN]],'[1]MASTER LIST'!$C:$D,2,FALSE)</f>
        <v>#N/A</v>
      </c>
    </row>
    <row r="467" spans="1:18" x14ac:dyDescent="0.25">
      <c r="A467" s="210"/>
      <c r="B467" s="124"/>
      <c r="C467" s="125"/>
      <c r="D467" s="125"/>
      <c r="E467" s="125"/>
      <c r="F467" s="125"/>
      <c r="G467" s="125"/>
      <c r="H467" s="125"/>
      <c r="I467" s="125"/>
      <c r="J467" s="125"/>
      <c r="K467" s="126"/>
      <c r="L467" s="126"/>
      <c r="M467" s="126"/>
      <c r="N467" s="226">
        <f>Table7[[#This Row],[Drug Cost]]+Table7[[#This Row],[Drug Markup]]+Table7[[#This Row],[Drug Dispensing Fee]]</f>
        <v>0</v>
      </c>
      <c r="O467" s="126"/>
      <c r="P467" s="126">
        <f>Table7[[#This Row],[Total Drug Cost]]-Table7[[#This Row],[Total Third-party Pay]]</f>
        <v>0</v>
      </c>
      <c r="Q467" s="126"/>
      <c r="R467" s="70" t="e">
        <f>VLOOKUP(Table7[[#This Row],[Patient PHN]],'[1]MASTER LIST'!$C:$D,2,FALSE)</f>
        <v>#N/A</v>
      </c>
    </row>
    <row r="468" spans="1:18" x14ac:dyDescent="0.25">
      <c r="A468" s="210"/>
      <c r="B468" s="124"/>
      <c r="C468" s="125"/>
      <c r="D468" s="125"/>
      <c r="E468" s="125"/>
      <c r="F468" s="125"/>
      <c r="G468" s="125"/>
      <c r="H468" s="125"/>
      <c r="I468" s="125"/>
      <c r="J468" s="125"/>
      <c r="K468" s="126"/>
      <c r="L468" s="126"/>
      <c r="M468" s="126"/>
      <c r="N468" s="226">
        <f>Table7[[#This Row],[Drug Cost]]+Table7[[#This Row],[Drug Markup]]+Table7[[#This Row],[Drug Dispensing Fee]]</f>
        <v>0</v>
      </c>
      <c r="O468" s="126"/>
      <c r="P468" s="126">
        <f>Table7[[#This Row],[Total Drug Cost]]-Table7[[#This Row],[Total Third-party Pay]]</f>
        <v>0</v>
      </c>
      <c r="Q468" s="126"/>
      <c r="R468" s="70" t="e">
        <f>VLOOKUP(Table7[[#This Row],[Patient PHN]],'[1]MASTER LIST'!$C:$D,2,FALSE)</f>
        <v>#N/A</v>
      </c>
    </row>
    <row r="469" spans="1:18" x14ac:dyDescent="0.25">
      <c r="A469" s="210"/>
      <c r="B469" s="124"/>
      <c r="C469" s="125"/>
      <c r="D469" s="125"/>
      <c r="E469" s="125"/>
      <c r="F469" s="125"/>
      <c r="G469" s="125"/>
      <c r="H469" s="125"/>
      <c r="I469" s="125"/>
      <c r="J469" s="125"/>
      <c r="K469" s="126"/>
      <c r="L469" s="126"/>
      <c r="M469" s="126"/>
      <c r="N469" s="226">
        <f>Table7[[#This Row],[Drug Cost]]+Table7[[#This Row],[Drug Markup]]+Table7[[#This Row],[Drug Dispensing Fee]]</f>
        <v>0</v>
      </c>
      <c r="O469" s="126"/>
      <c r="P469" s="126">
        <f>Table7[[#This Row],[Total Drug Cost]]-Table7[[#This Row],[Total Third-party Pay]]</f>
        <v>0</v>
      </c>
      <c r="Q469" s="126"/>
      <c r="R469" s="70" t="e">
        <f>VLOOKUP(Table7[[#This Row],[Patient PHN]],'[1]MASTER LIST'!$C:$D,2,FALSE)</f>
        <v>#N/A</v>
      </c>
    </row>
    <row r="470" spans="1:18" x14ac:dyDescent="0.25">
      <c r="A470" s="210"/>
      <c r="B470" s="124"/>
      <c r="C470" s="125"/>
      <c r="D470" s="125"/>
      <c r="E470" s="125"/>
      <c r="F470" s="125"/>
      <c r="G470" s="125"/>
      <c r="H470" s="125"/>
      <c r="I470" s="125"/>
      <c r="J470" s="125"/>
      <c r="K470" s="126"/>
      <c r="L470" s="126"/>
      <c r="M470" s="126"/>
      <c r="N470" s="226">
        <f>Table7[[#This Row],[Drug Cost]]+Table7[[#This Row],[Drug Markup]]+Table7[[#This Row],[Drug Dispensing Fee]]</f>
        <v>0</v>
      </c>
      <c r="O470" s="126"/>
      <c r="P470" s="126">
        <f>Table7[[#This Row],[Total Drug Cost]]-Table7[[#This Row],[Total Third-party Pay]]</f>
        <v>0</v>
      </c>
      <c r="Q470" s="126"/>
      <c r="R470" s="70" t="e">
        <f>VLOOKUP(Table7[[#This Row],[Patient PHN]],'[1]MASTER LIST'!$C:$D,2,FALSE)</f>
        <v>#N/A</v>
      </c>
    </row>
    <row r="471" spans="1:18" x14ac:dyDescent="0.25">
      <c r="A471" s="210"/>
      <c r="B471" s="124"/>
      <c r="C471" s="125"/>
      <c r="D471" s="125"/>
      <c r="E471" s="125"/>
      <c r="F471" s="125"/>
      <c r="G471" s="125"/>
      <c r="H471" s="125"/>
      <c r="I471" s="125"/>
      <c r="J471" s="125"/>
      <c r="K471" s="126"/>
      <c r="L471" s="126"/>
      <c r="M471" s="126"/>
      <c r="N471" s="226">
        <f>Table7[[#This Row],[Drug Cost]]+Table7[[#This Row],[Drug Markup]]+Table7[[#This Row],[Drug Dispensing Fee]]</f>
        <v>0</v>
      </c>
      <c r="O471" s="126"/>
      <c r="P471" s="126">
        <f>Table7[[#This Row],[Total Drug Cost]]-Table7[[#This Row],[Total Third-party Pay]]</f>
        <v>0</v>
      </c>
      <c r="Q471" s="126"/>
      <c r="R471" s="70" t="e">
        <f>VLOOKUP(Table7[[#This Row],[Patient PHN]],'[1]MASTER LIST'!$C:$D,2,FALSE)</f>
        <v>#N/A</v>
      </c>
    </row>
    <row r="472" spans="1:18" x14ac:dyDescent="0.25">
      <c r="A472" s="210"/>
      <c r="B472" s="124"/>
      <c r="C472" s="125"/>
      <c r="D472" s="125"/>
      <c r="E472" s="125"/>
      <c r="F472" s="125"/>
      <c r="G472" s="125"/>
      <c r="H472" s="125"/>
      <c r="I472" s="125"/>
      <c r="J472" s="125"/>
      <c r="K472" s="126"/>
      <c r="L472" s="126"/>
      <c r="M472" s="126"/>
      <c r="N472" s="226">
        <f>Table7[[#This Row],[Drug Cost]]+Table7[[#This Row],[Drug Markup]]+Table7[[#This Row],[Drug Dispensing Fee]]</f>
        <v>0</v>
      </c>
      <c r="O472" s="126"/>
      <c r="P472" s="126">
        <f>Table7[[#This Row],[Total Drug Cost]]-Table7[[#This Row],[Total Third-party Pay]]</f>
        <v>0</v>
      </c>
      <c r="Q472" s="126"/>
      <c r="R472" s="70" t="e">
        <f>VLOOKUP(Table7[[#This Row],[Patient PHN]],'[1]MASTER LIST'!$C:$D,2,FALSE)</f>
        <v>#N/A</v>
      </c>
    </row>
    <row r="473" spans="1:18" x14ac:dyDescent="0.25">
      <c r="A473" s="210"/>
      <c r="B473" s="124"/>
      <c r="C473" s="125"/>
      <c r="D473" s="125"/>
      <c r="E473" s="125"/>
      <c r="F473" s="125"/>
      <c r="G473" s="125"/>
      <c r="H473" s="125"/>
      <c r="I473" s="125"/>
      <c r="J473" s="125"/>
      <c r="K473" s="126"/>
      <c r="L473" s="126"/>
      <c r="M473" s="126"/>
      <c r="N473" s="226">
        <f>Table7[[#This Row],[Drug Cost]]+Table7[[#This Row],[Drug Markup]]+Table7[[#This Row],[Drug Dispensing Fee]]</f>
        <v>0</v>
      </c>
      <c r="O473" s="126"/>
      <c r="P473" s="126">
        <f>Table7[[#This Row],[Total Drug Cost]]-Table7[[#This Row],[Total Third-party Pay]]</f>
        <v>0</v>
      </c>
      <c r="Q473" s="126"/>
      <c r="R473" s="70" t="e">
        <f>VLOOKUP(Table7[[#This Row],[Patient PHN]],'[1]MASTER LIST'!$C:$D,2,FALSE)</f>
        <v>#N/A</v>
      </c>
    </row>
    <row r="474" spans="1:18" x14ac:dyDescent="0.25">
      <c r="A474" s="210"/>
      <c r="B474" s="124"/>
      <c r="C474" s="125"/>
      <c r="D474" s="125"/>
      <c r="E474" s="125"/>
      <c r="F474" s="125"/>
      <c r="G474" s="125"/>
      <c r="H474" s="125"/>
      <c r="I474" s="125"/>
      <c r="J474" s="125"/>
      <c r="K474" s="126"/>
      <c r="L474" s="126"/>
      <c r="M474" s="126"/>
      <c r="N474" s="226">
        <f>Table7[[#This Row],[Drug Cost]]+Table7[[#This Row],[Drug Markup]]+Table7[[#This Row],[Drug Dispensing Fee]]</f>
        <v>0</v>
      </c>
      <c r="O474" s="126"/>
      <c r="P474" s="126">
        <f>Table7[[#This Row],[Total Drug Cost]]-Table7[[#This Row],[Total Third-party Pay]]</f>
        <v>0</v>
      </c>
      <c r="Q474" s="126"/>
      <c r="R474" s="70" t="e">
        <f>VLOOKUP(Table7[[#This Row],[Patient PHN]],'[1]MASTER LIST'!$C:$D,2,FALSE)</f>
        <v>#N/A</v>
      </c>
    </row>
    <row r="475" spans="1:18" x14ac:dyDescent="0.25">
      <c r="A475" s="210"/>
      <c r="B475" s="124"/>
      <c r="C475" s="125"/>
      <c r="D475" s="125"/>
      <c r="E475" s="125"/>
      <c r="F475" s="125"/>
      <c r="G475" s="125"/>
      <c r="H475" s="125"/>
      <c r="I475" s="125"/>
      <c r="J475" s="125"/>
      <c r="K475" s="126"/>
      <c r="L475" s="126"/>
      <c r="M475" s="126"/>
      <c r="N475" s="226">
        <f>Table7[[#This Row],[Drug Cost]]+Table7[[#This Row],[Drug Markup]]+Table7[[#This Row],[Drug Dispensing Fee]]</f>
        <v>0</v>
      </c>
      <c r="O475" s="126"/>
      <c r="P475" s="126">
        <f>Table7[[#This Row],[Total Drug Cost]]-Table7[[#This Row],[Total Third-party Pay]]</f>
        <v>0</v>
      </c>
      <c r="Q475" s="126"/>
      <c r="R475" s="70" t="e">
        <f>VLOOKUP(Table7[[#This Row],[Patient PHN]],'[1]MASTER LIST'!$C:$D,2,FALSE)</f>
        <v>#N/A</v>
      </c>
    </row>
    <row r="476" spans="1:18" x14ac:dyDescent="0.25">
      <c r="A476" s="210"/>
      <c r="B476" s="124"/>
      <c r="C476" s="125"/>
      <c r="D476" s="125"/>
      <c r="E476" s="125"/>
      <c r="F476" s="125"/>
      <c r="G476" s="125"/>
      <c r="H476" s="125"/>
      <c r="I476" s="125"/>
      <c r="J476" s="125"/>
      <c r="K476" s="126"/>
      <c r="L476" s="126"/>
      <c r="M476" s="126"/>
      <c r="N476" s="226">
        <f>Table7[[#This Row],[Drug Cost]]+Table7[[#This Row],[Drug Markup]]+Table7[[#This Row],[Drug Dispensing Fee]]</f>
        <v>0</v>
      </c>
      <c r="O476" s="126"/>
      <c r="P476" s="126">
        <f>Table7[[#This Row],[Total Drug Cost]]-Table7[[#This Row],[Total Third-party Pay]]</f>
        <v>0</v>
      </c>
      <c r="Q476" s="126"/>
      <c r="R476" s="70" t="e">
        <f>VLOOKUP(Table7[[#This Row],[Patient PHN]],'[1]MASTER LIST'!$C:$D,2,FALSE)</f>
        <v>#N/A</v>
      </c>
    </row>
    <row r="477" spans="1:18" x14ac:dyDescent="0.25">
      <c r="A477" s="210"/>
      <c r="B477" s="124"/>
      <c r="C477" s="125"/>
      <c r="D477" s="125"/>
      <c r="E477" s="125"/>
      <c r="F477" s="125"/>
      <c r="G477" s="125"/>
      <c r="H477" s="125"/>
      <c r="I477" s="125"/>
      <c r="J477" s="125"/>
      <c r="K477" s="126"/>
      <c r="L477" s="126"/>
      <c r="M477" s="126"/>
      <c r="N477" s="226">
        <f>Table7[[#This Row],[Drug Cost]]+Table7[[#This Row],[Drug Markup]]+Table7[[#This Row],[Drug Dispensing Fee]]</f>
        <v>0</v>
      </c>
      <c r="O477" s="126"/>
      <c r="P477" s="126">
        <f>Table7[[#This Row],[Total Drug Cost]]-Table7[[#This Row],[Total Third-party Pay]]</f>
        <v>0</v>
      </c>
      <c r="Q477" s="126"/>
      <c r="R477" s="70" t="e">
        <f>VLOOKUP(Table7[[#This Row],[Patient PHN]],'[1]MASTER LIST'!$C:$D,2,FALSE)</f>
        <v>#N/A</v>
      </c>
    </row>
    <row r="478" spans="1:18" x14ac:dyDescent="0.25">
      <c r="A478" s="210"/>
      <c r="B478" s="124"/>
      <c r="C478" s="125"/>
      <c r="D478" s="125"/>
      <c r="E478" s="125"/>
      <c r="F478" s="125"/>
      <c r="G478" s="125"/>
      <c r="H478" s="125"/>
      <c r="I478" s="125"/>
      <c r="J478" s="125"/>
      <c r="K478" s="126"/>
      <c r="L478" s="126"/>
      <c r="M478" s="126"/>
      <c r="N478" s="226">
        <f>Table7[[#This Row],[Drug Cost]]+Table7[[#This Row],[Drug Markup]]+Table7[[#This Row],[Drug Dispensing Fee]]</f>
        <v>0</v>
      </c>
      <c r="O478" s="126"/>
      <c r="P478" s="126">
        <f>Table7[[#This Row],[Total Drug Cost]]-Table7[[#This Row],[Total Third-party Pay]]</f>
        <v>0</v>
      </c>
      <c r="Q478" s="126"/>
      <c r="R478" s="70" t="e">
        <f>VLOOKUP(Table7[[#This Row],[Patient PHN]],'[1]MASTER LIST'!$C:$D,2,FALSE)</f>
        <v>#N/A</v>
      </c>
    </row>
    <row r="479" spans="1:18" x14ac:dyDescent="0.25">
      <c r="A479" s="210"/>
      <c r="B479" s="124"/>
      <c r="C479" s="125"/>
      <c r="D479" s="125"/>
      <c r="E479" s="125"/>
      <c r="F479" s="125"/>
      <c r="G479" s="125"/>
      <c r="H479" s="125"/>
      <c r="I479" s="125"/>
      <c r="J479" s="125"/>
      <c r="K479" s="126"/>
      <c r="L479" s="126"/>
      <c r="M479" s="126"/>
      <c r="N479" s="226">
        <f>Table7[[#This Row],[Drug Cost]]+Table7[[#This Row],[Drug Markup]]+Table7[[#This Row],[Drug Dispensing Fee]]</f>
        <v>0</v>
      </c>
      <c r="O479" s="126"/>
      <c r="P479" s="126">
        <f>Table7[[#This Row],[Total Drug Cost]]-Table7[[#This Row],[Total Third-party Pay]]</f>
        <v>0</v>
      </c>
      <c r="Q479" s="126"/>
      <c r="R479" s="70" t="e">
        <f>VLOOKUP(Table7[[#This Row],[Patient PHN]],'[1]MASTER LIST'!$C:$D,2,FALSE)</f>
        <v>#N/A</v>
      </c>
    </row>
    <row r="480" spans="1:18" x14ac:dyDescent="0.25">
      <c r="A480" s="210"/>
      <c r="B480" s="124"/>
      <c r="C480" s="125"/>
      <c r="D480" s="125"/>
      <c r="E480" s="125"/>
      <c r="F480" s="125"/>
      <c r="G480" s="125"/>
      <c r="H480" s="125"/>
      <c r="I480" s="125"/>
      <c r="J480" s="125"/>
      <c r="K480" s="126"/>
      <c r="L480" s="126"/>
      <c r="M480" s="126"/>
      <c r="N480" s="226">
        <f>Table7[[#This Row],[Drug Cost]]+Table7[[#This Row],[Drug Markup]]+Table7[[#This Row],[Drug Dispensing Fee]]</f>
        <v>0</v>
      </c>
      <c r="O480" s="126"/>
      <c r="P480" s="126">
        <f>Table7[[#This Row],[Total Drug Cost]]-Table7[[#This Row],[Total Third-party Pay]]</f>
        <v>0</v>
      </c>
      <c r="Q480" s="126"/>
      <c r="R480" s="70" t="e">
        <f>VLOOKUP(Table7[[#This Row],[Patient PHN]],'[1]MASTER LIST'!$C:$D,2,FALSE)</f>
        <v>#N/A</v>
      </c>
    </row>
    <row r="481" spans="1:18" x14ac:dyDescent="0.25">
      <c r="A481" s="210"/>
      <c r="B481" s="124"/>
      <c r="C481" s="125"/>
      <c r="D481" s="125"/>
      <c r="E481" s="125"/>
      <c r="F481" s="125"/>
      <c r="G481" s="125"/>
      <c r="H481" s="125"/>
      <c r="I481" s="125"/>
      <c r="J481" s="125"/>
      <c r="K481" s="126"/>
      <c r="L481" s="126"/>
      <c r="M481" s="126"/>
      <c r="N481" s="226">
        <f>Table7[[#This Row],[Drug Cost]]+Table7[[#This Row],[Drug Markup]]+Table7[[#This Row],[Drug Dispensing Fee]]</f>
        <v>0</v>
      </c>
      <c r="O481" s="126"/>
      <c r="P481" s="126">
        <f>Table7[[#This Row],[Total Drug Cost]]-Table7[[#This Row],[Total Third-party Pay]]</f>
        <v>0</v>
      </c>
      <c r="Q481" s="126"/>
      <c r="R481" s="70" t="e">
        <f>VLOOKUP(Table7[[#This Row],[Patient PHN]],'[1]MASTER LIST'!$C:$D,2,FALSE)</f>
        <v>#N/A</v>
      </c>
    </row>
    <row r="482" spans="1:18" x14ac:dyDescent="0.25">
      <c r="A482" s="210"/>
      <c r="B482" s="124"/>
      <c r="C482" s="125"/>
      <c r="D482" s="125"/>
      <c r="E482" s="125"/>
      <c r="F482" s="125"/>
      <c r="G482" s="125"/>
      <c r="H482" s="125"/>
      <c r="I482" s="125"/>
      <c r="J482" s="125"/>
      <c r="K482" s="126"/>
      <c r="L482" s="126"/>
      <c r="M482" s="126"/>
      <c r="N482" s="226">
        <f>Table7[[#This Row],[Drug Cost]]+Table7[[#This Row],[Drug Markup]]+Table7[[#This Row],[Drug Dispensing Fee]]</f>
        <v>0</v>
      </c>
      <c r="O482" s="126"/>
      <c r="P482" s="126">
        <f>Table7[[#This Row],[Total Drug Cost]]-Table7[[#This Row],[Total Third-party Pay]]</f>
        <v>0</v>
      </c>
      <c r="Q482" s="126"/>
      <c r="R482" s="70" t="e">
        <f>VLOOKUP(Table7[[#This Row],[Patient PHN]],'[1]MASTER LIST'!$C:$D,2,FALSE)</f>
        <v>#N/A</v>
      </c>
    </row>
    <row r="483" spans="1:18" x14ac:dyDescent="0.25">
      <c r="A483" s="210"/>
      <c r="B483" s="124"/>
      <c r="C483" s="125"/>
      <c r="D483" s="125"/>
      <c r="E483" s="125"/>
      <c r="F483" s="125"/>
      <c r="G483" s="125"/>
      <c r="H483" s="125"/>
      <c r="I483" s="125"/>
      <c r="J483" s="125"/>
      <c r="K483" s="126"/>
      <c r="L483" s="126"/>
      <c r="M483" s="126"/>
      <c r="N483" s="226">
        <f>Table7[[#This Row],[Drug Cost]]+Table7[[#This Row],[Drug Markup]]+Table7[[#This Row],[Drug Dispensing Fee]]</f>
        <v>0</v>
      </c>
      <c r="O483" s="126"/>
      <c r="P483" s="126">
        <f>Table7[[#This Row],[Total Drug Cost]]-Table7[[#This Row],[Total Third-party Pay]]</f>
        <v>0</v>
      </c>
      <c r="Q483" s="126"/>
      <c r="R483" s="70" t="e">
        <f>VLOOKUP(Table7[[#This Row],[Patient PHN]],'[1]MASTER LIST'!$C:$D,2,FALSE)</f>
        <v>#N/A</v>
      </c>
    </row>
    <row r="484" spans="1:18" x14ac:dyDescent="0.25">
      <c r="A484" s="210"/>
      <c r="B484" s="124"/>
      <c r="C484" s="125"/>
      <c r="D484" s="125"/>
      <c r="E484" s="125"/>
      <c r="F484" s="125"/>
      <c r="G484" s="125"/>
      <c r="H484" s="125"/>
      <c r="I484" s="125"/>
      <c r="J484" s="125"/>
      <c r="K484" s="126"/>
      <c r="L484" s="126"/>
      <c r="M484" s="126"/>
      <c r="N484" s="226">
        <f>Table7[[#This Row],[Drug Cost]]+Table7[[#This Row],[Drug Markup]]+Table7[[#This Row],[Drug Dispensing Fee]]</f>
        <v>0</v>
      </c>
      <c r="O484" s="126"/>
      <c r="P484" s="126">
        <f>Table7[[#This Row],[Total Drug Cost]]-Table7[[#This Row],[Total Third-party Pay]]</f>
        <v>0</v>
      </c>
      <c r="Q484" s="126"/>
      <c r="R484" s="70" t="e">
        <f>VLOOKUP(Table7[[#This Row],[Patient PHN]],'[1]MASTER LIST'!$C:$D,2,FALSE)</f>
        <v>#N/A</v>
      </c>
    </row>
    <row r="485" spans="1:18" x14ac:dyDescent="0.25">
      <c r="A485" s="210"/>
      <c r="B485" s="124"/>
      <c r="C485" s="125"/>
      <c r="D485" s="125"/>
      <c r="E485" s="125"/>
      <c r="F485" s="125"/>
      <c r="G485" s="125"/>
      <c r="H485" s="125"/>
      <c r="I485" s="125"/>
      <c r="J485" s="125"/>
      <c r="K485" s="126"/>
      <c r="L485" s="126"/>
      <c r="M485" s="126"/>
      <c r="N485" s="226">
        <f>Table7[[#This Row],[Drug Cost]]+Table7[[#This Row],[Drug Markup]]+Table7[[#This Row],[Drug Dispensing Fee]]</f>
        <v>0</v>
      </c>
      <c r="O485" s="126"/>
      <c r="P485" s="126">
        <f>Table7[[#This Row],[Total Drug Cost]]-Table7[[#This Row],[Total Third-party Pay]]</f>
        <v>0</v>
      </c>
      <c r="Q485" s="126"/>
      <c r="R485" s="70" t="e">
        <f>VLOOKUP(Table7[[#This Row],[Patient PHN]],'[1]MASTER LIST'!$C:$D,2,FALSE)</f>
        <v>#N/A</v>
      </c>
    </row>
    <row r="486" spans="1:18" x14ac:dyDescent="0.25">
      <c r="A486" s="210"/>
      <c r="B486" s="124"/>
      <c r="C486" s="125"/>
      <c r="D486" s="125"/>
      <c r="E486" s="125"/>
      <c r="F486" s="125"/>
      <c r="G486" s="125"/>
      <c r="H486" s="125"/>
      <c r="I486" s="125"/>
      <c r="J486" s="125"/>
      <c r="K486" s="126"/>
      <c r="L486" s="126"/>
      <c r="M486" s="126"/>
      <c r="N486" s="226">
        <f>Table7[[#This Row],[Drug Cost]]+Table7[[#This Row],[Drug Markup]]+Table7[[#This Row],[Drug Dispensing Fee]]</f>
        <v>0</v>
      </c>
      <c r="O486" s="126"/>
      <c r="P486" s="126">
        <f>Table7[[#This Row],[Total Drug Cost]]-Table7[[#This Row],[Total Third-party Pay]]</f>
        <v>0</v>
      </c>
      <c r="Q486" s="126"/>
      <c r="R486" s="70" t="e">
        <f>VLOOKUP(Table7[[#This Row],[Patient PHN]],'[1]MASTER LIST'!$C:$D,2,FALSE)</f>
        <v>#N/A</v>
      </c>
    </row>
    <row r="487" spans="1:18" x14ac:dyDescent="0.25">
      <c r="A487" s="210"/>
      <c r="B487" s="124"/>
      <c r="C487" s="125"/>
      <c r="D487" s="125"/>
      <c r="E487" s="125"/>
      <c r="F487" s="125"/>
      <c r="G487" s="125"/>
      <c r="H487" s="125"/>
      <c r="I487" s="125"/>
      <c r="J487" s="125"/>
      <c r="K487" s="126"/>
      <c r="L487" s="126"/>
      <c r="M487" s="126"/>
      <c r="N487" s="226">
        <f>Table7[[#This Row],[Drug Cost]]+Table7[[#This Row],[Drug Markup]]+Table7[[#This Row],[Drug Dispensing Fee]]</f>
        <v>0</v>
      </c>
      <c r="O487" s="126"/>
      <c r="P487" s="126">
        <f>Table7[[#This Row],[Total Drug Cost]]-Table7[[#This Row],[Total Third-party Pay]]</f>
        <v>0</v>
      </c>
      <c r="Q487" s="126"/>
      <c r="R487" s="70" t="e">
        <f>VLOOKUP(Table7[[#This Row],[Patient PHN]],'[1]MASTER LIST'!$C:$D,2,FALSE)</f>
        <v>#N/A</v>
      </c>
    </row>
    <row r="488" spans="1:18" x14ac:dyDescent="0.25">
      <c r="A488" s="210"/>
      <c r="B488" s="124"/>
      <c r="C488" s="125"/>
      <c r="D488" s="125"/>
      <c r="E488" s="125"/>
      <c r="F488" s="125"/>
      <c r="G488" s="125"/>
      <c r="H488" s="125"/>
      <c r="I488" s="125"/>
      <c r="J488" s="125"/>
      <c r="K488" s="126"/>
      <c r="L488" s="126"/>
      <c r="M488" s="126"/>
      <c r="N488" s="226">
        <f>Table7[[#This Row],[Drug Cost]]+Table7[[#This Row],[Drug Markup]]+Table7[[#This Row],[Drug Dispensing Fee]]</f>
        <v>0</v>
      </c>
      <c r="O488" s="126"/>
      <c r="P488" s="126">
        <f>Table7[[#This Row],[Total Drug Cost]]-Table7[[#This Row],[Total Third-party Pay]]</f>
        <v>0</v>
      </c>
      <c r="Q488" s="126"/>
      <c r="R488" s="70" t="e">
        <f>VLOOKUP(Table7[[#This Row],[Patient PHN]],'[1]MASTER LIST'!$C:$D,2,FALSE)</f>
        <v>#N/A</v>
      </c>
    </row>
    <row r="489" spans="1:18" x14ac:dyDescent="0.25">
      <c r="A489" s="210"/>
      <c r="B489" s="124"/>
      <c r="C489" s="125"/>
      <c r="D489" s="125"/>
      <c r="E489" s="125"/>
      <c r="F489" s="125"/>
      <c r="G489" s="125"/>
      <c r="H489" s="125"/>
      <c r="I489" s="125"/>
      <c r="J489" s="125"/>
      <c r="K489" s="126"/>
      <c r="L489" s="126"/>
      <c r="M489" s="126"/>
      <c r="N489" s="226">
        <f>Table7[[#This Row],[Drug Cost]]+Table7[[#This Row],[Drug Markup]]+Table7[[#This Row],[Drug Dispensing Fee]]</f>
        <v>0</v>
      </c>
      <c r="O489" s="126"/>
      <c r="P489" s="126">
        <f>Table7[[#This Row],[Total Drug Cost]]-Table7[[#This Row],[Total Third-party Pay]]</f>
        <v>0</v>
      </c>
      <c r="Q489" s="126"/>
      <c r="R489" s="70" t="e">
        <f>VLOOKUP(Table7[[#This Row],[Patient PHN]],'[1]MASTER LIST'!$C:$D,2,FALSE)</f>
        <v>#N/A</v>
      </c>
    </row>
    <row r="490" spans="1:18" x14ac:dyDescent="0.25">
      <c r="A490" s="210"/>
      <c r="B490" s="124"/>
      <c r="C490" s="125"/>
      <c r="D490" s="125"/>
      <c r="E490" s="125"/>
      <c r="F490" s="125"/>
      <c r="G490" s="125"/>
      <c r="H490" s="125"/>
      <c r="I490" s="125"/>
      <c r="J490" s="125"/>
      <c r="K490" s="126"/>
      <c r="L490" s="126"/>
      <c r="M490" s="126"/>
      <c r="N490" s="226">
        <f>Table7[[#This Row],[Drug Cost]]+Table7[[#This Row],[Drug Markup]]+Table7[[#This Row],[Drug Dispensing Fee]]</f>
        <v>0</v>
      </c>
      <c r="O490" s="126"/>
      <c r="P490" s="126">
        <f>Table7[[#This Row],[Total Drug Cost]]-Table7[[#This Row],[Total Third-party Pay]]</f>
        <v>0</v>
      </c>
      <c r="Q490" s="126"/>
      <c r="R490" s="70" t="e">
        <f>VLOOKUP(Table7[[#This Row],[Patient PHN]],'[1]MASTER LIST'!$C:$D,2,FALSE)</f>
        <v>#N/A</v>
      </c>
    </row>
    <row r="491" spans="1:18" x14ac:dyDescent="0.25">
      <c r="A491" s="210"/>
      <c r="B491" s="124"/>
      <c r="C491" s="125"/>
      <c r="D491" s="125"/>
      <c r="E491" s="125"/>
      <c r="F491" s="125"/>
      <c r="G491" s="125"/>
      <c r="H491" s="125"/>
      <c r="I491" s="125"/>
      <c r="J491" s="125"/>
      <c r="K491" s="126"/>
      <c r="L491" s="126"/>
      <c r="M491" s="126"/>
      <c r="N491" s="226">
        <f>Table7[[#This Row],[Drug Cost]]+Table7[[#This Row],[Drug Markup]]+Table7[[#This Row],[Drug Dispensing Fee]]</f>
        <v>0</v>
      </c>
      <c r="O491" s="126"/>
      <c r="P491" s="126">
        <f>Table7[[#This Row],[Total Drug Cost]]-Table7[[#This Row],[Total Third-party Pay]]</f>
        <v>0</v>
      </c>
      <c r="Q491" s="126"/>
      <c r="R491" s="70" t="e">
        <f>VLOOKUP(Table7[[#This Row],[Patient PHN]],'[1]MASTER LIST'!$C:$D,2,FALSE)</f>
        <v>#N/A</v>
      </c>
    </row>
    <row r="492" spans="1:18" x14ac:dyDescent="0.25">
      <c r="A492" s="210"/>
      <c r="B492" s="124"/>
      <c r="C492" s="125"/>
      <c r="D492" s="125"/>
      <c r="E492" s="125"/>
      <c r="F492" s="125"/>
      <c r="G492" s="125"/>
      <c r="H492" s="125"/>
      <c r="I492" s="125"/>
      <c r="J492" s="125"/>
      <c r="K492" s="126"/>
      <c r="L492" s="126"/>
      <c r="M492" s="126"/>
      <c r="N492" s="226">
        <f>Table7[[#This Row],[Drug Cost]]+Table7[[#This Row],[Drug Markup]]+Table7[[#This Row],[Drug Dispensing Fee]]</f>
        <v>0</v>
      </c>
      <c r="O492" s="126"/>
      <c r="P492" s="126">
        <f>Table7[[#This Row],[Total Drug Cost]]-Table7[[#This Row],[Total Third-party Pay]]</f>
        <v>0</v>
      </c>
      <c r="Q492" s="126"/>
      <c r="R492" s="70" t="e">
        <f>VLOOKUP(Table7[[#This Row],[Patient PHN]],'[1]MASTER LIST'!$C:$D,2,FALSE)</f>
        <v>#N/A</v>
      </c>
    </row>
    <row r="493" spans="1:18" x14ac:dyDescent="0.25">
      <c r="A493" s="210"/>
      <c r="B493" s="124"/>
      <c r="C493" s="125"/>
      <c r="D493" s="125"/>
      <c r="E493" s="125"/>
      <c r="F493" s="125"/>
      <c r="G493" s="125"/>
      <c r="H493" s="125"/>
      <c r="I493" s="125"/>
      <c r="J493" s="125"/>
      <c r="K493" s="126"/>
      <c r="L493" s="126"/>
      <c r="M493" s="126"/>
      <c r="N493" s="226">
        <f>Table7[[#This Row],[Drug Cost]]+Table7[[#This Row],[Drug Markup]]+Table7[[#This Row],[Drug Dispensing Fee]]</f>
        <v>0</v>
      </c>
      <c r="O493" s="126"/>
      <c r="P493" s="126">
        <f>Table7[[#This Row],[Total Drug Cost]]-Table7[[#This Row],[Total Third-party Pay]]</f>
        <v>0</v>
      </c>
      <c r="Q493" s="126"/>
      <c r="R493" s="70" t="e">
        <f>VLOOKUP(Table7[[#This Row],[Patient PHN]],'[1]MASTER LIST'!$C:$D,2,FALSE)</f>
        <v>#N/A</v>
      </c>
    </row>
    <row r="494" spans="1:18" x14ac:dyDescent="0.25">
      <c r="A494" s="210"/>
      <c r="B494" s="124"/>
      <c r="C494" s="125"/>
      <c r="D494" s="125"/>
      <c r="E494" s="125"/>
      <c r="F494" s="125"/>
      <c r="G494" s="125"/>
      <c r="H494" s="125"/>
      <c r="I494" s="125"/>
      <c r="J494" s="125"/>
      <c r="K494" s="126"/>
      <c r="L494" s="126"/>
      <c r="M494" s="126"/>
      <c r="N494" s="226">
        <f>Table7[[#This Row],[Drug Cost]]+Table7[[#This Row],[Drug Markup]]+Table7[[#This Row],[Drug Dispensing Fee]]</f>
        <v>0</v>
      </c>
      <c r="O494" s="126"/>
      <c r="P494" s="126">
        <f>Table7[[#This Row],[Total Drug Cost]]-Table7[[#This Row],[Total Third-party Pay]]</f>
        <v>0</v>
      </c>
      <c r="Q494" s="126"/>
      <c r="R494" s="70" t="e">
        <f>VLOOKUP(Table7[[#This Row],[Patient PHN]],'[1]MASTER LIST'!$C:$D,2,FALSE)</f>
        <v>#N/A</v>
      </c>
    </row>
    <row r="495" spans="1:18" x14ac:dyDescent="0.25">
      <c r="A495" s="210"/>
      <c r="B495" s="124"/>
      <c r="C495" s="125"/>
      <c r="D495" s="125"/>
      <c r="E495" s="125"/>
      <c r="F495" s="125"/>
      <c r="G495" s="125"/>
      <c r="H495" s="125"/>
      <c r="I495" s="125"/>
      <c r="J495" s="125"/>
      <c r="K495" s="126"/>
      <c r="L495" s="126"/>
      <c r="M495" s="126"/>
      <c r="N495" s="226">
        <f>Table7[[#This Row],[Drug Cost]]+Table7[[#This Row],[Drug Markup]]+Table7[[#This Row],[Drug Dispensing Fee]]</f>
        <v>0</v>
      </c>
      <c r="O495" s="126"/>
      <c r="P495" s="126">
        <f>Table7[[#This Row],[Total Drug Cost]]-Table7[[#This Row],[Total Third-party Pay]]</f>
        <v>0</v>
      </c>
      <c r="Q495" s="126"/>
      <c r="R495" s="70" t="e">
        <f>VLOOKUP(Table7[[#This Row],[Patient PHN]],'[1]MASTER LIST'!$C:$D,2,FALSE)</f>
        <v>#N/A</v>
      </c>
    </row>
    <row r="496" spans="1:18" x14ac:dyDescent="0.25">
      <c r="A496" s="210"/>
      <c r="B496" s="124"/>
      <c r="C496" s="125"/>
      <c r="D496" s="125"/>
      <c r="E496" s="125"/>
      <c r="F496" s="125"/>
      <c r="G496" s="125"/>
      <c r="H496" s="125"/>
      <c r="I496" s="125"/>
      <c r="J496" s="125"/>
      <c r="K496" s="126"/>
      <c r="L496" s="126"/>
      <c r="M496" s="126"/>
      <c r="N496" s="226">
        <f>Table7[[#This Row],[Drug Cost]]+Table7[[#This Row],[Drug Markup]]+Table7[[#This Row],[Drug Dispensing Fee]]</f>
        <v>0</v>
      </c>
      <c r="O496" s="126"/>
      <c r="P496" s="126">
        <f>Table7[[#This Row],[Total Drug Cost]]-Table7[[#This Row],[Total Third-party Pay]]</f>
        <v>0</v>
      </c>
      <c r="Q496" s="126"/>
      <c r="R496" s="70" t="e">
        <f>VLOOKUP(Table7[[#This Row],[Patient PHN]],'[1]MASTER LIST'!$C:$D,2,FALSE)</f>
        <v>#N/A</v>
      </c>
    </row>
    <row r="497" spans="1:18" x14ac:dyDescent="0.25">
      <c r="A497" s="210"/>
      <c r="B497" s="124"/>
      <c r="C497" s="125"/>
      <c r="D497" s="125"/>
      <c r="E497" s="125"/>
      <c r="F497" s="125"/>
      <c r="G497" s="125"/>
      <c r="H497" s="125"/>
      <c r="I497" s="125"/>
      <c r="J497" s="125"/>
      <c r="K497" s="126"/>
      <c r="L497" s="126"/>
      <c r="M497" s="126"/>
      <c r="N497" s="226">
        <f>Table7[[#This Row],[Drug Cost]]+Table7[[#This Row],[Drug Markup]]+Table7[[#This Row],[Drug Dispensing Fee]]</f>
        <v>0</v>
      </c>
      <c r="O497" s="126"/>
      <c r="P497" s="126">
        <f>Table7[[#This Row],[Total Drug Cost]]-Table7[[#This Row],[Total Third-party Pay]]</f>
        <v>0</v>
      </c>
      <c r="Q497" s="126"/>
      <c r="R497" s="70" t="e">
        <f>VLOOKUP(Table7[[#This Row],[Patient PHN]],'[1]MASTER LIST'!$C:$D,2,FALSE)</f>
        <v>#N/A</v>
      </c>
    </row>
    <row r="498" spans="1:18" x14ac:dyDescent="0.25">
      <c r="A498" s="210"/>
      <c r="B498" s="124"/>
      <c r="C498" s="125"/>
      <c r="D498" s="125"/>
      <c r="E498" s="125"/>
      <c r="F498" s="125"/>
      <c r="G498" s="125"/>
      <c r="H498" s="125"/>
      <c r="I498" s="125"/>
      <c r="J498" s="125"/>
      <c r="K498" s="126"/>
      <c r="L498" s="126"/>
      <c r="M498" s="126"/>
      <c r="N498" s="226">
        <f>Table7[[#This Row],[Drug Cost]]+Table7[[#This Row],[Drug Markup]]+Table7[[#This Row],[Drug Dispensing Fee]]</f>
        <v>0</v>
      </c>
      <c r="O498" s="126"/>
      <c r="P498" s="126">
        <f>Table7[[#This Row],[Total Drug Cost]]-Table7[[#This Row],[Total Third-party Pay]]</f>
        <v>0</v>
      </c>
      <c r="Q498" s="126"/>
      <c r="R498" s="70" t="e">
        <f>VLOOKUP(Table7[[#This Row],[Patient PHN]],'[1]MASTER LIST'!$C:$D,2,FALSE)</f>
        <v>#N/A</v>
      </c>
    </row>
    <row r="499" spans="1:18" x14ac:dyDescent="0.25">
      <c r="A499" s="210"/>
      <c r="B499" s="124"/>
      <c r="C499" s="125"/>
      <c r="D499" s="125"/>
      <c r="E499" s="125"/>
      <c r="F499" s="125"/>
      <c r="G499" s="125"/>
      <c r="H499" s="125"/>
      <c r="I499" s="125"/>
      <c r="J499" s="125"/>
      <c r="K499" s="126"/>
      <c r="L499" s="126"/>
      <c r="M499" s="126"/>
      <c r="N499" s="226">
        <f>Table7[[#This Row],[Drug Cost]]+Table7[[#This Row],[Drug Markup]]+Table7[[#This Row],[Drug Dispensing Fee]]</f>
        <v>0</v>
      </c>
      <c r="O499" s="126"/>
      <c r="P499" s="126">
        <f>Table7[[#This Row],[Total Drug Cost]]-Table7[[#This Row],[Total Third-party Pay]]</f>
        <v>0</v>
      </c>
      <c r="Q499" s="126"/>
      <c r="R499" s="70" t="e">
        <f>VLOOKUP(Table7[[#This Row],[Patient PHN]],'[1]MASTER LIST'!$C:$D,2,FALSE)</f>
        <v>#N/A</v>
      </c>
    </row>
    <row r="500" spans="1:18" x14ac:dyDescent="0.25">
      <c r="A500" s="210"/>
      <c r="B500" s="124"/>
      <c r="C500" s="125"/>
      <c r="D500" s="125"/>
      <c r="E500" s="125"/>
      <c r="F500" s="125"/>
      <c r="G500" s="125"/>
      <c r="H500" s="125"/>
      <c r="I500" s="125"/>
      <c r="J500" s="125"/>
      <c r="K500" s="126"/>
      <c r="L500" s="126"/>
      <c r="M500" s="126"/>
      <c r="N500" s="226">
        <f>Table7[[#This Row],[Drug Cost]]+Table7[[#This Row],[Drug Markup]]+Table7[[#This Row],[Drug Dispensing Fee]]</f>
        <v>0</v>
      </c>
      <c r="O500" s="126"/>
      <c r="P500" s="126">
        <f>Table7[[#This Row],[Total Drug Cost]]-Table7[[#This Row],[Total Third-party Pay]]</f>
        <v>0</v>
      </c>
      <c r="Q500" s="126"/>
      <c r="R500" s="70" t="e">
        <f>VLOOKUP(Table7[[#This Row],[Patient PHN]],'[1]MASTER LIST'!$C:$D,2,FALSE)</f>
        <v>#N/A</v>
      </c>
    </row>
    <row r="501" spans="1:18" x14ac:dyDescent="0.25">
      <c r="A501" s="210"/>
      <c r="B501" s="124"/>
      <c r="C501" s="125"/>
      <c r="D501" s="125"/>
      <c r="E501" s="125"/>
      <c r="F501" s="125"/>
      <c r="G501" s="125"/>
      <c r="H501" s="125"/>
      <c r="I501" s="125"/>
      <c r="J501" s="125"/>
      <c r="K501" s="126"/>
      <c r="L501" s="126"/>
      <c r="M501" s="126"/>
      <c r="N501" s="226">
        <f>Table7[[#This Row],[Drug Cost]]+Table7[[#This Row],[Drug Markup]]+Table7[[#This Row],[Drug Dispensing Fee]]</f>
        <v>0</v>
      </c>
      <c r="O501" s="126"/>
      <c r="P501" s="126">
        <f>Table7[[#This Row],[Total Drug Cost]]-Table7[[#This Row],[Total Third-party Pay]]</f>
        <v>0</v>
      </c>
      <c r="Q501" s="126"/>
      <c r="R501" s="70" t="e">
        <f>VLOOKUP(Table7[[#This Row],[Patient PHN]],'[1]MASTER LIST'!$C:$D,2,FALSE)</f>
        <v>#N/A</v>
      </c>
    </row>
    <row r="502" spans="1:18" x14ac:dyDescent="0.25">
      <c r="A502" s="210"/>
      <c r="B502" s="124"/>
      <c r="C502" s="125"/>
      <c r="D502" s="125"/>
      <c r="E502" s="125"/>
      <c r="F502" s="125"/>
      <c r="G502" s="125"/>
      <c r="H502" s="125"/>
      <c r="I502" s="125"/>
      <c r="J502" s="125"/>
      <c r="K502" s="126"/>
      <c r="L502" s="126"/>
      <c r="M502" s="126"/>
      <c r="N502" s="226">
        <f>Table7[[#This Row],[Drug Cost]]+Table7[[#This Row],[Drug Markup]]+Table7[[#This Row],[Drug Dispensing Fee]]</f>
        <v>0</v>
      </c>
      <c r="O502" s="126"/>
      <c r="P502" s="126">
        <f>Table7[[#This Row],[Total Drug Cost]]-Table7[[#This Row],[Total Third-party Pay]]</f>
        <v>0</v>
      </c>
      <c r="Q502" s="126"/>
      <c r="R502" s="70" t="e">
        <f>VLOOKUP(Table7[[#This Row],[Patient PHN]],'[1]MASTER LIST'!$C:$D,2,FALSE)</f>
        <v>#N/A</v>
      </c>
    </row>
    <row r="503" spans="1:18" x14ac:dyDescent="0.25">
      <c r="A503" s="210"/>
      <c r="B503" s="124"/>
      <c r="C503" s="125"/>
      <c r="D503" s="125"/>
      <c r="E503" s="125"/>
      <c r="F503" s="125"/>
      <c r="G503" s="125"/>
      <c r="H503" s="125"/>
      <c r="I503" s="125"/>
      <c r="J503" s="125"/>
      <c r="K503" s="126"/>
      <c r="L503" s="126"/>
      <c r="M503" s="126"/>
      <c r="N503" s="226">
        <f>Table7[[#This Row],[Drug Cost]]+Table7[[#This Row],[Drug Markup]]+Table7[[#This Row],[Drug Dispensing Fee]]</f>
        <v>0</v>
      </c>
      <c r="O503" s="126"/>
      <c r="P503" s="126">
        <f>Table7[[#This Row],[Total Drug Cost]]-Table7[[#This Row],[Total Third-party Pay]]</f>
        <v>0</v>
      </c>
      <c r="Q503" s="126"/>
      <c r="R503" s="70" t="e">
        <f>VLOOKUP(Table7[[#This Row],[Patient PHN]],'[1]MASTER LIST'!$C:$D,2,FALSE)</f>
        <v>#N/A</v>
      </c>
    </row>
    <row r="504" spans="1:18" x14ac:dyDescent="0.25">
      <c r="A504" s="210"/>
      <c r="B504" s="124"/>
      <c r="C504" s="125"/>
      <c r="D504" s="125"/>
      <c r="E504" s="125"/>
      <c r="F504" s="125"/>
      <c r="G504" s="125"/>
      <c r="H504" s="125"/>
      <c r="I504" s="125"/>
      <c r="J504" s="125"/>
      <c r="K504" s="126"/>
      <c r="L504" s="126"/>
      <c r="M504" s="126"/>
      <c r="N504" s="226">
        <f>Table7[[#This Row],[Drug Cost]]+Table7[[#This Row],[Drug Markup]]+Table7[[#This Row],[Drug Dispensing Fee]]</f>
        <v>0</v>
      </c>
      <c r="O504" s="126"/>
      <c r="P504" s="126">
        <f>Table7[[#This Row],[Total Drug Cost]]-Table7[[#This Row],[Total Third-party Pay]]</f>
        <v>0</v>
      </c>
      <c r="Q504" s="126"/>
      <c r="R504" s="70" t="e">
        <f>VLOOKUP(Table7[[#This Row],[Patient PHN]],'[1]MASTER LIST'!$C:$D,2,FALSE)</f>
        <v>#N/A</v>
      </c>
    </row>
    <row r="505" spans="1:18" x14ac:dyDescent="0.25">
      <c r="A505" s="210"/>
      <c r="B505" s="124"/>
      <c r="C505" s="125"/>
      <c r="D505" s="125"/>
      <c r="E505" s="125"/>
      <c r="F505" s="125"/>
      <c r="G505" s="125"/>
      <c r="H505" s="125"/>
      <c r="I505" s="125"/>
      <c r="J505" s="125"/>
      <c r="K505" s="126"/>
      <c r="L505" s="126"/>
      <c r="M505" s="126"/>
      <c r="N505" s="226">
        <f>Table7[[#This Row],[Drug Cost]]+Table7[[#This Row],[Drug Markup]]+Table7[[#This Row],[Drug Dispensing Fee]]</f>
        <v>0</v>
      </c>
      <c r="O505" s="126"/>
      <c r="P505" s="126">
        <f>Table7[[#This Row],[Total Drug Cost]]-Table7[[#This Row],[Total Third-party Pay]]</f>
        <v>0</v>
      </c>
      <c r="Q505" s="126"/>
      <c r="R505" s="70" t="e">
        <f>VLOOKUP(Table7[[#This Row],[Patient PHN]],'[1]MASTER LIST'!$C:$D,2,FALSE)</f>
        <v>#N/A</v>
      </c>
    </row>
    <row r="506" spans="1:18" x14ac:dyDescent="0.25">
      <c r="A506" s="210"/>
      <c r="B506" s="124"/>
      <c r="C506" s="125"/>
      <c r="D506" s="125"/>
      <c r="E506" s="125"/>
      <c r="F506" s="125"/>
      <c r="G506" s="125"/>
      <c r="H506" s="125"/>
      <c r="I506" s="125"/>
      <c r="J506" s="125"/>
      <c r="K506" s="126"/>
      <c r="L506" s="126"/>
      <c r="M506" s="126"/>
      <c r="N506" s="226">
        <f>Table7[[#This Row],[Drug Cost]]+Table7[[#This Row],[Drug Markup]]+Table7[[#This Row],[Drug Dispensing Fee]]</f>
        <v>0</v>
      </c>
      <c r="O506" s="126"/>
      <c r="P506" s="126">
        <f>Table7[[#This Row],[Total Drug Cost]]-Table7[[#This Row],[Total Third-party Pay]]</f>
        <v>0</v>
      </c>
      <c r="Q506" s="126"/>
      <c r="R506" s="70" t="e">
        <f>VLOOKUP(Table7[[#This Row],[Patient PHN]],'[1]MASTER LIST'!$C:$D,2,FALSE)</f>
        <v>#N/A</v>
      </c>
    </row>
    <row r="507" spans="1:18" x14ac:dyDescent="0.25">
      <c r="A507" s="210"/>
      <c r="B507" s="124"/>
      <c r="C507" s="125"/>
      <c r="D507" s="125"/>
      <c r="E507" s="125"/>
      <c r="F507" s="125"/>
      <c r="G507" s="125"/>
      <c r="H507" s="125"/>
      <c r="I507" s="125"/>
      <c r="J507" s="125"/>
      <c r="K507" s="126"/>
      <c r="L507" s="126"/>
      <c r="M507" s="126"/>
      <c r="N507" s="226">
        <f>Table7[[#This Row],[Drug Cost]]+Table7[[#This Row],[Drug Markup]]+Table7[[#This Row],[Drug Dispensing Fee]]</f>
        <v>0</v>
      </c>
      <c r="O507" s="126"/>
      <c r="P507" s="126">
        <f>Table7[[#This Row],[Total Drug Cost]]-Table7[[#This Row],[Total Third-party Pay]]</f>
        <v>0</v>
      </c>
      <c r="Q507" s="126"/>
      <c r="R507" s="70" t="e">
        <f>VLOOKUP(Table7[[#This Row],[Patient PHN]],'[1]MASTER LIST'!$C:$D,2,FALSE)</f>
        <v>#N/A</v>
      </c>
    </row>
    <row r="508" spans="1:18" x14ac:dyDescent="0.25">
      <c r="A508" s="210"/>
      <c r="B508" s="124"/>
      <c r="C508" s="125"/>
      <c r="D508" s="125"/>
      <c r="E508" s="125"/>
      <c r="F508" s="125"/>
      <c r="G508" s="125"/>
      <c r="H508" s="125"/>
      <c r="I508" s="125"/>
      <c r="J508" s="125"/>
      <c r="K508" s="126"/>
      <c r="L508" s="126"/>
      <c r="M508" s="126"/>
      <c r="N508" s="226">
        <f>Table7[[#This Row],[Drug Cost]]+Table7[[#This Row],[Drug Markup]]+Table7[[#This Row],[Drug Dispensing Fee]]</f>
        <v>0</v>
      </c>
      <c r="O508" s="126"/>
      <c r="P508" s="126">
        <f>Table7[[#This Row],[Total Drug Cost]]-Table7[[#This Row],[Total Third-party Pay]]</f>
        <v>0</v>
      </c>
      <c r="Q508" s="126"/>
      <c r="R508" s="70" t="e">
        <f>VLOOKUP(Table7[[#This Row],[Patient PHN]],'[1]MASTER LIST'!$C:$D,2,FALSE)</f>
        <v>#N/A</v>
      </c>
    </row>
    <row r="509" spans="1:18" x14ac:dyDescent="0.25">
      <c r="A509" s="210"/>
      <c r="B509" s="124"/>
      <c r="C509" s="125"/>
      <c r="D509" s="125"/>
      <c r="E509" s="125"/>
      <c r="F509" s="125"/>
      <c r="G509" s="125"/>
      <c r="H509" s="125"/>
      <c r="I509" s="125"/>
      <c r="J509" s="125"/>
      <c r="K509" s="126"/>
      <c r="L509" s="126"/>
      <c r="M509" s="126"/>
      <c r="N509" s="226">
        <f>Table7[[#This Row],[Drug Cost]]+Table7[[#This Row],[Drug Markup]]+Table7[[#This Row],[Drug Dispensing Fee]]</f>
        <v>0</v>
      </c>
      <c r="O509" s="126"/>
      <c r="P509" s="126">
        <f>Table7[[#This Row],[Total Drug Cost]]-Table7[[#This Row],[Total Third-party Pay]]</f>
        <v>0</v>
      </c>
      <c r="Q509" s="126"/>
      <c r="R509" s="70" t="e">
        <f>VLOOKUP(Table7[[#This Row],[Patient PHN]],'[1]MASTER LIST'!$C:$D,2,FALSE)</f>
        <v>#N/A</v>
      </c>
    </row>
    <row r="510" spans="1:18" x14ac:dyDescent="0.25">
      <c r="A510" s="210"/>
      <c r="B510" s="124"/>
      <c r="C510" s="125"/>
      <c r="D510" s="125"/>
      <c r="E510" s="125"/>
      <c r="F510" s="125"/>
      <c r="G510" s="125"/>
      <c r="H510" s="125"/>
      <c r="I510" s="125"/>
      <c r="J510" s="125"/>
      <c r="K510" s="126"/>
      <c r="L510" s="126"/>
      <c r="M510" s="126"/>
      <c r="N510" s="226">
        <f>Table7[[#This Row],[Drug Cost]]+Table7[[#This Row],[Drug Markup]]+Table7[[#This Row],[Drug Dispensing Fee]]</f>
        <v>0</v>
      </c>
      <c r="O510" s="126"/>
      <c r="P510" s="126">
        <f>Table7[[#This Row],[Total Drug Cost]]-Table7[[#This Row],[Total Third-party Pay]]</f>
        <v>0</v>
      </c>
      <c r="Q510" s="126"/>
      <c r="R510" s="70" t="e">
        <f>VLOOKUP(Table7[[#This Row],[Patient PHN]],'[1]MASTER LIST'!$C:$D,2,FALSE)</f>
        <v>#N/A</v>
      </c>
    </row>
    <row r="511" spans="1:18" x14ac:dyDescent="0.25">
      <c r="A511" s="210"/>
      <c r="B511" s="124"/>
      <c r="C511" s="125"/>
      <c r="D511" s="125"/>
      <c r="E511" s="125"/>
      <c r="F511" s="125"/>
      <c r="G511" s="125"/>
      <c r="H511" s="125"/>
      <c r="I511" s="125"/>
      <c r="J511" s="125"/>
      <c r="K511" s="126"/>
      <c r="L511" s="126"/>
      <c r="M511" s="126"/>
      <c r="N511" s="226">
        <f>Table7[[#This Row],[Drug Cost]]+Table7[[#This Row],[Drug Markup]]+Table7[[#This Row],[Drug Dispensing Fee]]</f>
        <v>0</v>
      </c>
      <c r="O511" s="126"/>
      <c r="P511" s="126">
        <f>Table7[[#This Row],[Total Drug Cost]]-Table7[[#This Row],[Total Third-party Pay]]</f>
        <v>0</v>
      </c>
      <c r="Q511" s="126"/>
      <c r="R511" s="70" t="e">
        <f>VLOOKUP(Table7[[#This Row],[Patient PHN]],'[1]MASTER LIST'!$C:$D,2,FALSE)</f>
        <v>#N/A</v>
      </c>
    </row>
    <row r="512" spans="1:18" x14ac:dyDescent="0.25">
      <c r="A512" s="210"/>
      <c r="B512" s="124"/>
      <c r="C512" s="125"/>
      <c r="D512" s="125"/>
      <c r="E512" s="125"/>
      <c r="F512" s="125"/>
      <c r="G512" s="125"/>
      <c r="H512" s="125"/>
      <c r="I512" s="125"/>
      <c r="J512" s="125"/>
      <c r="K512" s="126"/>
      <c r="L512" s="126"/>
      <c r="M512" s="126"/>
      <c r="N512" s="226">
        <f>Table7[[#This Row],[Drug Cost]]+Table7[[#This Row],[Drug Markup]]+Table7[[#This Row],[Drug Dispensing Fee]]</f>
        <v>0</v>
      </c>
      <c r="O512" s="126"/>
      <c r="P512" s="126">
        <f>Table7[[#This Row],[Total Drug Cost]]-Table7[[#This Row],[Total Third-party Pay]]</f>
        <v>0</v>
      </c>
      <c r="Q512" s="126"/>
      <c r="R512" s="70" t="e">
        <f>VLOOKUP(Table7[[#This Row],[Patient PHN]],'[1]MASTER LIST'!$C:$D,2,FALSE)</f>
        <v>#N/A</v>
      </c>
    </row>
    <row r="513" spans="1:18" x14ac:dyDescent="0.25">
      <c r="A513" s="210"/>
      <c r="B513" s="124"/>
      <c r="C513" s="125"/>
      <c r="D513" s="125"/>
      <c r="E513" s="125"/>
      <c r="F513" s="125"/>
      <c r="G513" s="125"/>
      <c r="H513" s="125"/>
      <c r="I513" s="125"/>
      <c r="J513" s="125"/>
      <c r="K513" s="126"/>
      <c r="L513" s="126"/>
      <c r="M513" s="126"/>
      <c r="N513" s="226">
        <f>Table7[[#This Row],[Drug Cost]]+Table7[[#This Row],[Drug Markup]]+Table7[[#This Row],[Drug Dispensing Fee]]</f>
        <v>0</v>
      </c>
      <c r="O513" s="126"/>
      <c r="P513" s="126">
        <f>Table7[[#This Row],[Total Drug Cost]]-Table7[[#This Row],[Total Third-party Pay]]</f>
        <v>0</v>
      </c>
      <c r="Q513" s="126"/>
      <c r="R513" s="70" t="e">
        <f>VLOOKUP(Table7[[#This Row],[Patient PHN]],'[1]MASTER LIST'!$C:$D,2,FALSE)</f>
        <v>#N/A</v>
      </c>
    </row>
    <row r="514" spans="1:18" x14ac:dyDescent="0.25">
      <c r="A514" s="210"/>
      <c r="B514" s="124"/>
      <c r="C514" s="125"/>
      <c r="D514" s="125"/>
      <c r="E514" s="125"/>
      <c r="F514" s="125"/>
      <c r="G514" s="125"/>
      <c r="H514" s="125"/>
      <c r="I514" s="125"/>
      <c r="J514" s="125"/>
      <c r="K514" s="126"/>
      <c r="L514" s="126"/>
      <c r="M514" s="126"/>
      <c r="N514" s="226">
        <f>Table7[[#This Row],[Drug Cost]]+Table7[[#This Row],[Drug Markup]]+Table7[[#This Row],[Drug Dispensing Fee]]</f>
        <v>0</v>
      </c>
      <c r="O514" s="126"/>
      <c r="P514" s="126">
        <f>Table7[[#This Row],[Total Drug Cost]]-Table7[[#This Row],[Total Third-party Pay]]</f>
        <v>0</v>
      </c>
      <c r="Q514" s="126"/>
      <c r="R514" s="70" t="e">
        <f>VLOOKUP(Table7[[#This Row],[Patient PHN]],'[1]MASTER LIST'!$C:$D,2,FALSE)</f>
        <v>#N/A</v>
      </c>
    </row>
    <row r="515" spans="1:18" x14ac:dyDescent="0.25">
      <c r="A515" s="210"/>
      <c r="B515" s="124"/>
      <c r="C515" s="125"/>
      <c r="D515" s="125"/>
      <c r="E515" s="125"/>
      <c r="F515" s="125"/>
      <c r="G515" s="125"/>
      <c r="H515" s="125"/>
      <c r="I515" s="125"/>
      <c r="J515" s="125"/>
      <c r="K515" s="126"/>
      <c r="L515" s="126"/>
      <c r="M515" s="126"/>
      <c r="N515" s="226">
        <f>Table7[[#This Row],[Drug Cost]]+Table7[[#This Row],[Drug Markup]]+Table7[[#This Row],[Drug Dispensing Fee]]</f>
        <v>0</v>
      </c>
      <c r="O515" s="126"/>
      <c r="P515" s="126">
        <f>Table7[[#This Row],[Total Drug Cost]]-Table7[[#This Row],[Total Third-party Pay]]</f>
        <v>0</v>
      </c>
      <c r="Q515" s="126"/>
      <c r="R515" s="70" t="e">
        <f>VLOOKUP(Table7[[#This Row],[Patient PHN]],'[1]MASTER LIST'!$C:$D,2,FALSE)</f>
        <v>#N/A</v>
      </c>
    </row>
    <row r="516" spans="1:18" x14ac:dyDescent="0.25">
      <c r="A516" s="210"/>
      <c r="B516" s="124"/>
      <c r="C516" s="125"/>
      <c r="D516" s="125"/>
      <c r="E516" s="125"/>
      <c r="F516" s="125"/>
      <c r="G516" s="125"/>
      <c r="H516" s="125"/>
      <c r="I516" s="125"/>
      <c r="J516" s="125"/>
      <c r="K516" s="126"/>
      <c r="L516" s="126"/>
      <c r="M516" s="126"/>
      <c r="N516" s="226">
        <f>Table7[[#This Row],[Drug Cost]]+Table7[[#This Row],[Drug Markup]]+Table7[[#This Row],[Drug Dispensing Fee]]</f>
        <v>0</v>
      </c>
      <c r="O516" s="126"/>
      <c r="P516" s="126">
        <f>Table7[[#This Row],[Total Drug Cost]]-Table7[[#This Row],[Total Third-party Pay]]</f>
        <v>0</v>
      </c>
      <c r="Q516" s="126"/>
      <c r="R516" s="70" t="e">
        <f>VLOOKUP(Table7[[#This Row],[Patient PHN]],'[1]MASTER LIST'!$C:$D,2,FALSE)</f>
        <v>#N/A</v>
      </c>
    </row>
    <row r="517" spans="1:18" x14ac:dyDescent="0.25">
      <c r="A517" s="210"/>
      <c r="B517" s="124"/>
      <c r="C517" s="125"/>
      <c r="D517" s="125"/>
      <c r="E517" s="125"/>
      <c r="F517" s="125"/>
      <c r="G517" s="125"/>
      <c r="H517" s="125"/>
      <c r="I517" s="125"/>
      <c r="J517" s="125"/>
      <c r="K517" s="126"/>
      <c r="L517" s="126"/>
      <c r="M517" s="126"/>
      <c r="N517" s="226">
        <f>Table7[[#This Row],[Drug Cost]]+Table7[[#This Row],[Drug Markup]]+Table7[[#This Row],[Drug Dispensing Fee]]</f>
        <v>0</v>
      </c>
      <c r="O517" s="126"/>
      <c r="P517" s="126">
        <f>Table7[[#This Row],[Total Drug Cost]]-Table7[[#This Row],[Total Third-party Pay]]</f>
        <v>0</v>
      </c>
      <c r="Q517" s="126"/>
      <c r="R517" s="70" t="e">
        <f>VLOOKUP(Table7[[#This Row],[Patient PHN]],'[1]MASTER LIST'!$C:$D,2,FALSE)</f>
        <v>#N/A</v>
      </c>
    </row>
    <row r="518" spans="1:18" x14ac:dyDescent="0.25">
      <c r="A518" s="210"/>
      <c r="B518" s="124"/>
      <c r="C518" s="125"/>
      <c r="D518" s="125"/>
      <c r="E518" s="125"/>
      <c r="F518" s="125"/>
      <c r="G518" s="125"/>
      <c r="H518" s="125"/>
      <c r="I518" s="125"/>
      <c r="J518" s="125"/>
      <c r="K518" s="126"/>
      <c r="L518" s="126"/>
      <c r="M518" s="126"/>
      <c r="N518" s="226">
        <f>Table7[[#This Row],[Drug Cost]]+Table7[[#This Row],[Drug Markup]]+Table7[[#This Row],[Drug Dispensing Fee]]</f>
        <v>0</v>
      </c>
      <c r="O518" s="126"/>
      <c r="P518" s="126">
        <f>Table7[[#This Row],[Total Drug Cost]]-Table7[[#This Row],[Total Third-party Pay]]</f>
        <v>0</v>
      </c>
      <c r="Q518" s="126"/>
      <c r="R518" s="70" t="e">
        <f>VLOOKUP(Table7[[#This Row],[Patient PHN]],'[1]MASTER LIST'!$C:$D,2,FALSE)</f>
        <v>#N/A</v>
      </c>
    </row>
    <row r="519" spans="1:18" x14ac:dyDescent="0.25">
      <c r="A519" s="210"/>
      <c r="B519" s="124"/>
      <c r="C519" s="125"/>
      <c r="D519" s="125"/>
      <c r="E519" s="125"/>
      <c r="F519" s="125"/>
      <c r="G519" s="125"/>
      <c r="H519" s="125"/>
      <c r="I519" s="125"/>
      <c r="J519" s="125"/>
      <c r="K519" s="126"/>
      <c r="L519" s="126"/>
      <c r="M519" s="126"/>
      <c r="N519" s="226">
        <f>Table7[[#This Row],[Drug Cost]]+Table7[[#This Row],[Drug Markup]]+Table7[[#This Row],[Drug Dispensing Fee]]</f>
        <v>0</v>
      </c>
      <c r="O519" s="126"/>
      <c r="P519" s="126">
        <f>Table7[[#This Row],[Total Drug Cost]]-Table7[[#This Row],[Total Third-party Pay]]</f>
        <v>0</v>
      </c>
      <c r="Q519" s="126"/>
      <c r="R519" s="70" t="e">
        <f>VLOOKUP(Table7[[#This Row],[Patient PHN]],'[1]MASTER LIST'!$C:$D,2,FALSE)</f>
        <v>#N/A</v>
      </c>
    </row>
    <row r="520" spans="1:18" x14ac:dyDescent="0.25">
      <c r="A520" s="210"/>
      <c r="B520" s="124"/>
      <c r="C520" s="125"/>
      <c r="D520" s="125"/>
      <c r="E520" s="125"/>
      <c r="F520" s="125"/>
      <c r="G520" s="125"/>
      <c r="H520" s="125"/>
      <c r="I520" s="125"/>
      <c r="J520" s="125"/>
      <c r="K520" s="126"/>
      <c r="L520" s="126"/>
      <c r="M520" s="126"/>
      <c r="N520" s="226">
        <f>Table7[[#This Row],[Drug Cost]]+Table7[[#This Row],[Drug Markup]]+Table7[[#This Row],[Drug Dispensing Fee]]</f>
        <v>0</v>
      </c>
      <c r="O520" s="126"/>
      <c r="P520" s="126">
        <f>Table7[[#This Row],[Total Drug Cost]]-Table7[[#This Row],[Total Third-party Pay]]</f>
        <v>0</v>
      </c>
      <c r="Q520" s="126"/>
      <c r="R520" s="70" t="e">
        <f>VLOOKUP(Table7[[#This Row],[Patient PHN]],'[1]MASTER LIST'!$C:$D,2,FALSE)</f>
        <v>#N/A</v>
      </c>
    </row>
    <row r="521" spans="1:18" x14ac:dyDescent="0.25">
      <c r="A521" s="210"/>
      <c r="B521" s="124"/>
      <c r="C521" s="125"/>
      <c r="D521" s="125"/>
      <c r="E521" s="125"/>
      <c r="F521" s="125"/>
      <c r="G521" s="125"/>
      <c r="H521" s="125"/>
      <c r="I521" s="125"/>
      <c r="J521" s="125"/>
      <c r="K521" s="126"/>
      <c r="L521" s="126"/>
      <c r="M521" s="126"/>
      <c r="N521" s="226">
        <f>Table7[[#This Row],[Drug Cost]]+Table7[[#This Row],[Drug Markup]]+Table7[[#This Row],[Drug Dispensing Fee]]</f>
        <v>0</v>
      </c>
      <c r="O521" s="126"/>
      <c r="P521" s="126">
        <f>Table7[[#This Row],[Total Drug Cost]]-Table7[[#This Row],[Total Third-party Pay]]</f>
        <v>0</v>
      </c>
      <c r="Q521" s="126"/>
      <c r="R521" s="70" t="e">
        <f>VLOOKUP(Table7[[#This Row],[Patient PHN]],'[1]MASTER LIST'!$C:$D,2,FALSE)</f>
        <v>#N/A</v>
      </c>
    </row>
    <row r="522" spans="1:18" x14ac:dyDescent="0.25">
      <c r="A522" s="210"/>
      <c r="B522" s="124"/>
      <c r="C522" s="125"/>
      <c r="D522" s="125"/>
      <c r="E522" s="125"/>
      <c r="F522" s="125"/>
      <c r="G522" s="125"/>
      <c r="H522" s="125"/>
      <c r="I522" s="125"/>
      <c r="J522" s="125"/>
      <c r="K522" s="126"/>
      <c r="L522" s="126"/>
      <c r="M522" s="126"/>
      <c r="N522" s="226">
        <f>Table7[[#This Row],[Drug Cost]]+Table7[[#This Row],[Drug Markup]]+Table7[[#This Row],[Drug Dispensing Fee]]</f>
        <v>0</v>
      </c>
      <c r="O522" s="126"/>
      <c r="P522" s="126">
        <f>Table7[[#This Row],[Total Drug Cost]]-Table7[[#This Row],[Total Third-party Pay]]</f>
        <v>0</v>
      </c>
      <c r="Q522" s="126"/>
      <c r="R522" s="70" t="e">
        <f>VLOOKUP(Table7[[#This Row],[Patient PHN]],'[1]MASTER LIST'!$C:$D,2,FALSE)</f>
        <v>#N/A</v>
      </c>
    </row>
    <row r="523" spans="1:18" x14ac:dyDescent="0.25">
      <c r="A523" s="210"/>
      <c r="B523" s="124"/>
      <c r="C523" s="125"/>
      <c r="D523" s="125"/>
      <c r="E523" s="125"/>
      <c r="F523" s="125"/>
      <c r="G523" s="125"/>
      <c r="H523" s="125"/>
      <c r="I523" s="125"/>
      <c r="J523" s="125"/>
      <c r="K523" s="126"/>
      <c r="L523" s="126"/>
      <c r="M523" s="126"/>
      <c r="N523" s="226">
        <f>Table7[[#This Row],[Drug Cost]]+Table7[[#This Row],[Drug Markup]]+Table7[[#This Row],[Drug Dispensing Fee]]</f>
        <v>0</v>
      </c>
      <c r="O523" s="126"/>
      <c r="P523" s="126">
        <f>Table7[[#This Row],[Total Drug Cost]]-Table7[[#This Row],[Total Third-party Pay]]</f>
        <v>0</v>
      </c>
      <c r="Q523" s="126"/>
      <c r="R523" s="70" t="e">
        <f>VLOOKUP(Table7[[#This Row],[Patient PHN]],'[1]MASTER LIST'!$C:$D,2,FALSE)</f>
        <v>#N/A</v>
      </c>
    </row>
    <row r="524" spans="1:18" x14ac:dyDescent="0.25">
      <c r="A524" s="210"/>
      <c r="B524" s="124"/>
      <c r="C524" s="125"/>
      <c r="D524" s="125"/>
      <c r="E524" s="125"/>
      <c r="F524" s="125"/>
      <c r="G524" s="125"/>
      <c r="H524" s="125"/>
      <c r="I524" s="125"/>
      <c r="J524" s="125"/>
      <c r="K524" s="126"/>
      <c r="L524" s="126"/>
      <c r="M524" s="126"/>
      <c r="N524" s="226">
        <f>Table7[[#This Row],[Drug Cost]]+Table7[[#This Row],[Drug Markup]]+Table7[[#This Row],[Drug Dispensing Fee]]</f>
        <v>0</v>
      </c>
      <c r="O524" s="126"/>
      <c r="P524" s="126">
        <f>Table7[[#This Row],[Total Drug Cost]]-Table7[[#This Row],[Total Third-party Pay]]</f>
        <v>0</v>
      </c>
      <c r="Q524" s="126"/>
      <c r="R524" s="70" t="e">
        <f>VLOOKUP(Table7[[#This Row],[Patient PHN]],'[1]MASTER LIST'!$C:$D,2,FALSE)</f>
        <v>#N/A</v>
      </c>
    </row>
    <row r="525" spans="1:18" x14ac:dyDescent="0.25">
      <c r="A525" s="210"/>
      <c r="B525" s="124"/>
      <c r="C525" s="125"/>
      <c r="D525" s="125"/>
      <c r="E525" s="125"/>
      <c r="F525" s="125"/>
      <c r="G525" s="125"/>
      <c r="H525" s="125"/>
      <c r="I525" s="125"/>
      <c r="J525" s="125"/>
      <c r="K525" s="126"/>
      <c r="L525" s="126"/>
      <c r="M525" s="126"/>
      <c r="N525" s="226">
        <f>Table7[[#This Row],[Drug Cost]]+Table7[[#This Row],[Drug Markup]]+Table7[[#This Row],[Drug Dispensing Fee]]</f>
        <v>0</v>
      </c>
      <c r="O525" s="126"/>
      <c r="P525" s="126">
        <f>Table7[[#This Row],[Total Drug Cost]]-Table7[[#This Row],[Total Third-party Pay]]</f>
        <v>0</v>
      </c>
      <c r="Q525" s="126"/>
      <c r="R525" s="70" t="e">
        <f>VLOOKUP(Table7[[#This Row],[Patient PHN]],'[1]MASTER LIST'!$C:$D,2,FALSE)</f>
        <v>#N/A</v>
      </c>
    </row>
    <row r="526" spans="1:18" x14ac:dyDescent="0.25">
      <c r="A526" s="210"/>
      <c r="B526" s="124"/>
      <c r="C526" s="125"/>
      <c r="D526" s="125"/>
      <c r="E526" s="125"/>
      <c r="F526" s="125"/>
      <c r="G526" s="125"/>
      <c r="H526" s="125"/>
      <c r="I526" s="125"/>
      <c r="J526" s="125"/>
      <c r="K526" s="126"/>
      <c r="L526" s="126"/>
      <c r="M526" s="126"/>
      <c r="N526" s="226">
        <f>Table7[[#This Row],[Drug Cost]]+Table7[[#This Row],[Drug Markup]]+Table7[[#This Row],[Drug Dispensing Fee]]</f>
        <v>0</v>
      </c>
      <c r="O526" s="126"/>
      <c r="P526" s="126">
        <f>Table7[[#This Row],[Total Drug Cost]]-Table7[[#This Row],[Total Third-party Pay]]</f>
        <v>0</v>
      </c>
      <c r="Q526" s="126"/>
      <c r="R526" s="70" t="e">
        <f>VLOOKUP(Table7[[#This Row],[Patient PHN]],'[1]MASTER LIST'!$C:$D,2,FALSE)</f>
        <v>#N/A</v>
      </c>
    </row>
    <row r="527" spans="1:18" x14ac:dyDescent="0.25">
      <c r="A527" s="210"/>
      <c r="B527" s="124"/>
      <c r="C527" s="125"/>
      <c r="D527" s="125"/>
      <c r="E527" s="125"/>
      <c r="F527" s="125"/>
      <c r="G527" s="125"/>
      <c r="H527" s="125"/>
      <c r="I527" s="125"/>
      <c r="J527" s="125"/>
      <c r="K527" s="126"/>
      <c r="L527" s="126"/>
      <c r="M527" s="126"/>
      <c r="N527" s="226">
        <f>Table7[[#This Row],[Drug Cost]]+Table7[[#This Row],[Drug Markup]]+Table7[[#This Row],[Drug Dispensing Fee]]</f>
        <v>0</v>
      </c>
      <c r="O527" s="126"/>
      <c r="P527" s="126">
        <f>Table7[[#This Row],[Total Drug Cost]]-Table7[[#This Row],[Total Third-party Pay]]</f>
        <v>0</v>
      </c>
      <c r="Q527" s="126"/>
      <c r="R527" s="70" t="e">
        <f>VLOOKUP(Table7[[#This Row],[Patient PHN]],'[1]MASTER LIST'!$C:$D,2,FALSE)</f>
        <v>#N/A</v>
      </c>
    </row>
    <row r="528" spans="1:18" x14ac:dyDescent="0.25">
      <c r="A528" s="210"/>
      <c r="B528" s="124"/>
      <c r="C528" s="125"/>
      <c r="D528" s="125"/>
      <c r="E528" s="125"/>
      <c r="F528" s="125"/>
      <c r="G528" s="125"/>
      <c r="H528" s="125"/>
      <c r="I528" s="125"/>
      <c r="J528" s="125"/>
      <c r="K528" s="126"/>
      <c r="L528" s="126"/>
      <c r="M528" s="126"/>
      <c r="N528" s="226">
        <f>Table7[[#This Row],[Drug Cost]]+Table7[[#This Row],[Drug Markup]]+Table7[[#This Row],[Drug Dispensing Fee]]</f>
        <v>0</v>
      </c>
      <c r="O528" s="126"/>
      <c r="P528" s="126">
        <f>Table7[[#This Row],[Total Drug Cost]]-Table7[[#This Row],[Total Third-party Pay]]</f>
        <v>0</v>
      </c>
      <c r="Q528" s="126"/>
      <c r="R528" s="70" t="e">
        <f>VLOOKUP(Table7[[#This Row],[Patient PHN]],'[1]MASTER LIST'!$C:$D,2,FALSE)</f>
        <v>#N/A</v>
      </c>
    </row>
    <row r="529" spans="1:18" x14ac:dyDescent="0.25">
      <c r="A529" s="210"/>
      <c r="B529" s="124"/>
      <c r="C529" s="125"/>
      <c r="D529" s="125"/>
      <c r="E529" s="125"/>
      <c r="F529" s="125"/>
      <c r="G529" s="125"/>
      <c r="H529" s="125"/>
      <c r="I529" s="125"/>
      <c r="J529" s="125"/>
      <c r="K529" s="126"/>
      <c r="L529" s="126"/>
      <c r="M529" s="126"/>
      <c r="N529" s="226">
        <f>Table7[[#This Row],[Drug Cost]]+Table7[[#This Row],[Drug Markup]]+Table7[[#This Row],[Drug Dispensing Fee]]</f>
        <v>0</v>
      </c>
      <c r="O529" s="126"/>
      <c r="P529" s="126">
        <f>Table7[[#This Row],[Total Drug Cost]]-Table7[[#This Row],[Total Third-party Pay]]</f>
        <v>0</v>
      </c>
      <c r="Q529" s="126"/>
      <c r="R529" s="70" t="e">
        <f>VLOOKUP(Table7[[#This Row],[Patient PHN]],'[1]MASTER LIST'!$C:$D,2,FALSE)</f>
        <v>#N/A</v>
      </c>
    </row>
    <row r="530" spans="1:18" x14ac:dyDescent="0.25">
      <c r="A530" s="210"/>
      <c r="B530" s="124"/>
      <c r="C530" s="125"/>
      <c r="D530" s="125"/>
      <c r="E530" s="125"/>
      <c r="F530" s="125"/>
      <c r="G530" s="125"/>
      <c r="H530" s="125"/>
      <c r="I530" s="125"/>
      <c r="J530" s="125"/>
      <c r="K530" s="126"/>
      <c r="L530" s="126"/>
      <c r="M530" s="126"/>
      <c r="N530" s="226">
        <f>Table7[[#This Row],[Drug Cost]]+Table7[[#This Row],[Drug Markup]]+Table7[[#This Row],[Drug Dispensing Fee]]</f>
        <v>0</v>
      </c>
      <c r="O530" s="126"/>
      <c r="P530" s="126">
        <f>Table7[[#This Row],[Total Drug Cost]]-Table7[[#This Row],[Total Third-party Pay]]</f>
        <v>0</v>
      </c>
      <c r="Q530" s="126"/>
      <c r="R530" s="70" t="e">
        <f>VLOOKUP(Table7[[#This Row],[Patient PHN]],'[1]MASTER LIST'!$C:$D,2,FALSE)</f>
        <v>#N/A</v>
      </c>
    </row>
    <row r="531" spans="1:18" x14ac:dyDescent="0.25">
      <c r="A531" s="210"/>
      <c r="B531" s="124"/>
      <c r="C531" s="125"/>
      <c r="D531" s="125"/>
      <c r="E531" s="125"/>
      <c r="F531" s="125"/>
      <c r="G531" s="125"/>
      <c r="H531" s="125"/>
      <c r="I531" s="125"/>
      <c r="J531" s="125"/>
      <c r="K531" s="126"/>
      <c r="L531" s="126"/>
      <c r="M531" s="126"/>
      <c r="N531" s="226">
        <f>Table7[[#This Row],[Drug Cost]]+Table7[[#This Row],[Drug Markup]]+Table7[[#This Row],[Drug Dispensing Fee]]</f>
        <v>0</v>
      </c>
      <c r="O531" s="126"/>
      <c r="P531" s="126">
        <f>Table7[[#This Row],[Total Drug Cost]]-Table7[[#This Row],[Total Third-party Pay]]</f>
        <v>0</v>
      </c>
      <c r="Q531" s="126"/>
      <c r="R531" s="70" t="e">
        <f>VLOOKUP(Table7[[#This Row],[Patient PHN]],'[1]MASTER LIST'!$C:$D,2,FALSE)</f>
        <v>#N/A</v>
      </c>
    </row>
    <row r="532" spans="1:18" x14ac:dyDescent="0.25">
      <c r="A532" s="210"/>
      <c r="B532" s="124"/>
      <c r="C532" s="125"/>
      <c r="D532" s="125"/>
      <c r="E532" s="125"/>
      <c r="F532" s="125"/>
      <c r="G532" s="125"/>
      <c r="H532" s="125"/>
      <c r="I532" s="125"/>
      <c r="J532" s="125"/>
      <c r="K532" s="126"/>
      <c r="L532" s="126"/>
      <c r="M532" s="126"/>
      <c r="N532" s="226">
        <f>Table7[[#This Row],[Drug Cost]]+Table7[[#This Row],[Drug Markup]]+Table7[[#This Row],[Drug Dispensing Fee]]</f>
        <v>0</v>
      </c>
      <c r="O532" s="126"/>
      <c r="P532" s="126">
        <f>Table7[[#This Row],[Total Drug Cost]]-Table7[[#This Row],[Total Third-party Pay]]</f>
        <v>0</v>
      </c>
      <c r="Q532" s="126"/>
      <c r="R532" s="70" t="e">
        <f>VLOOKUP(Table7[[#This Row],[Patient PHN]],'[1]MASTER LIST'!$C:$D,2,FALSE)</f>
        <v>#N/A</v>
      </c>
    </row>
    <row r="533" spans="1:18" x14ac:dyDescent="0.25">
      <c r="A533" s="210"/>
      <c r="B533" s="124"/>
      <c r="C533" s="125"/>
      <c r="D533" s="125"/>
      <c r="E533" s="125"/>
      <c r="F533" s="125"/>
      <c r="G533" s="125"/>
      <c r="H533" s="125"/>
      <c r="I533" s="125"/>
      <c r="J533" s="125"/>
      <c r="K533" s="126"/>
      <c r="L533" s="126"/>
      <c r="M533" s="126"/>
      <c r="N533" s="226">
        <f>Table7[[#This Row],[Drug Cost]]+Table7[[#This Row],[Drug Markup]]+Table7[[#This Row],[Drug Dispensing Fee]]</f>
        <v>0</v>
      </c>
      <c r="O533" s="126"/>
      <c r="P533" s="126">
        <f>Table7[[#This Row],[Total Drug Cost]]-Table7[[#This Row],[Total Third-party Pay]]</f>
        <v>0</v>
      </c>
      <c r="Q533" s="126"/>
      <c r="R533" s="70" t="e">
        <f>VLOOKUP(Table7[[#This Row],[Patient PHN]],'[1]MASTER LIST'!$C:$D,2,FALSE)</f>
        <v>#N/A</v>
      </c>
    </row>
    <row r="534" spans="1:18" x14ac:dyDescent="0.25">
      <c r="A534" s="210"/>
      <c r="B534" s="124"/>
      <c r="C534" s="125"/>
      <c r="D534" s="125"/>
      <c r="E534" s="125"/>
      <c r="F534" s="125"/>
      <c r="G534" s="125"/>
      <c r="H534" s="125"/>
      <c r="I534" s="125"/>
      <c r="J534" s="125"/>
      <c r="K534" s="126"/>
      <c r="L534" s="126"/>
      <c r="M534" s="126"/>
      <c r="N534" s="226">
        <f>Table7[[#This Row],[Drug Cost]]+Table7[[#This Row],[Drug Markup]]+Table7[[#This Row],[Drug Dispensing Fee]]</f>
        <v>0</v>
      </c>
      <c r="O534" s="126"/>
      <c r="P534" s="126">
        <f>Table7[[#This Row],[Total Drug Cost]]-Table7[[#This Row],[Total Third-party Pay]]</f>
        <v>0</v>
      </c>
      <c r="Q534" s="126"/>
      <c r="R534" s="70" t="e">
        <f>VLOOKUP(Table7[[#This Row],[Patient PHN]],'[1]MASTER LIST'!$C:$D,2,FALSE)</f>
        <v>#N/A</v>
      </c>
    </row>
    <row r="535" spans="1:18" x14ac:dyDescent="0.25">
      <c r="A535" s="210"/>
      <c r="B535" s="124"/>
      <c r="C535" s="125"/>
      <c r="D535" s="125"/>
      <c r="E535" s="125"/>
      <c r="F535" s="125"/>
      <c r="G535" s="125"/>
      <c r="H535" s="125"/>
      <c r="I535" s="125"/>
      <c r="J535" s="125"/>
      <c r="K535" s="126"/>
      <c r="L535" s="126"/>
      <c r="M535" s="126"/>
      <c r="N535" s="226">
        <f>Table7[[#This Row],[Drug Cost]]+Table7[[#This Row],[Drug Markup]]+Table7[[#This Row],[Drug Dispensing Fee]]</f>
        <v>0</v>
      </c>
      <c r="O535" s="126"/>
      <c r="P535" s="126">
        <f>Table7[[#This Row],[Total Drug Cost]]-Table7[[#This Row],[Total Third-party Pay]]</f>
        <v>0</v>
      </c>
      <c r="Q535" s="126"/>
      <c r="R535" s="70" t="e">
        <f>VLOOKUP(Table7[[#This Row],[Patient PHN]],'[1]MASTER LIST'!$C:$D,2,FALSE)</f>
        <v>#N/A</v>
      </c>
    </row>
    <row r="536" spans="1:18" x14ac:dyDescent="0.25">
      <c r="A536" s="210"/>
      <c r="B536" s="124"/>
      <c r="C536" s="125"/>
      <c r="D536" s="125"/>
      <c r="E536" s="125"/>
      <c r="F536" s="125"/>
      <c r="G536" s="125"/>
      <c r="H536" s="125"/>
      <c r="I536" s="125"/>
      <c r="J536" s="125"/>
      <c r="K536" s="126"/>
      <c r="L536" s="126"/>
      <c r="M536" s="126"/>
      <c r="N536" s="226">
        <f>Table7[[#This Row],[Drug Cost]]+Table7[[#This Row],[Drug Markup]]+Table7[[#This Row],[Drug Dispensing Fee]]</f>
        <v>0</v>
      </c>
      <c r="O536" s="126"/>
      <c r="P536" s="126">
        <f>Table7[[#This Row],[Total Drug Cost]]-Table7[[#This Row],[Total Third-party Pay]]</f>
        <v>0</v>
      </c>
      <c r="Q536" s="126"/>
      <c r="R536" s="70" t="e">
        <f>VLOOKUP(Table7[[#This Row],[Patient PHN]],'[1]MASTER LIST'!$C:$D,2,FALSE)</f>
        <v>#N/A</v>
      </c>
    </row>
    <row r="537" spans="1:18" x14ac:dyDescent="0.25">
      <c r="A537" s="210"/>
      <c r="B537" s="124"/>
      <c r="C537" s="125"/>
      <c r="D537" s="125"/>
      <c r="E537" s="125"/>
      <c r="F537" s="125"/>
      <c r="G537" s="125"/>
      <c r="H537" s="125"/>
      <c r="I537" s="125"/>
      <c r="J537" s="125"/>
      <c r="K537" s="126"/>
      <c r="L537" s="126"/>
      <c r="M537" s="126"/>
      <c r="N537" s="226">
        <f>Table7[[#This Row],[Drug Cost]]+Table7[[#This Row],[Drug Markup]]+Table7[[#This Row],[Drug Dispensing Fee]]</f>
        <v>0</v>
      </c>
      <c r="O537" s="126"/>
      <c r="P537" s="126">
        <f>Table7[[#This Row],[Total Drug Cost]]-Table7[[#This Row],[Total Third-party Pay]]</f>
        <v>0</v>
      </c>
      <c r="Q537" s="126"/>
      <c r="R537" s="70" t="e">
        <f>VLOOKUP(Table7[[#This Row],[Patient PHN]],'[1]MASTER LIST'!$C:$D,2,FALSE)</f>
        <v>#N/A</v>
      </c>
    </row>
    <row r="538" spans="1:18" x14ac:dyDescent="0.25">
      <c r="A538" s="210"/>
      <c r="B538" s="124"/>
      <c r="C538" s="125"/>
      <c r="D538" s="125"/>
      <c r="E538" s="125"/>
      <c r="F538" s="125"/>
      <c r="G538" s="125"/>
      <c r="H538" s="125"/>
      <c r="I538" s="125"/>
      <c r="J538" s="125"/>
      <c r="K538" s="126"/>
      <c r="L538" s="126"/>
      <c r="M538" s="126"/>
      <c r="N538" s="226">
        <f>Table7[[#This Row],[Drug Cost]]+Table7[[#This Row],[Drug Markup]]+Table7[[#This Row],[Drug Dispensing Fee]]</f>
        <v>0</v>
      </c>
      <c r="O538" s="126"/>
      <c r="P538" s="126">
        <f>Table7[[#This Row],[Total Drug Cost]]-Table7[[#This Row],[Total Third-party Pay]]</f>
        <v>0</v>
      </c>
      <c r="Q538" s="126"/>
      <c r="R538" s="70" t="e">
        <f>VLOOKUP(Table7[[#This Row],[Patient PHN]],'[1]MASTER LIST'!$C:$D,2,FALSE)</f>
        <v>#N/A</v>
      </c>
    </row>
    <row r="539" spans="1:18" x14ac:dyDescent="0.25">
      <c r="A539" s="210"/>
      <c r="B539" s="124"/>
      <c r="C539" s="125"/>
      <c r="D539" s="125"/>
      <c r="E539" s="125"/>
      <c r="F539" s="125"/>
      <c r="G539" s="125"/>
      <c r="H539" s="125"/>
      <c r="I539" s="125"/>
      <c r="J539" s="125"/>
      <c r="K539" s="126"/>
      <c r="L539" s="126"/>
      <c r="M539" s="126"/>
      <c r="N539" s="226">
        <f>Table7[[#This Row],[Drug Cost]]+Table7[[#This Row],[Drug Markup]]+Table7[[#This Row],[Drug Dispensing Fee]]</f>
        <v>0</v>
      </c>
      <c r="O539" s="126"/>
      <c r="P539" s="126">
        <f>Table7[[#This Row],[Total Drug Cost]]-Table7[[#This Row],[Total Third-party Pay]]</f>
        <v>0</v>
      </c>
      <c r="Q539" s="126"/>
      <c r="R539" s="70" t="e">
        <f>VLOOKUP(Table7[[#This Row],[Patient PHN]],'[1]MASTER LIST'!$C:$D,2,FALSE)</f>
        <v>#N/A</v>
      </c>
    </row>
    <row r="540" spans="1:18" x14ac:dyDescent="0.25">
      <c r="A540" s="210"/>
      <c r="B540" s="124"/>
      <c r="C540" s="125"/>
      <c r="D540" s="125"/>
      <c r="E540" s="125"/>
      <c r="F540" s="125"/>
      <c r="G540" s="125"/>
      <c r="H540" s="125"/>
      <c r="I540" s="125"/>
      <c r="J540" s="125"/>
      <c r="K540" s="126"/>
      <c r="L540" s="126"/>
      <c r="M540" s="126"/>
      <c r="N540" s="226">
        <f>Table7[[#This Row],[Drug Cost]]+Table7[[#This Row],[Drug Markup]]+Table7[[#This Row],[Drug Dispensing Fee]]</f>
        <v>0</v>
      </c>
      <c r="O540" s="126"/>
      <c r="P540" s="126">
        <f>Table7[[#This Row],[Total Drug Cost]]-Table7[[#This Row],[Total Third-party Pay]]</f>
        <v>0</v>
      </c>
      <c r="Q540" s="126"/>
      <c r="R540" s="70" t="e">
        <f>VLOOKUP(Table7[[#This Row],[Patient PHN]],'[1]MASTER LIST'!$C:$D,2,FALSE)</f>
        <v>#N/A</v>
      </c>
    </row>
    <row r="541" spans="1:18" x14ac:dyDescent="0.25">
      <c r="A541" s="210"/>
      <c r="B541" s="124"/>
      <c r="C541" s="125"/>
      <c r="D541" s="125"/>
      <c r="E541" s="125"/>
      <c r="F541" s="125"/>
      <c r="G541" s="125"/>
      <c r="H541" s="125"/>
      <c r="I541" s="125"/>
      <c r="J541" s="125"/>
      <c r="K541" s="126"/>
      <c r="L541" s="126"/>
      <c r="M541" s="126"/>
      <c r="N541" s="226">
        <f>Table7[[#This Row],[Drug Cost]]+Table7[[#This Row],[Drug Markup]]+Table7[[#This Row],[Drug Dispensing Fee]]</f>
        <v>0</v>
      </c>
      <c r="O541" s="126"/>
      <c r="P541" s="126">
        <f>Table7[[#This Row],[Total Drug Cost]]-Table7[[#This Row],[Total Third-party Pay]]</f>
        <v>0</v>
      </c>
      <c r="Q541" s="126"/>
      <c r="R541" s="70" t="e">
        <f>VLOOKUP(Table7[[#This Row],[Patient PHN]],'[1]MASTER LIST'!$C:$D,2,FALSE)</f>
        <v>#N/A</v>
      </c>
    </row>
    <row r="542" spans="1:18" x14ac:dyDescent="0.25">
      <c r="A542" s="210"/>
      <c r="B542" s="124"/>
      <c r="C542" s="125"/>
      <c r="D542" s="125"/>
      <c r="E542" s="125"/>
      <c r="F542" s="125"/>
      <c r="G542" s="125"/>
      <c r="H542" s="125"/>
      <c r="I542" s="125"/>
      <c r="J542" s="125"/>
      <c r="K542" s="126"/>
      <c r="L542" s="126"/>
      <c r="M542" s="126"/>
      <c r="N542" s="226">
        <f>Table7[[#This Row],[Drug Cost]]+Table7[[#This Row],[Drug Markup]]+Table7[[#This Row],[Drug Dispensing Fee]]</f>
        <v>0</v>
      </c>
      <c r="O542" s="126"/>
      <c r="P542" s="126">
        <f>Table7[[#This Row],[Total Drug Cost]]-Table7[[#This Row],[Total Third-party Pay]]</f>
        <v>0</v>
      </c>
      <c r="Q542" s="126"/>
      <c r="R542" s="70" t="e">
        <f>VLOOKUP(Table7[[#This Row],[Patient PHN]],'[1]MASTER LIST'!$C:$D,2,FALSE)</f>
        <v>#N/A</v>
      </c>
    </row>
    <row r="543" spans="1:18" x14ac:dyDescent="0.25">
      <c r="A543" s="210"/>
      <c r="B543" s="124"/>
      <c r="C543" s="125"/>
      <c r="D543" s="125"/>
      <c r="E543" s="125"/>
      <c r="F543" s="125"/>
      <c r="G543" s="125"/>
      <c r="H543" s="125"/>
      <c r="I543" s="125"/>
      <c r="J543" s="125"/>
      <c r="K543" s="126"/>
      <c r="L543" s="126"/>
      <c r="M543" s="126"/>
      <c r="N543" s="226">
        <f>Table7[[#This Row],[Drug Cost]]+Table7[[#This Row],[Drug Markup]]+Table7[[#This Row],[Drug Dispensing Fee]]</f>
        <v>0</v>
      </c>
      <c r="O543" s="126"/>
      <c r="P543" s="126">
        <f>Table7[[#This Row],[Total Drug Cost]]-Table7[[#This Row],[Total Third-party Pay]]</f>
        <v>0</v>
      </c>
      <c r="Q543" s="126"/>
      <c r="R543" s="70" t="e">
        <f>VLOOKUP(Table7[[#This Row],[Patient PHN]],'[1]MASTER LIST'!$C:$D,2,FALSE)</f>
        <v>#N/A</v>
      </c>
    </row>
    <row r="544" spans="1:18" x14ac:dyDescent="0.25">
      <c r="A544" s="210"/>
      <c r="B544" s="124"/>
      <c r="C544" s="125"/>
      <c r="D544" s="125"/>
      <c r="E544" s="125"/>
      <c r="F544" s="125"/>
      <c r="G544" s="125"/>
      <c r="H544" s="125"/>
      <c r="I544" s="125"/>
      <c r="J544" s="125"/>
      <c r="K544" s="126"/>
      <c r="L544" s="126"/>
      <c r="M544" s="126"/>
      <c r="N544" s="226">
        <f>Table7[[#This Row],[Drug Cost]]+Table7[[#This Row],[Drug Markup]]+Table7[[#This Row],[Drug Dispensing Fee]]</f>
        <v>0</v>
      </c>
      <c r="O544" s="126"/>
      <c r="P544" s="126">
        <f>Table7[[#This Row],[Total Drug Cost]]-Table7[[#This Row],[Total Third-party Pay]]</f>
        <v>0</v>
      </c>
      <c r="Q544" s="126"/>
      <c r="R544" s="70" t="e">
        <f>VLOOKUP(Table7[[#This Row],[Patient PHN]],'[1]MASTER LIST'!$C:$D,2,FALSE)</f>
        <v>#N/A</v>
      </c>
    </row>
    <row r="545" spans="1:18" x14ac:dyDescent="0.25">
      <c r="A545" s="210"/>
      <c r="B545" s="124"/>
      <c r="C545" s="125"/>
      <c r="D545" s="125"/>
      <c r="E545" s="125"/>
      <c r="F545" s="125"/>
      <c r="G545" s="125"/>
      <c r="H545" s="125"/>
      <c r="I545" s="125"/>
      <c r="J545" s="125"/>
      <c r="K545" s="126"/>
      <c r="L545" s="126"/>
      <c r="M545" s="126"/>
      <c r="N545" s="226">
        <f>Table7[[#This Row],[Drug Cost]]+Table7[[#This Row],[Drug Markup]]+Table7[[#This Row],[Drug Dispensing Fee]]</f>
        <v>0</v>
      </c>
      <c r="O545" s="126"/>
      <c r="P545" s="126">
        <f>Table7[[#This Row],[Total Drug Cost]]-Table7[[#This Row],[Total Third-party Pay]]</f>
        <v>0</v>
      </c>
      <c r="Q545" s="126"/>
      <c r="R545" s="70" t="e">
        <f>VLOOKUP(Table7[[#This Row],[Patient PHN]],'[1]MASTER LIST'!$C:$D,2,FALSE)</f>
        <v>#N/A</v>
      </c>
    </row>
    <row r="546" spans="1:18" x14ac:dyDescent="0.25">
      <c r="A546" s="210"/>
      <c r="B546" s="124"/>
      <c r="C546" s="125"/>
      <c r="D546" s="125"/>
      <c r="E546" s="125"/>
      <c r="F546" s="125"/>
      <c r="G546" s="125"/>
      <c r="H546" s="125"/>
      <c r="I546" s="125"/>
      <c r="J546" s="125"/>
      <c r="K546" s="126"/>
      <c r="L546" s="126"/>
      <c r="M546" s="126"/>
      <c r="N546" s="226">
        <f>Table7[[#This Row],[Drug Cost]]+Table7[[#This Row],[Drug Markup]]+Table7[[#This Row],[Drug Dispensing Fee]]</f>
        <v>0</v>
      </c>
      <c r="O546" s="126"/>
      <c r="P546" s="126">
        <f>Table7[[#This Row],[Total Drug Cost]]-Table7[[#This Row],[Total Third-party Pay]]</f>
        <v>0</v>
      </c>
      <c r="Q546" s="126"/>
      <c r="R546" s="70" t="e">
        <f>VLOOKUP(Table7[[#This Row],[Patient PHN]],'[1]MASTER LIST'!$C:$D,2,FALSE)</f>
        <v>#N/A</v>
      </c>
    </row>
    <row r="547" spans="1:18" x14ac:dyDescent="0.25">
      <c r="A547" s="210"/>
      <c r="B547" s="124"/>
      <c r="C547" s="125"/>
      <c r="D547" s="125"/>
      <c r="E547" s="125"/>
      <c r="F547" s="125"/>
      <c r="G547" s="125"/>
      <c r="H547" s="125"/>
      <c r="I547" s="125"/>
      <c r="J547" s="125"/>
      <c r="K547" s="126"/>
      <c r="L547" s="126"/>
      <c r="M547" s="126"/>
      <c r="N547" s="226">
        <f>Table7[[#This Row],[Drug Cost]]+Table7[[#This Row],[Drug Markup]]+Table7[[#This Row],[Drug Dispensing Fee]]</f>
        <v>0</v>
      </c>
      <c r="O547" s="126"/>
      <c r="P547" s="126">
        <f>Table7[[#This Row],[Total Drug Cost]]-Table7[[#This Row],[Total Third-party Pay]]</f>
        <v>0</v>
      </c>
      <c r="Q547" s="126"/>
      <c r="R547" s="70" t="e">
        <f>VLOOKUP(Table7[[#This Row],[Patient PHN]],'[1]MASTER LIST'!$C:$D,2,FALSE)</f>
        <v>#N/A</v>
      </c>
    </row>
    <row r="548" spans="1:18" x14ac:dyDescent="0.25">
      <c r="A548" s="210"/>
      <c r="B548" s="124"/>
      <c r="C548" s="125"/>
      <c r="D548" s="125"/>
      <c r="E548" s="125"/>
      <c r="F548" s="125"/>
      <c r="G548" s="125"/>
      <c r="H548" s="125"/>
      <c r="I548" s="125"/>
      <c r="J548" s="125"/>
      <c r="K548" s="126"/>
      <c r="L548" s="126"/>
      <c r="M548" s="126"/>
      <c r="N548" s="226">
        <f>Table7[[#This Row],[Drug Cost]]+Table7[[#This Row],[Drug Markup]]+Table7[[#This Row],[Drug Dispensing Fee]]</f>
        <v>0</v>
      </c>
      <c r="O548" s="126"/>
      <c r="P548" s="126">
        <f>Table7[[#This Row],[Total Drug Cost]]-Table7[[#This Row],[Total Third-party Pay]]</f>
        <v>0</v>
      </c>
      <c r="Q548" s="126"/>
      <c r="R548" s="70" t="e">
        <f>VLOOKUP(Table7[[#This Row],[Patient PHN]],'[1]MASTER LIST'!$C:$D,2,FALSE)</f>
        <v>#N/A</v>
      </c>
    </row>
    <row r="549" spans="1:18" x14ac:dyDescent="0.25">
      <c r="A549" s="210"/>
      <c r="B549" s="124"/>
      <c r="C549" s="125"/>
      <c r="D549" s="125"/>
      <c r="E549" s="125"/>
      <c r="F549" s="125"/>
      <c r="G549" s="125"/>
      <c r="H549" s="125"/>
      <c r="I549" s="125"/>
      <c r="J549" s="125"/>
      <c r="K549" s="126"/>
      <c r="L549" s="126"/>
      <c r="M549" s="126"/>
      <c r="N549" s="226">
        <f>Table7[[#This Row],[Drug Cost]]+Table7[[#This Row],[Drug Markup]]+Table7[[#This Row],[Drug Dispensing Fee]]</f>
        <v>0</v>
      </c>
      <c r="O549" s="126"/>
      <c r="P549" s="126">
        <f>Table7[[#This Row],[Total Drug Cost]]-Table7[[#This Row],[Total Third-party Pay]]</f>
        <v>0</v>
      </c>
      <c r="Q549" s="126"/>
      <c r="R549" s="70" t="e">
        <f>VLOOKUP(Table7[[#This Row],[Patient PHN]],'[1]MASTER LIST'!$C:$D,2,FALSE)</f>
        <v>#N/A</v>
      </c>
    </row>
    <row r="550" spans="1:18" x14ac:dyDescent="0.25">
      <c r="A550" s="210"/>
      <c r="B550" s="124"/>
      <c r="C550" s="125"/>
      <c r="D550" s="125"/>
      <c r="E550" s="125"/>
      <c r="F550" s="125"/>
      <c r="G550" s="125"/>
      <c r="H550" s="125"/>
      <c r="I550" s="125"/>
      <c r="J550" s="125"/>
      <c r="K550" s="126"/>
      <c r="L550" s="126"/>
      <c r="M550" s="126"/>
      <c r="N550" s="226">
        <f>Table7[[#This Row],[Drug Cost]]+Table7[[#This Row],[Drug Markup]]+Table7[[#This Row],[Drug Dispensing Fee]]</f>
        <v>0</v>
      </c>
      <c r="O550" s="126"/>
      <c r="P550" s="126">
        <f>Table7[[#This Row],[Total Drug Cost]]-Table7[[#This Row],[Total Third-party Pay]]</f>
        <v>0</v>
      </c>
      <c r="Q550" s="126"/>
      <c r="R550" s="70" t="e">
        <f>VLOOKUP(Table7[[#This Row],[Patient PHN]],'[1]MASTER LIST'!$C:$D,2,FALSE)</f>
        <v>#N/A</v>
      </c>
    </row>
    <row r="551" spans="1:18" x14ac:dyDescent="0.25">
      <c r="A551" s="210"/>
      <c r="B551" s="124"/>
      <c r="C551" s="125"/>
      <c r="D551" s="125"/>
      <c r="E551" s="125"/>
      <c r="F551" s="125"/>
      <c r="G551" s="125"/>
      <c r="H551" s="125"/>
      <c r="I551" s="125"/>
      <c r="J551" s="125"/>
      <c r="K551" s="126"/>
      <c r="L551" s="126"/>
      <c r="M551" s="126"/>
      <c r="N551" s="226">
        <f>Table7[[#This Row],[Drug Cost]]+Table7[[#This Row],[Drug Markup]]+Table7[[#This Row],[Drug Dispensing Fee]]</f>
        <v>0</v>
      </c>
      <c r="O551" s="126"/>
      <c r="P551" s="126">
        <f>Table7[[#This Row],[Total Drug Cost]]-Table7[[#This Row],[Total Third-party Pay]]</f>
        <v>0</v>
      </c>
      <c r="Q551" s="126"/>
      <c r="R551" s="70" t="e">
        <f>VLOOKUP(Table7[[#This Row],[Patient PHN]],'[1]MASTER LIST'!$C:$D,2,FALSE)</f>
        <v>#N/A</v>
      </c>
    </row>
    <row r="552" spans="1:18" x14ac:dyDescent="0.25">
      <c r="A552" s="210"/>
      <c r="B552" s="124"/>
      <c r="C552" s="125"/>
      <c r="D552" s="125"/>
      <c r="E552" s="125"/>
      <c r="F552" s="125"/>
      <c r="G552" s="125"/>
      <c r="H552" s="125"/>
      <c r="I552" s="125"/>
      <c r="J552" s="125"/>
      <c r="K552" s="126"/>
      <c r="L552" s="126"/>
      <c r="M552" s="126"/>
      <c r="N552" s="226">
        <f>Table7[[#This Row],[Drug Cost]]+Table7[[#This Row],[Drug Markup]]+Table7[[#This Row],[Drug Dispensing Fee]]</f>
        <v>0</v>
      </c>
      <c r="O552" s="126"/>
      <c r="P552" s="126">
        <f>Table7[[#This Row],[Total Drug Cost]]-Table7[[#This Row],[Total Third-party Pay]]</f>
        <v>0</v>
      </c>
      <c r="Q552" s="126"/>
      <c r="R552" s="70" t="e">
        <f>VLOOKUP(Table7[[#This Row],[Patient PHN]],'[1]MASTER LIST'!$C:$D,2,FALSE)</f>
        <v>#N/A</v>
      </c>
    </row>
    <row r="553" spans="1:18" x14ac:dyDescent="0.25">
      <c r="A553" s="210"/>
      <c r="B553" s="124"/>
      <c r="C553" s="125"/>
      <c r="D553" s="125"/>
      <c r="E553" s="125"/>
      <c r="F553" s="125"/>
      <c r="G553" s="125"/>
      <c r="H553" s="125"/>
      <c r="I553" s="125"/>
      <c r="J553" s="125"/>
      <c r="K553" s="126"/>
      <c r="L553" s="126"/>
      <c r="M553" s="126"/>
      <c r="N553" s="226">
        <f>Table7[[#This Row],[Drug Cost]]+Table7[[#This Row],[Drug Markup]]+Table7[[#This Row],[Drug Dispensing Fee]]</f>
        <v>0</v>
      </c>
      <c r="O553" s="126"/>
      <c r="P553" s="126">
        <f>Table7[[#This Row],[Total Drug Cost]]-Table7[[#This Row],[Total Third-party Pay]]</f>
        <v>0</v>
      </c>
      <c r="Q553" s="126"/>
      <c r="R553" s="70" t="e">
        <f>VLOOKUP(Table7[[#This Row],[Patient PHN]],'[1]MASTER LIST'!$C:$D,2,FALSE)</f>
        <v>#N/A</v>
      </c>
    </row>
    <row r="554" spans="1:18" x14ac:dyDescent="0.25">
      <c r="A554" s="210"/>
      <c r="B554" s="124"/>
      <c r="C554" s="125"/>
      <c r="D554" s="125"/>
      <c r="E554" s="125"/>
      <c r="F554" s="125"/>
      <c r="G554" s="125"/>
      <c r="H554" s="125"/>
      <c r="I554" s="125"/>
      <c r="J554" s="125"/>
      <c r="K554" s="126"/>
      <c r="L554" s="126"/>
      <c r="M554" s="126"/>
      <c r="N554" s="226">
        <f>Table7[[#This Row],[Drug Cost]]+Table7[[#This Row],[Drug Markup]]+Table7[[#This Row],[Drug Dispensing Fee]]</f>
        <v>0</v>
      </c>
      <c r="O554" s="126"/>
      <c r="P554" s="126">
        <f>Table7[[#This Row],[Total Drug Cost]]-Table7[[#This Row],[Total Third-party Pay]]</f>
        <v>0</v>
      </c>
      <c r="Q554" s="126"/>
      <c r="R554" s="70" t="e">
        <f>VLOOKUP(Table7[[#This Row],[Patient PHN]],'[1]MASTER LIST'!$C:$D,2,FALSE)</f>
        <v>#N/A</v>
      </c>
    </row>
    <row r="555" spans="1:18" x14ac:dyDescent="0.25">
      <c r="A555" s="210"/>
      <c r="B555" s="124"/>
      <c r="C555" s="125"/>
      <c r="D555" s="125"/>
      <c r="E555" s="125"/>
      <c r="F555" s="125"/>
      <c r="G555" s="125"/>
      <c r="H555" s="125"/>
      <c r="I555" s="125"/>
      <c r="J555" s="125"/>
      <c r="K555" s="126"/>
      <c r="L555" s="126"/>
      <c r="M555" s="126"/>
      <c r="N555" s="226">
        <f>Table7[[#This Row],[Drug Cost]]+Table7[[#This Row],[Drug Markup]]+Table7[[#This Row],[Drug Dispensing Fee]]</f>
        <v>0</v>
      </c>
      <c r="O555" s="126"/>
      <c r="P555" s="126">
        <f>Table7[[#This Row],[Total Drug Cost]]-Table7[[#This Row],[Total Third-party Pay]]</f>
        <v>0</v>
      </c>
      <c r="Q555" s="126"/>
      <c r="R555" s="70" t="e">
        <f>VLOOKUP(Table7[[#This Row],[Patient PHN]],'[1]MASTER LIST'!$C:$D,2,FALSE)</f>
        <v>#N/A</v>
      </c>
    </row>
    <row r="556" spans="1:18" x14ac:dyDescent="0.25">
      <c r="A556" s="210"/>
      <c r="B556" s="124"/>
      <c r="C556" s="125"/>
      <c r="D556" s="125"/>
      <c r="E556" s="125"/>
      <c r="F556" s="125"/>
      <c r="G556" s="125"/>
      <c r="H556" s="125"/>
      <c r="I556" s="125"/>
      <c r="J556" s="125"/>
      <c r="K556" s="126"/>
      <c r="L556" s="126"/>
      <c r="M556" s="126"/>
      <c r="N556" s="226">
        <f>Table7[[#This Row],[Drug Cost]]+Table7[[#This Row],[Drug Markup]]+Table7[[#This Row],[Drug Dispensing Fee]]</f>
        <v>0</v>
      </c>
      <c r="O556" s="126"/>
      <c r="P556" s="126">
        <f>Table7[[#This Row],[Total Drug Cost]]-Table7[[#This Row],[Total Third-party Pay]]</f>
        <v>0</v>
      </c>
      <c r="Q556" s="126"/>
      <c r="R556" s="70" t="e">
        <f>VLOOKUP(Table7[[#This Row],[Patient PHN]],'[1]MASTER LIST'!$C:$D,2,FALSE)</f>
        <v>#N/A</v>
      </c>
    </row>
    <row r="557" spans="1:18" x14ac:dyDescent="0.25">
      <c r="A557" s="210"/>
      <c r="B557" s="124"/>
      <c r="C557" s="125"/>
      <c r="D557" s="125"/>
      <c r="E557" s="125"/>
      <c r="F557" s="125"/>
      <c r="G557" s="125"/>
      <c r="H557" s="125"/>
      <c r="I557" s="125"/>
      <c r="J557" s="125"/>
      <c r="K557" s="126"/>
      <c r="L557" s="126"/>
      <c r="M557" s="126"/>
      <c r="N557" s="226">
        <f>Table7[[#This Row],[Drug Cost]]+Table7[[#This Row],[Drug Markup]]+Table7[[#This Row],[Drug Dispensing Fee]]</f>
        <v>0</v>
      </c>
      <c r="O557" s="126"/>
      <c r="P557" s="126">
        <f>Table7[[#This Row],[Total Drug Cost]]-Table7[[#This Row],[Total Third-party Pay]]</f>
        <v>0</v>
      </c>
      <c r="Q557" s="126"/>
      <c r="R557" s="70" t="e">
        <f>VLOOKUP(Table7[[#This Row],[Patient PHN]],'[1]MASTER LIST'!$C:$D,2,FALSE)</f>
        <v>#N/A</v>
      </c>
    </row>
    <row r="558" spans="1:18" x14ac:dyDescent="0.25">
      <c r="A558" s="210"/>
      <c r="B558" s="124"/>
      <c r="C558" s="125"/>
      <c r="D558" s="125"/>
      <c r="E558" s="125"/>
      <c r="F558" s="125"/>
      <c r="G558" s="125"/>
      <c r="H558" s="125"/>
      <c r="I558" s="125"/>
      <c r="J558" s="125"/>
      <c r="K558" s="126"/>
      <c r="L558" s="126"/>
      <c r="M558" s="126"/>
      <c r="N558" s="226">
        <f>Table7[[#This Row],[Drug Cost]]+Table7[[#This Row],[Drug Markup]]+Table7[[#This Row],[Drug Dispensing Fee]]</f>
        <v>0</v>
      </c>
      <c r="O558" s="126"/>
      <c r="P558" s="126">
        <f>Table7[[#This Row],[Total Drug Cost]]-Table7[[#This Row],[Total Third-party Pay]]</f>
        <v>0</v>
      </c>
      <c r="Q558" s="126"/>
      <c r="R558" s="70" t="e">
        <f>VLOOKUP(Table7[[#This Row],[Patient PHN]],'[1]MASTER LIST'!$C:$D,2,FALSE)</f>
        <v>#N/A</v>
      </c>
    </row>
    <row r="559" spans="1:18" x14ac:dyDescent="0.25">
      <c r="A559" s="210"/>
      <c r="B559" s="124"/>
      <c r="C559" s="125"/>
      <c r="D559" s="125"/>
      <c r="E559" s="125"/>
      <c r="F559" s="125"/>
      <c r="G559" s="125"/>
      <c r="H559" s="125"/>
      <c r="I559" s="125"/>
      <c r="J559" s="125"/>
      <c r="K559" s="126"/>
      <c r="L559" s="126"/>
      <c r="M559" s="126"/>
      <c r="N559" s="226">
        <f>Table7[[#This Row],[Drug Cost]]+Table7[[#This Row],[Drug Markup]]+Table7[[#This Row],[Drug Dispensing Fee]]</f>
        <v>0</v>
      </c>
      <c r="O559" s="126"/>
      <c r="P559" s="126">
        <f>Table7[[#This Row],[Total Drug Cost]]-Table7[[#This Row],[Total Third-party Pay]]</f>
        <v>0</v>
      </c>
      <c r="Q559" s="126"/>
      <c r="R559" s="70" t="e">
        <f>VLOOKUP(Table7[[#This Row],[Patient PHN]],'[1]MASTER LIST'!$C:$D,2,FALSE)</f>
        <v>#N/A</v>
      </c>
    </row>
    <row r="560" spans="1:18" x14ac:dyDescent="0.25">
      <c r="A560" s="210"/>
      <c r="B560" s="124"/>
      <c r="C560" s="125"/>
      <c r="D560" s="125"/>
      <c r="E560" s="125"/>
      <c r="F560" s="125"/>
      <c r="G560" s="125"/>
      <c r="H560" s="125"/>
      <c r="I560" s="125"/>
      <c r="J560" s="125"/>
      <c r="K560" s="126"/>
      <c r="L560" s="126"/>
      <c r="M560" s="126"/>
      <c r="N560" s="226">
        <f>Table7[[#This Row],[Drug Cost]]+Table7[[#This Row],[Drug Markup]]+Table7[[#This Row],[Drug Dispensing Fee]]</f>
        <v>0</v>
      </c>
      <c r="O560" s="126"/>
      <c r="P560" s="126">
        <f>Table7[[#This Row],[Total Drug Cost]]-Table7[[#This Row],[Total Third-party Pay]]</f>
        <v>0</v>
      </c>
      <c r="Q560" s="126"/>
      <c r="R560" s="70" t="e">
        <f>VLOOKUP(Table7[[#This Row],[Patient PHN]],'[1]MASTER LIST'!$C:$D,2,FALSE)</f>
        <v>#N/A</v>
      </c>
    </row>
    <row r="561" spans="1:18" x14ac:dyDescent="0.25">
      <c r="A561" s="210"/>
      <c r="B561" s="124"/>
      <c r="C561" s="125"/>
      <c r="D561" s="125"/>
      <c r="E561" s="125"/>
      <c r="F561" s="125"/>
      <c r="G561" s="125"/>
      <c r="H561" s="125"/>
      <c r="I561" s="125"/>
      <c r="J561" s="125"/>
      <c r="K561" s="126"/>
      <c r="L561" s="126"/>
      <c r="M561" s="126"/>
      <c r="N561" s="226">
        <f>Table7[[#This Row],[Drug Cost]]+Table7[[#This Row],[Drug Markup]]+Table7[[#This Row],[Drug Dispensing Fee]]</f>
        <v>0</v>
      </c>
      <c r="O561" s="126"/>
      <c r="P561" s="126">
        <f>Table7[[#This Row],[Total Drug Cost]]-Table7[[#This Row],[Total Third-party Pay]]</f>
        <v>0</v>
      </c>
      <c r="Q561" s="126"/>
      <c r="R561" s="70" t="e">
        <f>VLOOKUP(Table7[[#This Row],[Patient PHN]],'[1]MASTER LIST'!$C:$D,2,FALSE)</f>
        <v>#N/A</v>
      </c>
    </row>
    <row r="562" spans="1:18" x14ac:dyDescent="0.25">
      <c r="A562" s="210"/>
      <c r="B562" s="124"/>
      <c r="C562" s="125"/>
      <c r="D562" s="125"/>
      <c r="E562" s="125"/>
      <c r="F562" s="125"/>
      <c r="G562" s="125"/>
      <c r="H562" s="125"/>
      <c r="I562" s="125"/>
      <c r="J562" s="125"/>
      <c r="K562" s="126"/>
      <c r="L562" s="126"/>
      <c r="M562" s="126"/>
      <c r="N562" s="226">
        <f>Table7[[#This Row],[Drug Cost]]+Table7[[#This Row],[Drug Markup]]+Table7[[#This Row],[Drug Dispensing Fee]]</f>
        <v>0</v>
      </c>
      <c r="O562" s="126"/>
      <c r="P562" s="126">
        <f>Table7[[#This Row],[Total Drug Cost]]-Table7[[#This Row],[Total Third-party Pay]]</f>
        <v>0</v>
      </c>
      <c r="Q562" s="126"/>
      <c r="R562" s="70" t="e">
        <f>VLOOKUP(Table7[[#This Row],[Patient PHN]],'[1]MASTER LIST'!$C:$D,2,FALSE)</f>
        <v>#N/A</v>
      </c>
    </row>
    <row r="563" spans="1:18" x14ac:dyDescent="0.25">
      <c r="A563" s="210"/>
      <c r="B563" s="124"/>
      <c r="C563" s="125"/>
      <c r="D563" s="125"/>
      <c r="E563" s="125"/>
      <c r="F563" s="125"/>
      <c r="G563" s="125"/>
      <c r="H563" s="125"/>
      <c r="I563" s="125"/>
      <c r="J563" s="125"/>
      <c r="K563" s="126"/>
      <c r="L563" s="126"/>
      <c r="M563" s="126"/>
      <c r="N563" s="226">
        <f>Table7[[#This Row],[Drug Cost]]+Table7[[#This Row],[Drug Markup]]+Table7[[#This Row],[Drug Dispensing Fee]]</f>
        <v>0</v>
      </c>
      <c r="O563" s="126"/>
      <c r="P563" s="126">
        <f>Table7[[#This Row],[Total Drug Cost]]-Table7[[#This Row],[Total Third-party Pay]]</f>
        <v>0</v>
      </c>
      <c r="Q563" s="126"/>
      <c r="R563" s="70" t="e">
        <f>VLOOKUP(Table7[[#This Row],[Patient PHN]],'[1]MASTER LIST'!$C:$D,2,FALSE)</f>
        <v>#N/A</v>
      </c>
    </row>
    <row r="564" spans="1:18" x14ac:dyDescent="0.25">
      <c r="A564" s="210"/>
      <c r="B564" s="124"/>
      <c r="C564" s="125"/>
      <c r="D564" s="125"/>
      <c r="E564" s="125"/>
      <c r="F564" s="125"/>
      <c r="G564" s="125"/>
      <c r="H564" s="125"/>
      <c r="I564" s="125"/>
      <c r="J564" s="125"/>
      <c r="K564" s="126"/>
      <c r="L564" s="126"/>
      <c r="M564" s="126"/>
      <c r="N564" s="226">
        <f>Table7[[#This Row],[Drug Cost]]+Table7[[#This Row],[Drug Markup]]+Table7[[#This Row],[Drug Dispensing Fee]]</f>
        <v>0</v>
      </c>
      <c r="O564" s="126"/>
      <c r="P564" s="126">
        <f>Table7[[#This Row],[Total Drug Cost]]-Table7[[#This Row],[Total Third-party Pay]]</f>
        <v>0</v>
      </c>
      <c r="Q564" s="126"/>
      <c r="R564" s="70" t="e">
        <f>VLOOKUP(Table7[[#This Row],[Patient PHN]],'[1]MASTER LIST'!$C:$D,2,FALSE)</f>
        <v>#N/A</v>
      </c>
    </row>
    <row r="565" spans="1:18" x14ac:dyDescent="0.25">
      <c r="A565" s="210"/>
      <c r="B565" s="124"/>
      <c r="C565" s="125"/>
      <c r="D565" s="125"/>
      <c r="E565" s="125"/>
      <c r="F565" s="125"/>
      <c r="G565" s="125"/>
      <c r="H565" s="125"/>
      <c r="I565" s="125"/>
      <c r="J565" s="125"/>
      <c r="K565" s="126"/>
      <c r="L565" s="126"/>
      <c r="M565" s="126"/>
      <c r="N565" s="226">
        <f>Table7[[#This Row],[Drug Cost]]+Table7[[#This Row],[Drug Markup]]+Table7[[#This Row],[Drug Dispensing Fee]]</f>
        <v>0</v>
      </c>
      <c r="O565" s="126"/>
      <c r="P565" s="126">
        <f>Table7[[#This Row],[Total Drug Cost]]-Table7[[#This Row],[Total Third-party Pay]]</f>
        <v>0</v>
      </c>
      <c r="Q565" s="126"/>
      <c r="R565" s="70" t="e">
        <f>VLOOKUP(Table7[[#This Row],[Patient PHN]],'[1]MASTER LIST'!$C:$D,2,FALSE)</f>
        <v>#N/A</v>
      </c>
    </row>
    <row r="566" spans="1:18" x14ac:dyDescent="0.25">
      <c r="A566" s="210"/>
      <c r="B566" s="124"/>
      <c r="C566" s="125"/>
      <c r="D566" s="125"/>
      <c r="E566" s="125"/>
      <c r="F566" s="125"/>
      <c r="G566" s="125"/>
      <c r="H566" s="125"/>
      <c r="I566" s="125"/>
      <c r="J566" s="125"/>
      <c r="K566" s="126"/>
      <c r="L566" s="126"/>
      <c r="M566" s="126"/>
      <c r="N566" s="226">
        <f>Table7[[#This Row],[Drug Cost]]+Table7[[#This Row],[Drug Markup]]+Table7[[#This Row],[Drug Dispensing Fee]]</f>
        <v>0</v>
      </c>
      <c r="O566" s="126"/>
      <c r="P566" s="126">
        <f>Table7[[#This Row],[Total Drug Cost]]-Table7[[#This Row],[Total Third-party Pay]]</f>
        <v>0</v>
      </c>
      <c r="Q566" s="126"/>
      <c r="R566" s="70" t="e">
        <f>VLOOKUP(Table7[[#This Row],[Patient PHN]],'[1]MASTER LIST'!$C:$D,2,FALSE)</f>
        <v>#N/A</v>
      </c>
    </row>
    <row r="567" spans="1:18" x14ac:dyDescent="0.25">
      <c r="A567" s="210"/>
      <c r="B567" s="124"/>
      <c r="C567" s="125"/>
      <c r="D567" s="125"/>
      <c r="E567" s="125"/>
      <c r="F567" s="125"/>
      <c r="G567" s="125"/>
      <c r="H567" s="125"/>
      <c r="I567" s="125"/>
      <c r="J567" s="125"/>
      <c r="K567" s="126"/>
      <c r="L567" s="126"/>
      <c r="M567" s="126"/>
      <c r="N567" s="226">
        <f>Table7[[#This Row],[Drug Cost]]+Table7[[#This Row],[Drug Markup]]+Table7[[#This Row],[Drug Dispensing Fee]]</f>
        <v>0</v>
      </c>
      <c r="O567" s="126"/>
      <c r="P567" s="126">
        <f>Table7[[#This Row],[Total Drug Cost]]-Table7[[#This Row],[Total Third-party Pay]]</f>
        <v>0</v>
      </c>
      <c r="Q567" s="126"/>
      <c r="R567" s="70" t="e">
        <f>VLOOKUP(Table7[[#This Row],[Patient PHN]],'[1]MASTER LIST'!$C:$D,2,FALSE)</f>
        <v>#N/A</v>
      </c>
    </row>
    <row r="568" spans="1:18" x14ac:dyDescent="0.25">
      <c r="A568" s="210"/>
      <c r="B568" s="124"/>
      <c r="C568" s="125"/>
      <c r="D568" s="125"/>
      <c r="E568" s="125"/>
      <c r="F568" s="125"/>
      <c r="G568" s="125"/>
      <c r="H568" s="125"/>
      <c r="I568" s="125"/>
      <c r="J568" s="125"/>
      <c r="K568" s="126"/>
      <c r="L568" s="126"/>
      <c r="M568" s="126"/>
      <c r="N568" s="226">
        <f>Table7[[#This Row],[Drug Cost]]+Table7[[#This Row],[Drug Markup]]+Table7[[#This Row],[Drug Dispensing Fee]]</f>
        <v>0</v>
      </c>
      <c r="O568" s="126"/>
      <c r="P568" s="126">
        <f>Table7[[#This Row],[Total Drug Cost]]-Table7[[#This Row],[Total Third-party Pay]]</f>
        <v>0</v>
      </c>
      <c r="Q568" s="126"/>
      <c r="R568" s="70" t="e">
        <f>VLOOKUP(Table7[[#This Row],[Patient PHN]],'[1]MASTER LIST'!$C:$D,2,FALSE)</f>
        <v>#N/A</v>
      </c>
    </row>
    <row r="569" spans="1:18" x14ac:dyDescent="0.25">
      <c r="A569" s="210"/>
      <c r="B569" s="124"/>
      <c r="C569" s="125"/>
      <c r="D569" s="125"/>
      <c r="E569" s="125"/>
      <c r="F569" s="125"/>
      <c r="G569" s="125"/>
      <c r="H569" s="125"/>
      <c r="I569" s="125"/>
      <c r="J569" s="125"/>
      <c r="K569" s="126"/>
      <c r="L569" s="126"/>
      <c r="M569" s="126"/>
      <c r="N569" s="226">
        <f>Table7[[#This Row],[Drug Cost]]+Table7[[#This Row],[Drug Markup]]+Table7[[#This Row],[Drug Dispensing Fee]]</f>
        <v>0</v>
      </c>
      <c r="O569" s="126"/>
      <c r="P569" s="126">
        <f>Table7[[#This Row],[Total Drug Cost]]-Table7[[#This Row],[Total Third-party Pay]]</f>
        <v>0</v>
      </c>
      <c r="Q569" s="126"/>
      <c r="R569" s="70" t="e">
        <f>VLOOKUP(Table7[[#This Row],[Patient PHN]],'[1]MASTER LIST'!$C:$D,2,FALSE)</f>
        <v>#N/A</v>
      </c>
    </row>
    <row r="570" spans="1:18" x14ac:dyDescent="0.25">
      <c r="A570" s="210"/>
      <c r="B570" s="124"/>
      <c r="C570" s="125"/>
      <c r="D570" s="125"/>
      <c r="E570" s="125"/>
      <c r="F570" s="125"/>
      <c r="G570" s="125"/>
      <c r="H570" s="125"/>
      <c r="I570" s="125"/>
      <c r="J570" s="125"/>
      <c r="K570" s="126"/>
      <c r="L570" s="126"/>
      <c r="M570" s="126"/>
      <c r="N570" s="226">
        <f>Table7[[#This Row],[Drug Cost]]+Table7[[#This Row],[Drug Markup]]+Table7[[#This Row],[Drug Dispensing Fee]]</f>
        <v>0</v>
      </c>
      <c r="O570" s="126"/>
      <c r="P570" s="126">
        <f>Table7[[#This Row],[Total Drug Cost]]-Table7[[#This Row],[Total Third-party Pay]]</f>
        <v>0</v>
      </c>
      <c r="Q570" s="126"/>
      <c r="R570" s="70" t="e">
        <f>VLOOKUP(Table7[[#This Row],[Patient PHN]],'[1]MASTER LIST'!$C:$D,2,FALSE)</f>
        <v>#N/A</v>
      </c>
    </row>
    <row r="571" spans="1:18" x14ac:dyDescent="0.25">
      <c r="A571" s="210"/>
      <c r="B571" s="124"/>
      <c r="C571" s="125"/>
      <c r="D571" s="125"/>
      <c r="E571" s="125"/>
      <c r="F571" s="125"/>
      <c r="G571" s="125"/>
      <c r="H571" s="125"/>
      <c r="I571" s="125"/>
      <c r="J571" s="125"/>
      <c r="K571" s="126"/>
      <c r="L571" s="126"/>
      <c r="M571" s="126"/>
      <c r="N571" s="226">
        <f>Table7[[#This Row],[Drug Cost]]+Table7[[#This Row],[Drug Markup]]+Table7[[#This Row],[Drug Dispensing Fee]]</f>
        <v>0</v>
      </c>
      <c r="O571" s="126"/>
      <c r="P571" s="126">
        <f>Table7[[#This Row],[Total Drug Cost]]-Table7[[#This Row],[Total Third-party Pay]]</f>
        <v>0</v>
      </c>
      <c r="Q571" s="126"/>
      <c r="R571" s="70" t="e">
        <f>VLOOKUP(Table7[[#This Row],[Patient PHN]],'[1]MASTER LIST'!$C:$D,2,FALSE)</f>
        <v>#N/A</v>
      </c>
    </row>
    <row r="572" spans="1:18" x14ac:dyDescent="0.25">
      <c r="A572" s="210"/>
      <c r="B572" s="124"/>
      <c r="C572" s="125"/>
      <c r="D572" s="125"/>
      <c r="E572" s="125"/>
      <c r="F572" s="125"/>
      <c r="G572" s="125"/>
      <c r="H572" s="125"/>
      <c r="I572" s="125"/>
      <c r="J572" s="125"/>
      <c r="K572" s="126"/>
      <c r="L572" s="126"/>
      <c r="M572" s="126"/>
      <c r="N572" s="226">
        <f>Table7[[#This Row],[Drug Cost]]+Table7[[#This Row],[Drug Markup]]+Table7[[#This Row],[Drug Dispensing Fee]]</f>
        <v>0</v>
      </c>
      <c r="O572" s="126"/>
      <c r="P572" s="126">
        <f>Table7[[#This Row],[Total Drug Cost]]-Table7[[#This Row],[Total Third-party Pay]]</f>
        <v>0</v>
      </c>
      <c r="Q572" s="126"/>
      <c r="R572" s="70" t="e">
        <f>VLOOKUP(Table7[[#This Row],[Patient PHN]],'[1]MASTER LIST'!$C:$D,2,FALSE)</f>
        <v>#N/A</v>
      </c>
    </row>
    <row r="573" spans="1:18" x14ac:dyDescent="0.25">
      <c r="A573" s="210"/>
      <c r="B573" s="124"/>
      <c r="C573" s="125"/>
      <c r="D573" s="125"/>
      <c r="E573" s="125"/>
      <c r="F573" s="125"/>
      <c r="G573" s="125"/>
      <c r="H573" s="125"/>
      <c r="I573" s="125"/>
      <c r="J573" s="125"/>
      <c r="K573" s="126"/>
      <c r="L573" s="126"/>
      <c r="M573" s="126"/>
      <c r="N573" s="226">
        <f>Table7[[#This Row],[Drug Cost]]+Table7[[#This Row],[Drug Markup]]+Table7[[#This Row],[Drug Dispensing Fee]]</f>
        <v>0</v>
      </c>
      <c r="O573" s="126"/>
      <c r="P573" s="126">
        <f>Table7[[#This Row],[Total Drug Cost]]-Table7[[#This Row],[Total Third-party Pay]]</f>
        <v>0</v>
      </c>
      <c r="Q573" s="126"/>
      <c r="R573" s="70" t="e">
        <f>VLOOKUP(Table7[[#This Row],[Patient PHN]],'[1]MASTER LIST'!$C:$D,2,FALSE)</f>
        <v>#N/A</v>
      </c>
    </row>
    <row r="574" spans="1:18" x14ac:dyDescent="0.25">
      <c r="A574" s="210"/>
      <c r="B574" s="124"/>
      <c r="C574" s="125"/>
      <c r="D574" s="125"/>
      <c r="E574" s="125"/>
      <c r="F574" s="125"/>
      <c r="G574" s="125"/>
      <c r="H574" s="125"/>
      <c r="I574" s="125"/>
      <c r="J574" s="125"/>
      <c r="K574" s="126"/>
      <c r="L574" s="126"/>
      <c r="M574" s="126"/>
      <c r="N574" s="226">
        <f>Table7[[#This Row],[Drug Cost]]+Table7[[#This Row],[Drug Markup]]+Table7[[#This Row],[Drug Dispensing Fee]]</f>
        <v>0</v>
      </c>
      <c r="O574" s="126"/>
      <c r="P574" s="126">
        <f>Table7[[#This Row],[Total Drug Cost]]-Table7[[#This Row],[Total Third-party Pay]]</f>
        <v>0</v>
      </c>
      <c r="Q574" s="126"/>
      <c r="R574" s="70" t="e">
        <f>VLOOKUP(Table7[[#This Row],[Patient PHN]],'[1]MASTER LIST'!$C:$D,2,FALSE)</f>
        <v>#N/A</v>
      </c>
    </row>
    <row r="575" spans="1:18" x14ac:dyDescent="0.25">
      <c r="A575" s="210"/>
      <c r="B575" s="124"/>
      <c r="C575" s="125"/>
      <c r="D575" s="125"/>
      <c r="E575" s="125"/>
      <c r="F575" s="125"/>
      <c r="G575" s="125"/>
      <c r="H575" s="125"/>
      <c r="I575" s="125"/>
      <c r="J575" s="125"/>
      <c r="K575" s="126"/>
      <c r="L575" s="126"/>
      <c r="M575" s="126"/>
      <c r="N575" s="226">
        <f>Table7[[#This Row],[Drug Cost]]+Table7[[#This Row],[Drug Markup]]+Table7[[#This Row],[Drug Dispensing Fee]]</f>
        <v>0</v>
      </c>
      <c r="O575" s="126"/>
      <c r="P575" s="126">
        <f>Table7[[#This Row],[Total Drug Cost]]-Table7[[#This Row],[Total Third-party Pay]]</f>
        <v>0</v>
      </c>
      <c r="Q575" s="126"/>
      <c r="R575" s="70" t="e">
        <f>VLOOKUP(Table7[[#This Row],[Patient PHN]],'[1]MASTER LIST'!$C:$D,2,FALSE)</f>
        <v>#N/A</v>
      </c>
    </row>
    <row r="576" spans="1:18" x14ac:dyDescent="0.25">
      <c r="A576" s="210"/>
      <c r="B576" s="124"/>
      <c r="C576" s="125"/>
      <c r="D576" s="125"/>
      <c r="E576" s="125"/>
      <c r="F576" s="125"/>
      <c r="G576" s="125"/>
      <c r="H576" s="125"/>
      <c r="I576" s="125"/>
      <c r="J576" s="125"/>
      <c r="K576" s="126"/>
      <c r="L576" s="126"/>
      <c r="M576" s="126"/>
      <c r="N576" s="226">
        <f>Table7[[#This Row],[Drug Cost]]+Table7[[#This Row],[Drug Markup]]+Table7[[#This Row],[Drug Dispensing Fee]]</f>
        <v>0</v>
      </c>
      <c r="O576" s="126"/>
      <c r="P576" s="126">
        <f>Table7[[#This Row],[Total Drug Cost]]-Table7[[#This Row],[Total Third-party Pay]]</f>
        <v>0</v>
      </c>
      <c r="Q576" s="126"/>
      <c r="R576" s="70" t="e">
        <f>VLOOKUP(Table7[[#This Row],[Patient PHN]],'[1]MASTER LIST'!$C:$D,2,FALSE)</f>
        <v>#N/A</v>
      </c>
    </row>
    <row r="577" spans="1:18" x14ac:dyDescent="0.25">
      <c r="A577" s="210"/>
      <c r="B577" s="124"/>
      <c r="C577" s="125"/>
      <c r="D577" s="125"/>
      <c r="E577" s="125"/>
      <c r="F577" s="125"/>
      <c r="G577" s="125"/>
      <c r="H577" s="125"/>
      <c r="I577" s="125"/>
      <c r="J577" s="125"/>
      <c r="K577" s="126"/>
      <c r="L577" s="126"/>
      <c r="M577" s="126"/>
      <c r="N577" s="226">
        <f>Table7[[#This Row],[Drug Cost]]+Table7[[#This Row],[Drug Markup]]+Table7[[#This Row],[Drug Dispensing Fee]]</f>
        <v>0</v>
      </c>
      <c r="O577" s="126"/>
      <c r="P577" s="126">
        <f>Table7[[#This Row],[Total Drug Cost]]-Table7[[#This Row],[Total Third-party Pay]]</f>
        <v>0</v>
      </c>
      <c r="Q577" s="126"/>
      <c r="R577" s="70" t="e">
        <f>VLOOKUP(Table7[[#This Row],[Patient PHN]],'[1]MASTER LIST'!$C:$D,2,FALSE)</f>
        <v>#N/A</v>
      </c>
    </row>
    <row r="578" spans="1:18" x14ac:dyDescent="0.25">
      <c r="A578" s="210"/>
      <c r="B578" s="124"/>
      <c r="C578" s="125"/>
      <c r="D578" s="125"/>
      <c r="E578" s="125"/>
      <c r="F578" s="125"/>
      <c r="G578" s="125"/>
      <c r="H578" s="125"/>
      <c r="I578" s="125"/>
      <c r="J578" s="125"/>
      <c r="K578" s="126"/>
      <c r="L578" s="126"/>
      <c r="M578" s="126"/>
      <c r="N578" s="226">
        <f>Table7[[#This Row],[Drug Cost]]+Table7[[#This Row],[Drug Markup]]+Table7[[#This Row],[Drug Dispensing Fee]]</f>
        <v>0</v>
      </c>
      <c r="O578" s="126"/>
      <c r="P578" s="126">
        <f>Table7[[#This Row],[Total Drug Cost]]-Table7[[#This Row],[Total Third-party Pay]]</f>
        <v>0</v>
      </c>
      <c r="Q578" s="126"/>
      <c r="R578" s="70" t="e">
        <f>VLOOKUP(Table7[[#This Row],[Patient PHN]],'[1]MASTER LIST'!$C:$D,2,FALSE)</f>
        <v>#N/A</v>
      </c>
    </row>
    <row r="579" spans="1:18" x14ac:dyDescent="0.25">
      <c r="A579" s="210"/>
      <c r="B579" s="124"/>
      <c r="C579" s="125"/>
      <c r="D579" s="125"/>
      <c r="E579" s="125"/>
      <c r="F579" s="125"/>
      <c r="G579" s="125"/>
      <c r="H579" s="125"/>
      <c r="I579" s="125"/>
      <c r="J579" s="125"/>
      <c r="K579" s="126"/>
      <c r="L579" s="126"/>
      <c r="M579" s="126"/>
      <c r="N579" s="226">
        <f>Table7[[#This Row],[Drug Cost]]+Table7[[#This Row],[Drug Markup]]+Table7[[#This Row],[Drug Dispensing Fee]]</f>
        <v>0</v>
      </c>
      <c r="O579" s="126"/>
      <c r="P579" s="126">
        <f>Table7[[#This Row],[Total Drug Cost]]-Table7[[#This Row],[Total Third-party Pay]]</f>
        <v>0</v>
      </c>
      <c r="Q579" s="126"/>
      <c r="R579" s="70" t="e">
        <f>VLOOKUP(Table7[[#This Row],[Patient PHN]],'[1]MASTER LIST'!$C:$D,2,FALSE)</f>
        <v>#N/A</v>
      </c>
    </row>
    <row r="580" spans="1:18" x14ac:dyDescent="0.25">
      <c r="A580" s="210"/>
      <c r="B580" s="124"/>
      <c r="C580" s="125"/>
      <c r="D580" s="125"/>
      <c r="E580" s="125"/>
      <c r="F580" s="125"/>
      <c r="G580" s="125"/>
      <c r="H580" s="125"/>
      <c r="I580" s="125"/>
      <c r="J580" s="125"/>
      <c r="K580" s="126"/>
      <c r="L580" s="126"/>
      <c r="M580" s="126"/>
      <c r="N580" s="226">
        <f>Table7[[#This Row],[Drug Cost]]+Table7[[#This Row],[Drug Markup]]+Table7[[#This Row],[Drug Dispensing Fee]]</f>
        <v>0</v>
      </c>
      <c r="O580" s="126"/>
      <c r="P580" s="126">
        <f>Table7[[#This Row],[Total Drug Cost]]-Table7[[#This Row],[Total Third-party Pay]]</f>
        <v>0</v>
      </c>
      <c r="Q580" s="126"/>
      <c r="R580" s="70" t="e">
        <f>VLOOKUP(Table7[[#This Row],[Patient PHN]],'[1]MASTER LIST'!$C:$D,2,FALSE)</f>
        <v>#N/A</v>
      </c>
    </row>
    <row r="581" spans="1:18" x14ac:dyDescent="0.25">
      <c r="A581" s="210"/>
      <c r="B581" s="124"/>
      <c r="C581" s="125"/>
      <c r="D581" s="125"/>
      <c r="E581" s="125"/>
      <c r="F581" s="125"/>
      <c r="G581" s="125"/>
      <c r="H581" s="125"/>
      <c r="I581" s="125"/>
      <c r="J581" s="125"/>
      <c r="K581" s="126"/>
      <c r="L581" s="126"/>
      <c r="M581" s="126"/>
      <c r="N581" s="226">
        <f>Table7[[#This Row],[Drug Cost]]+Table7[[#This Row],[Drug Markup]]+Table7[[#This Row],[Drug Dispensing Fee]]</f>
        <v>0</v>
      </c>
      <c r="O581" s="126"/>
      <c r="P581" s="126">
        <f>Table7[[#This Row],[Total Drug Cost]]-Table7[[#This Row],[Total Third-party Pay]]</f>
        <v>0</v>
      </c>
      <c r="Q581" s="126"/>
      <c r="R581" s="70" t="e">
        <f>VLOOKUP(Table7[[#This Row],[Patient PHN]],'[1]MASTER LIST'!$C:$D,2,FALSE)</f>
        <v>#N/A</v>
      </c>
    </row>
    <row r="582" spans="1:18" x14ac:dyDescent="0.25">
      <c r="A582" s="210"/>
      <c r="B582" s="124"/>
      <c r="C582" s="125"/>
      <c r="D582" s="125"/>
      <c r="E582" s="125"/>
      <c r="F582" s="125"/>
      <c r="G582" s="125"/>
      <c r="H582" s="125"/>
      <c r="I582" s="125"/>
      <c r="J582" s="125"/>
      <c r="K582" s="126"/>
      <c r="L582" s="126"/>
      <c r="M582" s="126"/>
      <c r="N582" s="226">
        <f>Table7[[#This Row],[Drug Cost]]+Table7[[#This Row],[Drug Markup]]+Table7[[#This Row],[Drug Dispensing Fee]]</f>
        <v>0</v>
      </c>
      <c r="O582" s="126"/>
      <c r="P582" s="126">
        <f>Table7[[#This Row],[Total Drug Cost]]-Table7[[#This Row],[Total Third-party Pay]]</f>
        <v>0</v>
      </c>
      <c r="Q582" s="126"/>
      <c r="R582" s="70" t="e">
        <f>VLOOKUP(Table7[[#This Row],[Patient PHN]],'[1]MASTER LIST'!$C:$D,2,FALSE)</f>
        <v>#N/A</v>
      </c>
    </row>
    <row r="583" spans="1:18" x14ac:dyDescent="0.25">
      <c r="A583" s="210"/>
      <c r="B583" s="124"/>
      <c r="C583" s="125"/>
      <c r="D583" s="125"/>
      <c r="E583" s="125"/>
      <c r="F583" s="125"/>
      <c r="G583" s="125"/>
      <c r="H583" s="125"/>
      <c r="I583" s="125"/>
      <c r="J583" s="125"/>
      <c r="K583" s="126"/>
      <c r="L583" s="126"/>
      <c r="M583" s="126"/>
      <c r="N583" s="226">
        <f>Table7[[#This Row],[Drug Cost]]+Table7[[#This Row],[Drug Markup]]+Table7[[#This Row],[Drug Dispensing Fee]]</f>
        <v>0</v>
      </c>
      <c r="O583" s="126"/>
      <c r="P583" s="126">
        <f>Table7[[#This Row],[Total Drug Cost]]-Table7[[#This Row],[Total Third-party Pay]]</f>
        <v>0</v>
      </c>
      <c r="Q583" s="126"/>
      <c r="R583" s="70" t="e">
        <f>VLOOKUP(Table7[[#This Row],[Patient PHN]],'[1]MASTER LIST'!$C:$D,2,FALSE)</f>
        <v>#N/A</v>
      </c>
    </row>
    <row r="584" spans="1:18" x14ac:dyDescent="0.25">
      <c r="A584" s="210"/>
      <c r="B584" s="124"/>
      <c r="C584" s="125"/>
      <c r="D584" s="125"/>
      <c r="E584" s="125"/>
      <c r="F584" s="125"/>
      <c r="G584" s="125"/>
      <c r="H584" s="125"/>
      <c r="I584" s="125"/>
      <c r="J584" s="125"/>
      <c r="K584" s="126"/>
      <c r="L584" s="126"/>
      <c r="M584" s="126"/>
      <c r="N584" s="226">
        <f>Table7[[#This Row],[Drug Cost]]+Table7[[#This Row],[Drug Markup]]+Table7[[#This Row],[Drug Dispensing Fee]]</f>
        <v>0</v>
      </c>
      <c r="O584" s="126"/>
      <c r="P584" s="126">
        <f>Table7[[#This Row],[Total Drug Cost]]-Table7[[#This Row],[Total Third-party Pay]]</f>
        <v>0</v>
      </c>
      <c r="Q584" s="126"/>
      <c r="R584" s="70" t="e">
        <f>VLOOKUP(Table7[[#This Row],[Patient PHN]],'[1]MASTER LIST'!$C:$D,2,FALSE)</f>
        <v>#N/A</v>
      </c>
    </row>
    <row r="585" spans="1:18" x14ac:dyDescent="0.25">
      <c r="A585" s="210"/>
      <c r="B585" s="124"/>
      <c r="C585" s="125"/>
      <c r="D585" s="125"/>
      <c r="E585" s="125"/>
      <c r="F585" s="125"/>
      <c r="G585" s="125"/>
      <c r="H585" s="125"/>
      <c r="I585" s="125"/>
      <c r="J585" s="125"/>
      <c r="K585" s="126"/>
      <c r="L585" s="126"/>
      <c r="M585" s="126"/>
      <c r="N585" s="226">
        <f>Table7[[#This Row],[Drug Cost]]+Table7[[#This Row],[Drug Markup]]+Table7[[#This Row],[Drug Dispensing Fee]]</f>
        <v>0</v>
      </c>
      <c r="O585" s="126"/>
      <c r="P585" s="126">
        <f>Table7[[#This Row],[Total Drug Cost]]-Table7[[#This Row],[Total Third-party Pay]]</f>
        <v>0</v>
      </c>
      <c r="Q585" s="126"/>
      <c r="R585" s="70" t="e">
        <f>VLOOKUP(Table7[[#This Row],[Patient PHN]],'[1]MASTER LIST'!$C:$D,2,FALSE)</f>
        <v>#N/A</v>
      </c>
    </row>
    <row r="586" spans="1:18" x14ac:dyDescent="0.25">
      <c r="A586" s="210"/>
      <c r="B586" s="124"/>
      <c r="C586" s="125"/>
      <c r="D586" s="125"/>
      <c r="E586" s="125"/>
      <c r="F586" s="125"/>
      <c r="G586" s="125"/>
      <c r="H586" s="125"/>
      <c r="I586" s="125"/>
      <c r="J586" s="125"/>
      <c r="K586" s="126"/>
      <c r="L586" s="126"/>
      <c r="M586" s="126"/>
      <c r="N586" s="226">
        <f>Table7[[#This Row],[Drug Cost]]+Table7[[#This Row],[Drug Markup]]+Table7[[#This Row],[Drug Dispensing Fee]]</f>
        <v>0</v>
      </c>
      <c r="O586" s="126"/>
      <c r="P586" s="126">
        <f>Table7[[#This Row],[Total Drug Cost]]-Table7[[#This Row],[Total Third-party Pay]]</f>
        <v>0</v>
      </c>
      <c r="Q586" s="126"/>
      <c r="R586" s="70" t="e">
        <f>VLOOKUP(Table7[[#This Row],[Patient PHN]],'[1]MASTER LIST'!$C:$D,2,FALSE)</f>
        <v>#N/A</v>
      </c>
    </row>
    <row r="587" spans="1:18" x14ac:dyDescent="0.25">
      <c r="A587" s="210"/>
      <c r="B587" s="124"/>
      <c r="C587" s="125"/>
      <c r="D587" s="125"/>
      <c r="E587" s="125"/>
      <c r="F587" s="125"/>
      <c r="G587" s="125"/>
      <c r="H587" s="125"/>
      <c r="I587" s="125"/>
      <c r="J587" s="125"/>
      <c r="K587" s="126"/>
      <c r="L587" s="126"/>
      <c r="M587" s="126"/>
      <c r="N587" s="226">
        <f>Table7[[#This Row],[Drug Cost]]+Table7[[#This Row],[Drug Markup]]+Table7[[#This Row],[Drug Dispensing Fee]]</f>
        <v>0</v>
      </c>
      <c r="O587" s="126"/>
      <c r="P587" s="126">
        <f>Table7[[#This Row],[Total Drug Cost]]-Table7[[#This Row],[Total Third-party Pay]]</f>
        <v>0</v>
      </c>
      <c r="Q587" s="126"/>
      <c r="R587" s="70" t="e">
        <f>VLOOKUP(Table7[[#This Row],[Patient PHN]],'[1]MASTER LIST'!$C:$D,2,FALSE)</f>
        <v>#N/A</v>
      </c>
    </row>
    <row r="588" spans="1:18" x14ac:dyDescent="0.25">
      <c r="A588" s="210"/>
      <c r="B588" s="124"/>
      <c r="C588" s="125"/>
      <c r="D588" s="125"/>
      <c r="E588" s="125"/>
      <c r="F588" s="125"/>
      <c r="G588" s="125"/>
      <c r="H588" s="125"/>
      <c r="I588" s="125"/>
      <c r="J588" s="125"/>
      <c r="K588" s="126"/>
      <c r="L588" s="126"/>
      <c r="M588" s="126"/>
      <c r="N588" s="226">
        <f>Table7[[#This Row],[Drug Cost]]+Table7[[#This Row],[Drug Markup]]+Table7[[#This Row],[Drug Dispensing Fee]]</f>
        <v>0</v>
      </c>
      <c r="O588" s="126"/>
      <c r="P588" s="126">
        <f>Table7[[#This Row],[Total Drug Cost]]-Table7[[#This Row],[Total Third-party Pay]]</f>
        <v>0</v>
      </c>
      <c r="Q588" s="126"/>
      <c r="R588" s="70" t="e">
        <f>VLOOKUP(Table7[[#This Row],[Patient PHN]],'[1]MASTER LIST'!$C:$D,2,FALSE)</f>
        <v>#N/A</v>
      </c>
    </row>
    <row r="589" spans="1:18" x14ac:dyDescent="0.25">
      <c r="A589" s="210"/>
      <c r="B589" s="124"/>
      <c r="C589" s="125"/>
      <c r="D589" s="125"/>
      <c r="E589" s="125"/>
      <c r="F589" s="125"/>
      <c r="G589" s="125"/>
      <c r="H589" s="125"/>
      <c r="I589" s="125"/>
      <c r="J589" s="125"/>
      <c r="K589" s="126"/>
      <c r="L589" s="126"/>
      <c r="M589" s="126"/>
      <c r="N589" s="226">
        <f>Table7[[#This Row],[Drug Cost]]+Table7[[#This Row],[Drug Markup]]+Table7[[#This Row],[Drug Dispensing Fee]]</f>
        <v>0</v>
      </c>
      <c r="O589" s="126"/>
      <c r="P589" s="126">
        <f>Table7[[#This Row],[Total Drug Cost]]-Table7[[#This Row],[Total Third-party Pay]]</f>
        <v>0</v>
      </c>
      <c r="Q589" s="126"/>
      <c r="R589" s="70" t="e">
        <f>VLOOKUP(Table7[[#This Row],[Patient PHN]],'[1]MASTER LIST'!$C:$D,2,FALSE)</f>
        <v>#N/A</v>
      </c>
    </row>
    <row r="590" spans="1:18" x14ac:dyDescent="0.25">
      <c r="A590" s="210"/>
      <c r="B590" s="124"/>
      <c r="C590" s="125"/>
      <c r="D590" s="125"/>
      <c r="E590" s="125"/>
      <c r="F590" s="125"/>
      <c r="G590" s="125"/>
      <c r="H590" s="125"/>
      <c r="I590" s="125"/>
      <c r="J590" s="125"/>
      <c r="K590" s="126"/>
      <c r="L590" s="126"/>
      <c r="M590" s="126"/>
      <c r="N590" s="226">
        <f>Table7[[#This Row],[Drug Cost]]+Table7[[#This Row],[Drug Markup]]+Table7[[#This Row],[Drug Dispensing Fee]]</f>
        <v>0</v>
      </c>
      <c r="O590" s="126"/>
      <c r="P590" s="126">
        <f>Table7[[#This Row],[Total Drug Cost]]-Table7[[#This Row],[Total Third-party Pay]]</f>
        <v>0</v>
      </c>
      <c r="Q590" s="126"/>
      <c r="R590" s="70" t="e">
        <f>VLOOKUP(Table7[[#This Row],[Patient PHN]],'[1]MASTER LIST'!$C:$D,2,FALSE)</f>
        <v>#N/A</v>
      </c>
    </row>
    <row r="591" spans="1:18" x14ac:dyDescent="0.25">
      <c r="A591" s="210"/>
      <c r="B591" s="124"/>
      <c r="C591" s="125"/>
      <c r="D591" s="125"/>
      <c r="E591" s="125"/>
      <c r="F591" s="125"/>
      <c r="G591" s="125"/>
      <c r="H591" s="125"/>
      <c r="I591" s="125"/>
      <c r="J591" s="125"/>
      <c r="K591" s="126"/>
      <c r="L591" s="126"/>
      <c r="M591" s="126"/>
      <c r="N591" s="226">
        <f>Table7[[#This Row],[Drug Cost]]+Table7[[#This Row],[Drug Markup]]+Table7[[#This Row],[Drug Dispensing Fee]]</f>
        <v>0</v>
      </c>
      <c r="O591" s="126"/>
      <c r="P591" s="126">
        <f>Table7[[#This Row],[Total Drug Cost]]-Table7[[#This Row],[Total Third-party Pay]]</f>
        <v>0</v>
      </c>
      <c r="Q591" s="126"/>
      <c r="R591" s="70" t="e">
        <f>VLOOKUP(Table7[[#This Row],[Patient PHN]],'[1]MASTER LIST'!$C:$D,2,FALSE)</f>
        <v>#N/A</v>
      </c>
    </row>
    <row r="592" spans="1:18" x14ac:dyDescent="0.25">
      <c r="A592" s="210"/>
      <c r="B592" s="124"/>
      <c r="C592" s="125"/>
      <c r="D592" s="125"/>
      <c r="E592" s="125"/>
      <c r="F592" s="125"/>
      <c r="G592" s="125"/>
      <c r="H592" s="125"/>
      <c r="I592" s="125"/>
      <c r="J592" s="125"/>
      <c r="K592" s="126"/>
      <c r="L592" s="126"/>
      <c r="M592" s="126"/>
      <c r="N592" s="226">
        <f>Table7[[#This Row],[Drug Cost]]+Table7[[#This Row],[Drug Markup]]+Table7[[#This Row],[Drug Dispensing Fee]]</f>
        <v>0</v>
      </c>
      <c r="O592" s="126"/>
      <c r="P592" s="126">
        <f>Table7[[#This Row],[Total Drug Cost]]-Table7[[#This Row],[Total Third-party Pay]]</f>
        <v>0</v>
      </c>
      <c r="Q592" s="126"/>
      <c r="R592" s="70" t="e">
        <f>VLOOKUP(Table7[[#This Row],[Patient PHN]],'[1]MASTER LIST'!$C:$D,2,FALSE)</f>
        <v>#N/A</v>
      </c>
    </row>
    <row r="593" spans="1:18" x14ac:dyDescent="0.25">
      <c r="A593" s="210"/>
      <c r="B593" s="124"/>
      <c r="C593" s="125"/>
      <c r="D593" s="125"/>
      <c r="E593" s="125"/>
      <c r="F593" s="125"/>
      <c r="G593" s="125"/>
      <c r="H593" s="125"/>
      <c r="I593" s="125"/>
      <c r="J593" s="125"/>
      <c r="K593" s="126"/>
      <c r="L593" s="126"/>
      <c r="M593" s="126"/>
      <c r="N593" s="226">
        <f>Table7[[#This Row],[Drug Cost]]+Table7[[#This Row],[Drug Markup]]+Table7[[#This Row],[Drug Dispensing Fee]]</f>
        <v>0</v>
      </c>
      <c r="O593" s="126"/>
      <c r="P593" s="126">
        <f>Table7[[#This Row],[Total Drug Cost]]-Table7[[#This Row],[Total Third-party Pay]]</f>
        <v>0</v>
      </c>
      <c r="Q593" s="126"/>
      <c r="R593" s="70" t="e">
        <f>VLOOKUP(Table7[[#This Row],[Patient PHN]],'[1]MASTER LIST'!$C:$D,2,FALSE)</f>
        <v>#N/A</v>
      </c>
    </row>
    <row r="594" spans="1:18" x14ac:dyDescent="0.25">
      <c r="A594" s="210"/>
      <c r="B594" s="124"/>
      <c r="C594" s="125"/>
      <c r="D594" s="125"/>
      <c r="E594" s="125"/>
      <c r="F594" s="125"/>
      <c r="G594" s="125"/>
      <c r="H594" s="125"/>
      <c r="I594" s="125"/>
      <c r="J594" s="125"/>
      <c r="K594" s="126"/>
      <c r="L594" s="126"/>
      <c r="M594" s="126"/>
      <c r="N594" s="226">
        <f>Table7[[#This Row],[Drug Cost]]+Table7[[#This Row],[Drug Markup]]+Table7[[#This Row],[Drug Dispensing Fee]]</f>
        <v>0</v>
      </c>
      <c r="O594" s="126"/>
      <c r="P594" s="126">
        <f>Table7[[#This Row],[Total Drug Cost]]-Table7[[#This Row],[Total Third-party Pay]]</f>
        <v>0</v>
      </c>
      <c r="Q594" s="126"/>
      <c r="R594" s="70" t="e">
        <f>VLOOKUP(Table7[[#This Row],[Patient PHN]],'[1]MASTER LIST'!$C:$D,2,FALSE)</f>
        <v>#N/A</v>
      </c>
    </row>
    <row r="595" spans="1:18" x14ac:dyDescent="0.25">
      <c r="A595" s="210"/>
      <c r="B595" s="124"/>
      <c r="C595" s="125"/>
      <c r="D595" s="125"/>
      <c r="E595" s="125"/>
      <c r="F595" s="125"/>
      <c r="G595" s="125"/>
      <c r="H595" s="125"/>
      <c r="I595" s="125"/>
      <c r="J595" s="125"/>
      <c r="K595" s="126"/>
      <c r="L595" s="126"/>
      <c r="M595" s="126"/>
      <c r="N595" s="226">
        <f>Table7[[#This Row],[Drug Cost]]+Table7[[#This Row],[Drug Markup]]+Table7[[#This Row],[Drug Dispensing Fee]]</f>
        <v>0</v>
      </c>
      <c r="O595" s="126"/>
      <c r="P595" s="126">
        <f>Table7[[#This Row],[Total Drug Cost]]-Table7[[#This Row],[Total Third-party Pay]]</f>
        <v>0</v>
      </c>
      <c r="Q595" s="126"/>
      <c r="R595" s="70" t="e">
        <f>VLOOKUP(Table7[[#This Row],[Patient PHN]],'[1]MASTER LIST'!$C:$D,2,FALSE)</f>
        <v>#N/A</v>
      </c>
    </row>
    <row r="596" spans="1:18" x14ac:dyDescent="0.25">
      <c r="A596" s="210"/>
      <c r="B596" s="124"/>
      <c r="C596" s="125"/>
      <c r="D596" s="125"/>
      <c r="E596" s="125"/>
      <c r="F596" s="125"/>
      <c r="G596" s="125"/>
      <c r="H596" s="125"/>
      <c r="I596" s="125"/>
      <c r="J596" s="125"/>
      <c r="K596" s="126"/>
      <c r="L596" s="126"/>
      <c r="M596" s="126"/>
      <c r="N596" s="226">
        <f>Table7[[#This Row],[Drug Cost]]+Table7[[#This Row],[Drug Markup]]+Table7[[#This Row],[Drug Dispensing Fee]]</f>
        <v>0</v>
      </c>
      <c r="O596" s="126"/>
      <c r="P596" s="126">
        <f>Table7[[#This Row],[Total Drug Cost]]-Table7[[#This Row],[Total Third-party Pay]]</f>
        <v>0</v>
      </c>
      <c r="Q596" s="126"/>
      <c r="R596" s="70" t="e">
        <f>VLOOKUP(Table7[[#This Row],[Patient PHN]],'[1]MASTER LIST'!$C:$D,2,FALSE)</f>
        <v>#N/A</v>
      </c>
    </row>
    <row r="597" spans="1:18" x14ac:dyDescent="0.25">
      <c r="A597" s="210"/>
      <c r="B597" s="124"/>
      <c r="C597" s="125"/>
      <c r="D597" s="125"/>
      <c r="E597" s="125"/>
      <c r="F597" s="125"/>
      <c r="G597" s="125"/>
      <c r="H597" s="125"/>
      <c r="I597" s="125"/>
      <c r="J597" s="125"/>
      <c r="K597" s="126"/>
      <c r="L597" s="126"/>
      <c r="M597" s="126"/>
      <c r="N597" s="226">
        <f>Table7[[#This Row],[Drug Cost]]+Table7[[#This Row],[Drug Markup]]+Table7[[#This Row],[Drug Dispensing Fee]]</f>
        <v>0</v>
      </c>
      <c r="O597" s="126"/>
      <c r="P597" s="126">
        <f>Table7[[#This Row],[Total Drug Cost]]-Table7[[#This Row],[Total Third-party Pay]]</f>
        <v>0</v>
      </c>
      <c r="Q597" s="126"/>
      <c r="R597" s="70" t="e">
        <f>VLOOKUP(Table7[[#This Row],[Patient PHN]],'[1]MASTER LIST'!$C:$D,2,FALSE)</f>
        <v>#N/A</v>
      </c>
    </row>
    <row r="598" spans="1:18" x14ac:dyDescent="0.25">
      <c r="A598" s="210"/>
      <c r="B598" s="124"/>
      <c r="C598" s="125"/>
      <c r="D598" s="125"/>
      <c r="E598" s="125"/>
      <c r="F598" s="125"/>
      <c r="G598" s="125"/>
      <c r="H598" s="125"/>
      <c r="I598" s="125"/>
      <c r="J598" s="125"/>
      <c r="K598" s="126"/>
      <c r="L598" s="126"/>
      <c r="M598" s="126"/>
      <c r="N598" s="226">
        <f>Table7[[#This Row],[Drug Cost]]+Table7[[#This Row],[Drug Markup]]+Table7[[#This Row],[Drug Dispensing Fee]]</f>
        <v>0</v>
      </c>
      <c r="O598" s="126"/>
      <c r="P598" s="126">
        <f>Table7[[#This Row],[Total Drug Cost]]-Table7[[#This Row],[Total Third-party Pay]]</f>
        <v>0</v>
      </c>
      <c r="Q598" s="126"/>
      <c r="R598" s="70" t="e">
        <f>VLOOKUP(Table7[[#This Row],[Patient PHN]],'[1]MASTER LIST'!$C:$D,2,FALSE)</f>
        <v>#N/A</v>
      </c>
    </row>
    <row r="599" spans="1:18" x14ac:dyDescent="0.25">
      <c r="A599" s="210"/>
      <c r="B599" s="124"/>
      <c r="C599" s="125"/>
      <c r="D599" s="125"/>
      <c r="E599" s="125"/>
      <c r="F599" s="125"/>
      <c r="G599" s="125"/>
      <c r="H599" s="125"/>
      <c r="I599" s="125"/>
      <c r="J599" s="125"/>
      <c r="K599" s="126"/>
      <c r="L599" s="126"/>
      <c r="M599" s="126"/>
      <c r="N599" s="226">
        <f>Table7[[#This Row],[Drug Cost]]+Table7[[#This Row],[Drug Markup]]+Table7[[#This Row],[Drug Dispensing Fee]]</f>
        <v>0</v>
      </c>
      <c r="O599" s="126"/>
      <c r="P599" s="126">
        <f>Table7[[#This Row],[Total Drug Cost]]-Table7[[#This Row],[Total Third-party Pay]]</f>
        <v>0</v>
      </c>
      <c r="Q599" s="126"/>
      <c r="R599" s="70" t="e">
        <f>VLOOKUP(Table7[[#This Row],[Patient PHN]],'[1]MASTER LIST'!$C:$D,2,FALSE)</f>
        <v>#N/A</v>
      </c>
    </row>
    <row r="600" spans="1:18" x14ac:dyDescent="0.25">
      <c r="A600" s="210"/>
      <c r="B600" s="124"/>
      <c r="C600" s="125"/>
      <c r="D600" s="125"/>
      <c r="E600" s="125"/>
      <c r="F600" s="125"/>
      <c r="G600" s="125"/>
      <c r="H600" s="125"/>
      <c r="I600" s="125"/>
      <c r="J600" s="125"/>
      <c r="K600" s="126"/>
      <c r="L600" s="126"/>
      <c r="M600" s="126"/>
      <c r="N600" s="226">
        <f>Table7[[#This Row],[Drug Cost]]+Table7[[#This Row],[Drug Markup]]+Table7[[#This Row],[Drug Dispensing Fee]]</f>
        <v>0</v>
      </c>
      <c r="O600" s="126"/>
      <c r="P600" s="126">
        <f>Table7[[#This Row],[Total Drug Cost]]-Table7[[#This Row],[Total Third-party Pay]]</f>
        <v>0</v>
      </c>
      <c r="Q600" s="126"/>
      <c r="R600" s="70" t="e">
        <f>VLOOKUP(Table7[[#This Row],[Patient PHN]],'[1]MASTER LIST'!$C:$D,2,FALSE)</f>
        <v>#N/A</v>
      </c>
    </row>
    <row r="601" spans="1:18" x14ac:dyDescent="0.25">
      <c r="A601" s="210"/>
      <c r="B601" s="124"/>
      <c r="C601" s="125"/>
      <c r="D601" s="125"/>
      <c r="E601" s="125"/>
      <c r="F601" s="125"/>
      <c r="G601" s="125"/>
      <c r="H601" s="125"/>
      <c r="I601" s="125"/>
      <c r="J601" s="125"/>
      <c r="K601" s="126"/>
      <c r="L601" s="126"/>
      <c r="M601" s="126"/>
      <c r="N601" s="226">
        <f>Table7[[#This Row],[Drug Cost]]+Table7[[#This Row],[Drug Markup]]+Table7[[#This Row],[Drug Dispensing Fee]]</f>
        <v>0</v>
      </c>
      <c r="O601" s="126"/>
      <c r="P601" s="126">
        <f>Table7[[#This Row],[Total Drug Cost]]-Table7[[#This Row],[Total Third-party Pay]]</f>
        <v>0</v>
      </c>
      <c r="Q601" s="126"/>
      <c r="R601" s="70" t="e">
        <f>VLOOKUP(Table7[[#This Row],[Patient PHN]],'[1]MASTER LIST'!$C:$D,2,FALSE)</f>
        <v>#N/A</v>
      </c>
    </row>
    <row r="602" spans="1:18" x14ac:dyDescent="0.25">
      <c r="A602" s="210"/>
      <c r="B602" s="124"/>
      <c r="C602" s="125"/>
      <c r="D602" s="125"/>
      <c r="E602" s="125"/>
      <c r="F602" s="125"/>
      <c r="G602" s="125"/>
      <c r="H602" s="125"/>
      <c r="I602" s="125"/>
      <c r="J602" s="125"/>
      <c r="K602" s="126"/>
      <c r="L602" s="126"/>
      <c r="M602" s="126"/>
      <c r="N602" s="226">
        <f>Table7[[#This Row],[Drug Cost]]+Table7[[#This Row],[Drug Markup]]+Table7[[#This Row],[Drug Dispensing Fee]]</f>
        <v>0</v>
      </c>
      <c r="O602" s="126"/>
      <c r="P602" s="126">
        <f>Table7[[#This Row],[Total Drug Cost]]-Table7[[#This Row],[Total Third-party Pay]]</f>
        <v>0</v>
      </c>
      <c r="Q602" s="126"/>
      <c r="R602" s="70" t="e">
        <f>VLOOKUP(Table7[[#This Row],[Patient PHN]],'[1]MASTER LIST'!$C:$D,2,FALSE)</f>
        <v>#N/A</v>
      </c>
    </row>
    <row r="603" spans="1:18" x14ac:dyDescent="0.25">
      <c r="A603" s="210"/>
      <c r="B603" s="124"/>
      <c r="C603" s="125"/>
      <c r="D603" s="125"/>
      <c r="E603" s="125"/>
      <c r="F603" s="125"/>
      <c r="G603" s="125"/>
      <c r="H603" s="125"/>
      <c r="I603" s="125"/>
      <c r="J603" s="125"/>
      <c r="K603" s="126"/>
      <c r="L603" s="126"/>
      <c r="M603" s="126"/>
      <c r="N603" s="226">
        <f>Table7[[#This Row],[Drug Cost]]+Table7[[#This Row],[Drug Markup]]+Table7[[#This Row],[Drug Dispensing Fee]]</f>
        <v>0</v>
      </c>
      <c r="O603" s="126"/>
      <c r="P603" s="126">
        <f>Table7[[#This Row],[Total Drug Cost]]-Table7[[#This Row],[Total Third-party Pay]]</f>
        <v>0</v>
      </c>
      <c r="Q603" s="126"/>
      <c r="R603" s="70" t="e">
        <f>VLOOKUP(Table7[[#This Row],[Patient PHN]],'[1]MASTER LIST'!$C:$D,2,FALSE)</f>
        <v>#N/A</v>
      </c>
    </row>
    <row r="604" spans="1:18" x14ac:dyDescent="0.25">
      <c r="A604" s="210"/>
      <c r="B604" s="124"/>
      <c r="C604" s="125"/>
      <c r="D604" s="125"/>
      <c r="E604" s="125"/>
      <c r="F604" s="125"/>
      <c r="G604" s="125"/>
      <c r="H604" s="125"/>
      <c r="I604" s="125"/>
      <c r="J604" s="125"/>
      <c r="K604" s="126"/>
      <c r="L604" s="126"/>
      <c r="M604" s="126"/>
      <c r="N604" s="226">
        <f>Table7[[#This Row],[Drug Cost]]+Table7[[#This Row],[Drug Markup]]+Table7[[#This Row],[Drug Dispensing Fee]]</f>
        <v>0</v>
      </c>
      <c r="O604" s="126"/>
      <c r="P604" s="126">
        <f>Table7[[#This Row],[Total Drug Cost]]-Table7[[#This Row],[Total Third-party Pay]]</f>
        <v>0</v>
      </c>
      <c r="Q604" s="126"/>
      <c r="R604" s="70" t="e">
        <f>VLOOKUP(Table7[[#This Row],[Patient PHN]],'[1]MASTER LIST'!$C:$D,2,FALSE)</f>
        <v>#N/A</v>
      </c>
    </row>
    <row r="605" spans="1:18" x14ac:dyDescent="0.25">
      <c r="A605" s="210"/>
      <c r="B605" s="124"/>
      <c r="C605" s="125"/>
      <c r="D605" s="125"/>
      <c r="E605" s="125"/>
      <c r="F605" s="125"/>
      <c r="G605" s="125"/>
      <c r="H605" s="125"/>
      <c r="I605" s="125"/>
      <c r="J605" s="125"/>
      <c r="K605" s="126"/>
      <c r="L605" s="126"/>
      <c r="M605" s="126"/>
      <c r="N605" s="226">
        <f>Table7[[#This Row],[Drug Cost]]+Table7[[#This Row],[Drug Markup]]+Table7[[#This Row],[Drug Dispensing Fee]]</f>
        <v>0</v>
      </c>
      <c r="O605" s="126"/>
      <c r="P605" s="126">
        <f>Table7[[#This Row],[Total Drug Cost]]-Table7[[#This Row],[Total Third-party Pay]]</f>
        <v>0</v>
      </c>
      <c r="Q605" s="126"/>
      <c r="R605" s="70" t="e">
        <f>VLOOKUP(Table7[[#This Row],[Patient PHN]],'[1]MASTER LIST'!$C:$D,2,FALSE)</f>
        <v>#N/A</v>
      </c>
    </row>
    <row r="606" spans="1:18" x14ac:dyDescent="0.25">
      <c r="A606" s="210"/>
      <c r="B606" s="124"/>
      <c r="C606" s="125"/>
      <c r="D606" s="125"/>
      <c r="E606" s="125"/>
      <c r="F606" s="125"/>
      <c r="G606" s="125"/>
      <c r="H606" s="125"/>
      <c r="I606" s="125"/>
      <c r="J606" s="125"/>
      <c r="K606" s="126"/>
      <c r="L606" s="126"/>
      <c r="M606" s="126"/>
      <c r="N606" s="226">
        <f>Table7[[#This Row],[Drug Cost]]+Table7[[#This Row],[Drug Markup]]+Table7[[#This Row],[Drug Dispensing Fee]]</f>
        <v>0</v>
      </c>
      <c r="O606" s="126"/>
      <c r="P606" s="126">
        <f>Table7[[#This Row],[Total Drug Cost]]-Table7[[#This Row],[Total Third-party Pay]]</f>
        <v>0</v>
      </c>
      <c r="Q606" s="126"/>
      <c r="R606" s="70" t="e">
        <f>VLOOKUP(Table7[[#This Row],[Patient PHN]],'[1]MASTER LIST'!$C:$D,2,FALSE)</f>
        <v>#N/A</v>
      </c>
    </row>
    <row r="607" spans="1:18" x14ac:dyDescent="0.25">
      <c r="A607" s="210"/>
      <c r="B607" s="124"/>
      <c r="C607" s="125"/>
      <c r="D607" s="125"/>
      <c r="E607" s="125"/>
      <c r="F607" s="125"/>
      <c r="G607" s="125"/>
      <c r="H607" s="125"/>
      <c r="I607" s="125"/>
      <c r="J607" s="125"/>
      <c r="K607" s="126"/>
      <c r="L607" s="126"/>
      <c r="M607" s="126"/>
      <c r="N607" s="226">
        <f>Table7[[#This Row],[Drug Cost]]+Table7[[#This Row],[Drug Markup]]+Table7[[#This Row],[Drug Dispensing Fee]]</f>
        <v>0</v>
      </c>
      <c r="O607" s="126"/>
      <c r="P607" s="126">
        <f>Table7[[#This Row],[Total Drug Cost]]-Table7[[#This Row],[Total Third-party Pay]]</f>
        <v>0</v>
      </c>
      <c r="Q607" s="126"/>
      <c r="R607" s="70" t="e">
        <f>VLOOKUP(Table7[[#This Row],[Patient PHN]],'[1]MASTER LIST'!$C:$D,2,FALSE)</f>
        <v>#N/A</v>
      </c>
    </row>
    <row r="608" spans="1:18" x14ac:dyDescent="0.25">
      <c r="A608" s="210"/>
      <c r="B608" s="124"/>
      <c r="C608" s="125"/>
      <c r="D608" s="125"/>
      <c r="E608" s="125"/>
      <c r="F608" s="125"/>
      <c r="G608" s="125"/>
      <c r="H608" s="125"/>
      <c r="I608" s="125"/>
      <c r="J608" s="125"/>
      <c r="K608" s="126"/>
      <c r="L608" s="126"/>
      <c r="M608" s="126"/>
      <c r="N608" s="226">
        <f>Table7[[#This Row],[Drug Cost]]+Table7[[#This Row],[Drug Markup]]+Table7[[#This Row],[Drug Dispensing Fee]]</f>
        <v>0</v>
      </c>
      <c r="O608" s="126"/>
      <c r="P608" s="126">
        <f>Table7[[#This Row],[Total Drug Cost]]-Table7[[#This Row],[Total Third-party Pay]]</f>
        <v>0</v>
      </c>
      <c r="Q608" s="126"/>
      <c r="R608" s="70" t="e">
        <f>VLOOKUP(Table7[[#This Row],[Patient PHN]],'[1]MASTER LIST'!$C:$D,2,FALSE)</f>
        <v>#N/A</v>
      </c>
    </row>
    <row r="609" spans="1:18" x14ac:dyDescent="0.25">
      <c r="A609" s="210"/>
      <c r="B609" s="124"/>
      <c r="C609" s="125"/>
      <c r="D609" s="125"/>
      <c r="E609" s="125"/>
      <c r="F609" s="125"/>
      <c r="G609" s="125"/>
      <c r="H609" s="125"/>
      <c r="I609" s="125"/>
      <c r="J609" s="125"/>
      <c r="K609" s="126"/>
      <c r="L609" s="126"/>
      <c r="M609" s="126"/>
      <c r="N609" s="226">
        <f>Table7[[#This Row],[Drug Cost]]+Table7[[#This Row],[Drug Markup]]+Table7[[#This Row],[Drug Dispensing Fee]]</f>
        <v>0</v>
      </c>
      <c r="O609" s="126"/>
      <c r="P609" s="126">
        <f>Table7[[#This Row],[Total Drug Cost]]-Table7[[#This Row],[Total Third-party Pay]]</f>
        <v>0</v>
      </c>
      <c r="Q609" s="126"/>
      <c r="R609" s="70" t="e">
        <f>VLOOKUP(Table7[[#This Row],[Patient PHN]],'[1]MASTER LIST'!$C:$D,2,FALSE)</f>
        <v>#N/A</v>
      </c>
    </row>
    <row r="610" spans="1:18" x14ac:dyDescent="0.25">
      <c r="A610" s="210"/>
      <c r="B610" s="124"/>
      <c r="C610" s="125"/>
      <c r="D610" s="125"/>
      <c r="E610" s="125"/>
      <c r="F610" s="125"/>
      <c r="G610" s="125"/>
      <c r="H610" s="125"/>
      <c r="I610" s="125"/>
      <c r="J610" s="125"/>
      <c r="K610" s="126"/>
      <c r="L610" s="126"/>
      <c r="M610" s="126"/>
      <c r="N610" s="226">
        <f>Table7[[#This Row],[Drug Cost]]+Table7[[#This Row],[Drug Markup]]+Table7[[#This Row],[Drug Dispensing Fee]]</f>
        <v>0</v>
      </c>
      <c r="O610" s="126"/>
      <c r="P610" s="126">
        <f>Table7[[#This Row],[Total Drug Cost]]-Table7[[#This Row],[Total Third-party Pay]]</f>
        <v>0</v>
      </c>
      <c r="Q610" s="126"/>
      <c r="R610" s="70" t="e">
        <f>VLOOKUP(Table7[[#This Row],[Patient PHN]],'[1]MASTER LIST'!$C:$D,2,FALSE)</f>
        <v>#N/A</v>
      </c>
    </row>
    <row r="611" spans="1:18" x14ac:dyDescent="0.25">
      <c r="A611" s="210"/>
      <c r="B611" s="124"/>
      <c r="C611" s="125"/>
      <c r="D611" s="125"/>
      <c r="E611" s="125"/>
      <c r="F611" s="125"/>
      <c r="G611" s="125"/>
      <c r="H611" s="125"/>
      <c r="I611" s="125"/>
      <c r="J611" s="125"/>
      <c r="K611" s="126"/>
      <c r="L611" s="126"/>
      <c r="M611" s="126"/>
      <c r="N611" s="226">
        <f>Table7[[#This Row],[Drug Cost]]+Table7[[#This Row],[Drug Markup]]+Table7[[#This Row],[Drug Dispensing Fee]]</f>
        <v>0</v>
      </c>
      <c r="O611" s="126"/>
      <c r="P611" s="126">
        <f>Table7[[#This Row],[Total Drug Cost]]-Table7[[#This Row],[Total Third-party Pay]]</f>
        <v>0</v>
      </c>
      <c r="Q611" s="126"/>
      <c r="R611" s="70" t="e">
        <f>VLOOKUP(Table7[[#This Row],[Patient PHN]],'[1]MASTER LIST'!$C:$D,2,FALSE)</f>
        <v>#N/A</v>
      </c>
    </row>
    <row r="612" spans="1:18" x14ac:dyDescent="0.25">
      <c r="A612" s="210"/>
      <c r="B612" s="124"/>
      <c r="C612" s="125"/>
      <c r="D612" s="125"/>
      <c r="E612" s="125"/>
      <c r="F612" s="125"/>
      <c r="G612" s="125"/>
      <c r="H612" s="125"/>
      <c r="I612" s="125"/>
      <c r="J612" s="125"/>
      <c r="K612" s="126"/>
      <c r="L612" s="126"/>
      <c r="M612" s="126"/>
      <c r="N612" s="226">
        <f>Table7[[#This Row],[Drug Cost]]+Table7[[#This Row],[Drug Markup]]+Table7[[#This Row],[Drug Dispensing Fee]]</f>
        <v>0</v>
      </c>
      <c r="O612" s="126"/>
      <c r="P612" s="126">
        <f>Table7[[#This Row],[Total Drug Cost]]-Table7[[#This Row],[Total Third-party Pay]]</f>
        <v>0</v>
      </c>
      <c r="Q612" s="126"/>
      <c r="R612" s="70" t="e">
        <f>VLOOKUP(Table7[[#This Row],[Patient PHN]],'[1]MASTER LIST'!$C:$D,2,FALSE)</f>
        <v>#N/A</v>
      </c>
    </row>
    <row r="613" spans="1:18" x14ac:dyDescent="0.25">
      <c r="A613" s="210"/>
      <c r="B613" s="124"/>
      <c r="C613" s="125"/>
      <c r="D613" s="125"/>
      <c r="E613" s="125"/>
      <c r="F613" s="125"/>
      <c r="G613" s="125"/>
      <c r="H613" s="125"/>
      <c r="I613" s="125"/>
      <c r="J613" s="125"/>
      <c r="K613" s="126"/>
      <c r="L613" s="126"/>
      <c r="M613" s="126"/>
      <c r="N613" s="226">
        <f>Table7[[#This Row],[Drug Cost]]+Table7[[#This Row],[Drug Markup]]+Table7[[#This Row],[Drug Dispensing Fee]]</f>
        <v>0</v>
      </c>
      <c r="O613" s="126"/>
      <c r="P613" s="126">
        <f>Table7[[#This Row],[Total Drug Cost]]-Table7[[#This Row],[Total Third-party Pay]]</f>
        <v>0</v>
      </c>
      <c r="Q613" s="126"/>
      <c r="R613" s="70" t="e">
        <f>VLOOKUP(Table7[[#This Row],[Patient PHN]],'[1]MASTER LIST'!$C:$D,2,FALSE)</f>
        <v>#N/A</v>
      </c>
    </row>
    <row r="614" spans="1:18" x14ac:dyDescent="0.25">
      <c r="A614" s="210"/>
      <c r="B614" s="124"/>
      <c r="C614" s="125"/>
      <c r="D614" s="125"/>
      <c r="E614" s="125"/>
      <c r="F614" s="125"/>
      <c r="G614" s="125"/>
      <c r="H614" s="125"/>
      <c r="I614" s="125"/>
      <c r="J614" s="125"/>
      <c r="K614" s="126"/>
      <c r="L614" s="126"/>
      <c r="M614" s="126"/>
      <c r="N614" s="226">
        <f>Table7[[#This Row],[Drug Cost]]+Table7[[#This Row],[Drug Markup]]+Table7[[#This Row],[Drug Dispensing Fee]]</f>
        <v>0</v>
      </c>
      <c r="O614" s="126"/>
      <c r="P614" s="126">
        <f>Table7[[#This Row],[Total Drug Cost]]-Table7[[#This Row],[Total Third-party Pay]]</f>
        <v>0</v>
      </c>
      <c r="Q614" s="126"/>
      <c r="R614" s="70" t="e">
        <f>VLOOKUP(Table7[[#This Row],[Patient PHN]],'[1]MASTER LIST'!$C:$D,2,FALSE)</f>
        <v>#N/A</v>
      </c>
    </row>
    <row r="615" spans="1:18" x14ac:dyDescent="0.25">
      <c r="A615" s="210"/>
      <c r="B615" s="124"/>
      <c r="C615" s="125"/>
      <c r="D615" s="125"/>
      <c r="E615" s="125"/>
      <c r="F615" s="125"/>
      <c r="G615" s="125"/>
      <c r="H615" s="125"/>
      <c r="I615" s="125"/>
      <c r="J615" s="125"/>
      <c r="K615" s="126"/>
      <c r="L615" s="126"/>
      <c r="M615" s="126"/>
      <c r="N615" s="226">
        <f>Table7[[#This Row],[Drug Cost]]+Table7[[#This Row],[Drug Markup]]+Table7[[#This Row],[Drug Dispensing Fee]]</f>
        <v>0</v>
      </c>
      <c r="O615" s="126"/>
      <c r="P615" s="126">
        <f>Table7[[#This Row],[Total Drug Cost]]-Table7[[#This Row],[Total Third-party Pay]]</f>
        <v>0</v>
      </c>
      <c r="Q615" s="126"/>
      <c r="R615" s="70" t="e">
        <f>VLOOKUP(Table7[[#This Row],[Patient PHN]],'[1]MASTER LIST'!$C:$D,2,FALSE)</f>
        <v>#N/A</v>
      </c>
    </row>
    <row r="616" spans="1:18" x14ac:dyDescent="0.25">
      <c r="A616" s="210"/>
      <c r="B616" s="124"/>
      <c r="C616" s="125"/>
      <c r="D616" s="125"/>
      <c r="E616" s="125"/>
      <c r="F616" s="125"/>
      <c r="G616" s="125"/>
      <c r="H616" s="125"/>
      <c r="I616" s="125"/>
      <c r="J616" s="125"/>
      <c r="K616" s="126"/>
      <c r="L616" s="126"/>
      <c r="M616" s="126"/>
      <c r="N616" s="226">
        <f>Table7[[#This Row],[Drug Cost]]+Table7[[#This Row],[Drug Markup]]+Table7[[#This Row],[Drug Dispensing Fee]]</f>
        <v>0</v>
      </c>
      <c r="O616" s="126"/>
      <c r="P616" s="126">
        <f>Table7[[#This Row],[Total Drug Cost]]-Table7[[#This Row],[Total Third-party Pay]]</f>
        <v>0</v>
      </c>
      <c r="Q616" s="126"/>
      <c r="R616" s="70" t="e">
        <f>VLOOKUP(Table7[[#This Row],[Patient PHN]],'[1]MASTER LIST'!$C:$D,2,FALSE)</f>
        <v>#N/A</v>
      </c>
    </row>
    <row r="617" spans="1:18" x14ac:dyDescent="0.25">
      <c r="A617" s="210"/>
      <c r="B617" s="124"/>
      <c r="C617" s="125"/>
      <c r="D617" s="125"/>
      <c r="E617" s="125"/>
      <c r="F617" s="125"/>
      <c r="G617" s="125"/>
      <c r="H617" s="125"/>
      <c r="I617" s="125"/>
      <c r="J617" s="125"/>
      <c r="K617" s="126"/>
      <c r="L617" s="126"/>
      <c r="M617" s="126"/>
      <c r="N617" s="226">
        <f>Table7[[#This Row],[Drug Cost]]+Table7[[#This Row],[Drug Markup]]+Table7[[#This Row],[Drug Dispensing Fee]]</f>
        <v>0</v>
      </c>
      <c r="O617" s="126"/>
      <c r="P617" s="126">
        <f>Table7[[#This Row],[Total Drug Cost]]-Table7[[#This Row],[Total Third-party Pay]]</f>
        <v>0</v>
      </c>
      <c r="Q617" s="126"/>
      <c r="R617" s="70" t="e">
        <f>VLOOKUP(Table7[[#This Row],[Patient PHN]],'[1]MASTER LIST'!$C:$D,2,FALSE)</f>
        <v>#N/A</v>
      </c>
    </row>
    <row r="618" spans="1:18" x14ac:dyDescent="0.25">
      <c r="A618" s="210"/>
      <c r="B618" s="124"/>
      <c r="C618" s="125"/>
      <c r="D618" s="125"/>
      <c r="E618" s="125"/>
      <c r="F618" s="125"/>
      <c r="G618" s="125"/>
      <c r="H618" s="125"/>
      <c r="I618" s="125"/>
      <c r="J618" s="125"/>
      <c r="K618" s="126"/>
      <c r="L618" s="126"/>
      <c r="M618" s="126"/>
      <c r="N618" s="226">
        <f>Table7[[#This Row],[Drug Cost]]+Table7[[#This Row],[Drug Markup]]+Table7[[#This Row],[Drug Dispensing Fee]]</f>
        <v>0</v>
      </c>
      <c r="O618" s="126"/>
      <c r="P618" s="126">
        <f>Table7[[#This Row],[Total Drug Cost]]-Table7[[#This Row],[Total Third-party Pay]]</f>
        <v>0</v>
      </c>
      <c r="Q618" s="126"/>
      <c r="R618" s="70" t="e">
        <f>VLOOKUP(Table7[[#This Row],[Patient PHN]],'[1]MASTER LIST'!$C:$D,2,FALSE)</f>
        <v>#N/A</v>
      </c>
    </row>
    <row r="619" spans="1:18" x14ac:dyDescent="0.25">
      <c r="A619" s="210"/>
      <c r="B619" s="124"/>
      <c r="C619" s="125"/>
      <c r="D619" s="125"/>
      <c r="E619" s="125"/>
      <c r="F619" s="125"/>
      <c r="G619" s="125"/>
      <c r="H619" s="125"/>
      <c r="I619" s="125"/>
      <c r="J619" s="125"/>
      <c r="K619" s="126"/>
      <c r="L619" s="126"/>
      <c r="M619" s="126"/>
      <c r="N619" s="226">
        <f>Table7[[#This Row],[Drug Cost]]+Table7[[#This Row],[Drug Markup]]+Table7[[#This Row],[Drug Dispensing Fee]]</f>
        <v>0</v>
      </c>
      <c r="O619" s="126"/>
      <c r="P619" s="126">
        <f>Table7[[#This Row],[Total Drug Cost]]-Table7[[#This Row],[Total Third-party Pay]]</f>
        <v>0</v>
      </c>
      <c r="Q619" s="126"/>
      <c r="R619" s="70" t="e">
        <f>VLOOKUP(Table7[[#This Row],[Patient PHN]],'[1]MASTER LIST'!$C:$D,2,FALSE)</f>
        <v>#N/A</v>
      </c>
    </row>
    <row r="620" spans="1:18" x14ac:dyDescent="0.25">
      <c r="A620" s="210"/>
      <c r="B620" s="124"/>
      <c r="C620" s="125"/>
      <c r="D620" s="125"/>
      <c r="E620" s="125"/>
      <c r="F620" s="125"/>
      <c r="G620" s="125"/>
      <c r="H620" s="125"/>
      <c r="I620" s="125"/>
      <c r="J620" s="125"/>
      <c r="K620" s="126"/>
      <c r="L620" s="126"/>
      <c r="M620" s="126"/>
      <c r="N620" s="226">
        <f>Table7[[#This Row],[Drug Cost]]+Table7[[#This Row],[Drug Markup]]+Table7[[#This Row],[Drug Dispensing Fee]]</f>
        <v>0</v>
      </c>
      <c r="O620" s="126"/>
      <c r="P620" s="126">
        <f>Table7[[#This Row],[Total Drug Cost]]-Table7[[#This Row],[Total Third-party Pay]]</f>
        <v>0</v>
      </c>
      <c r="Q620" s="126"/>
      <c r="R620" s="70" t="e">
        <f>VLOOKUP(Table7[[#This Row],[Patient PHN]],'[1]MASTER LIST'!$C:$D,2,FALSE)</f>
        <v>#N/A</v>
      </c>
    </row>
    <row r="621" spans="1:18" x14ac:dyDescent="0.25">
      <c r="A621" s="210"/>
      <c r="B621" s="124"/>
      <c r="C621" s="125"/>
      <c r="D621" s="125"/>
      <c r="E621" s="125"/>
      <c r="F621" s="125"/>
      <c r="G621" s="125"/>
      <c r="H621" s="125"/>
      <c r="I621" s="125"/>
      <c r="J621" s="125"/>
      <c r="K621" s="126"/>
      <c r="L621" s="126"/>
      <c r="M621" s="126"/>
      <c r="N621" s="226">
        <f>Table7[[#This Row],[Drug Cost]]+Table7[[#This Row],[Drug Markup]]+Table7[[#This Row],[Drug Dispensing Fee]]</f>
        <v>0</v>
      </c>
      <c r="O621" s="126"/>
      <c r="P621" s="126">
        <f>Table7[[#This Row],[Total Drug Cost]]-Table7[[#This Row],[Total Third-party Pay]]</f>
        <v>0</v>
      </c>
      <c r="Q621" s="126"/>
      <c r="R621" s="70" t="e">
        <f>VLOOKUP(Table7[[#This Row],[Patient PHN]],'[1]MASTER LIST'!$C:$D,2,FALSE)</f>
        <v>#N/A</v>
      </c>
    </row>
    <row r="622" spans="1:18" x14ac:dyDescent="0.25">
      <c r="A622" s="210"/>
      <c r="B622" s="124"/>
      <c r="C622" s="125"/>
      <c r="D622" s="125"/>
      <c r="E622" s="125"/>
      <c r="F622" s="125"/>
      <c r="G622" s="125"/>
      <c r="H622" s="125"/>
      <c r="I622" s="125"/>
      <c r="J622" s="125"/>
      <c r="K622" s="126"/>
      <c r="L622" s="126"/>
      <c r="M622" s="126"/>
      <c r="N622" s="226">
        <f>Table7[[#This Row],[Drug Cost]]+Table7[[#This Row],[Drug Markup]]+Table7[[#This Row],[Drug Dispensing Fee]]</f>
        <v>0</v>
      </c>
      <c r="O622" s="126"/>
      <c r="P622" s="126">
        <f>Table7[[#This Row],[Total Drug Cost]]-Table7[[#This Row],[Total Third-party Pay]]</f>
        <v>0</v>
      </c>
      <c r="Q622" s="126"/>
      <c r="R622" s="70" t="e">
        <f>VLOOKUP(Table7[[#This Row],[Patient PHN]],'[1]MASTER LIST'!$C:$D,2,FALSE)</f>
        <v>#N/A</v>
      </c>
    </row>
    <row r="623" spans="1:18" x14ac:dyDescent="0.25">
      <c r="A623" s="210"/>
      <c r="B623" s="124"/>
      <c r="C623" s="125"/>
      <c r="D623" s="125"/>
      <c r="E623" s="125"/>
      <c r="F623" s="125"/>
      <c r="G623" s="125"/>
      <c r="H623" s="125"/>
      <c r="I623" s="125"/>
      <c r="J623" s="125"/>
      <c r="K623" s="126"/>
      <c r="L623" s="126"/>
      <c r="M623" s="126"/>
      <c r="N623" s="226">
        <f>Table7[[#This Row],[Drug Cost]]+Table7[[#This Row],[Drug Markup]]+Table7[[#This Row],[Drug Dispensing Fee]]</f>
        <v>0</v>
      </c>
      <c r="O623" s="126"/>
      <c r="P623" s="126">
        <f>Table7[[#This Row],[Total Drug Cost]]-Table7[[#This Row],[Total Third-party Pay]]</f>
        <v>0</v>
      </c>
      <c r="Q623" s="126"/>
      <c r="R623" s="70" t="e">
        <f>VLOOKUP(Table7[[#This Row],[Patient PHN]],'[1]MASTER LIST'!$C:$D,2,FALSE)</f>
        <v>#N/A</v>
      </c>
    </row>
    <row r="624" spans="1:18" x14ac:dyDescent="0.25">
      <c r="A624" s="210"/>
      <c r="B624" s="124"/>
      <c r="C624" s="125"/>
      <c r="D624" s="125"/>
      <c r="E624" s="125"/>
      <c r="F624" s="125"/>
      <c r="G624" s="125"/>
      <c r="H624" s="125"/>
      <c r="I624" s="125"/>
      <c r="J624" s="125"/>
      <c r="K624" s="126"/>
      <c r="L624" s="126"/>
      <c r="M624" s="126"/>
      <c r="N624" s="226">
        <f>Table7[[#This Row],[Drug Cost]]+Table7[[#This Row],[Drug Markup]]+Table7[[#This Row],[Drug Dispensing Fee]]</f>
        <v>0</v>
      </c>
      <c r="O624" s="126"/>
      <c r="P624" s="126">
        <f>Table7[[#This Row],[Total Drug Cost]]-Table7[[#This Row],[Total Third-party Pay]]</f>
        <v>0</v>
      </c>
      <c r="Q624" s="126"/>
      <c r="R624" s="70" t="e">
        <f>VLOOKUP(Table7[[#This Row],[Patient PHN]],'[1]MASTER LIST'!$C:$D,2,FALSE)</f>
        <v>#N/A</v>
      </c>
    </row>
    <row r="625" spans="1:18" x14ac:dyDescent="0.25">
      <c r="A625" s="210"/>
      <c r="B625" s="124"/>
      <c r="C625" s="125"/>
      <c r="D625" s="125"/>
      <c r="E625" s="125"/>
      <c r="F625" s="125"/>
      <c r="G625" s="125"/>
      <c r="H625" s="125"/>
      <c r="I625" s="125"/>
      <c r="J625" s="125"/>
      <c r="K625" s="126"/>
      <c r="L625" s="126"/>
      <c r="M625" s="126"/>
      <c r="N625" s="226">
        <f>Table7[[#This Row],[Drug Cost]]+Table7[[#This Row],[Drug Markup]]+Table7[[#This Row],[Drug Dispensing Fee]]</f>
        <v>0</v>
      </c>
      <c r="O625" s="126"/>
      <c r="P625" s="126">
        <f>Table7[[#This Row],[Total Drug Cost]]-Table7[[#This Row],[Total Third-party Pay]]</f>
        <v>0</v>
      </c>
      <c r="Q625" s="126"/>
      <c r="R625" s="70" t="e">
        <f>VLOOKUP(Table7[[#This Row],[Patient PHN]],'[1]MASTER LIST'!$C:$D,2,FALSE)</f>
        <v>#N/A</v>
      </c>
    </row>
    <row r="626" spans="1:18" x14ac:dyDescent="0.25">
      <c r="A626" s="210"/>
      <c r="B626" s="124"/>
      <c r="C626" s="125"/>
      <c r="D626" s="125"/>
      <c r="E626" s="125"/>
      <c r="F626" s="125"/>
      <c r="G626" s="125"/>
      <c r="H626" s="125"/>
      <c r="I626" s="125"/>
      <c r="J626" s="125"/>
      <c r="K626" s="126"/>
      <c r="L626" s="126"/>
      <c r="M626" s="126"/>
      <c r="N626" s="226">
        <f>Table7[[#This Row],[Drug Cost]]+Table7[[#This Row],[Drug Markup]]+Table7[[#This Row],[Drug Dispensing Fee]]</f>
        <v>0</v>
      </c>
      <c r="O626" s="126"/>
      <c r="P626" s="126">
        <f>Table7[[#This Row],[Total Drug Cost]]-Table7[[#This Row],[Total Third-party Pay]]</f>
        <v>0</v>
      </c>
      <c r="Q626" s="126"/>
      <c r="R626" s="70" t="e">
        <f>VLOOKUP(Table7[[#This Row],[Patient PHN]],'[1]MASTER LIST'!$C:$D,2,FALSE)</f>
        <v>#N/A</v>
      </c>
    </row>
    <row r="627" spans="1:18" x14ac:dyDescent="0.25">
      <c r="A627" s="210"/>
      <c r="B627" s="124"/>
      <c r="C627" s="125"/>
      <c r="D627" s="125"/>
      <c r="E627" s="125"/>
      <c r="F627" s="125"/>
      <c r="G627" s="125"/>
      <c r="H627" s="125"/>
      <c r="I627" s="125"/>
      <c r="J627" s="125"/>
      <c r="K627" s="126"/>
      <c r="L627" s="126"/>
      <c r="M627" s="126"/>
      <c r="N627" s="226">
        <f>Table7[[#This Row],[Drug Cost]]+Table7[[#This Row],[Drug Markup]]+Table7[[#This Row],[Drug Dispensing Fee]]</f>
        <v>0</v>
      </c>
      <c r="O627" s="126"/>
      <c r="P627" s="126">
        <f>Table7[[#This Row],[Total Drug Cost]]-Table7[[#This Row],[Total Third-party Pay]]</f>
        <v>0</v>
      </c>
      <c r="Q627" s="126"/>
      <c r="R627" s="70" t="e">
        <f>VLOOKUP(Table7[[#This Row],[Patient PHN]],'[1]MASTER LIST'!$C:$D,2,FALSE)</f>
        <v>#N/A</v>
      </c>
    </row>
    <row r="628" spans="1:18" x14ac:dyDescent="0.25">
      <c r="A628" s="210"/>
      <c r="B628" s="124"/>
      <c r="C628" s="125"/>
      <c r="D628" s="125"/>
      <c r="E628" s="125"/>
      <c r="F628" s="125"/>
      <c r="G628" s="125"/>
      <c r="H628" s="125"/>
      <c r="I628" s="125"/>
      <c r="J628" s="125"/>
      <c r="K628" s="126"/>
      <c r="L628" s="126"/>
      <c r="M628" s="126"/>
      <c r="N628" s="226">
        <f>Table7[[#This Row],[Drug Cost]]+Table7[[#This Row],[Drug Markup]]+Table7[[#This Row],[Drug Dispensing Fee]]</f>
        <v>0</v>
      </c>
      <c r="O628" s="126"/>
      <c r="P628" s="126">
        <f>Table7[[#This Row],[Total Drug Cost]]-Table7[[#This Row],[Total Third-party Pay]]</f>
        <v>0</v>
      </c>
      <c r="Q628" s="126"/>
      <c r="R628" s="70" t="e">
        <f>VLOOKUP(Table7[[#This Row],[Patient PHN]],'[1]MASTER LIST'!$C:$D,2,FALSE)</f>
        <v>#N/A</v>
      </c>
    </row>
    <row r="629" spans="1:18" x14ac:dyDescent="0.25">
      <c r="A629" s="210"/>
      <c r="B629" s="124"/>
      <c r="C629" s="125"/>
      <c r="D629" s="125"/>
      <c r="E629" s="125"/>
      <c r="F629" s="125"/>
      <c r="G629" s="125"/>
      <c r="H629" s="125"/>
      <c r="I629" s="125"/>
      <c r="J629" s="125"/>
      <c r="K629" s="126"/>
      <c r="L629" s="126"/>
      <c r="M629" s="126"/>
      <c r="N629" s="226">
        <f>Table7[[#This Row],[Drug Cost]]+Table7[[#This Row],[Drug Markup]]+Table7[[#This Row],[Drug Dispensing Fee]]</f>
        <v>0</v>
      </c>
      <c r="O629" s="126"/>
      <c r="P629" s="126">
        <f>Table7[[#This Row],[Total Drug Cost]]-Table7[[#This Row],[Total Third-party Pay]]</f>
        <v>0</v>
      </c>
      <c r="Q629" s="126"/>
      <c r="R629" s="70" t="e">
        <f>VLOOKUP(Table7[[#This Row],[Patient PHN]],'[1]MASTER LIST'!$C:$D,2,FALSE)</f>
        <v>#N/A</v>
      </c>
    </row>
    <row r="630" spans="1:18" x14ac:dyDescent="0.25">
      <c r="A630" s="210"/>
      <c r="B630" s="124"/>
      <c r="C630" s="125"/>
      <c r="D630" s="125"/>
      <c r="E630" s="125"/>
      <c r="F630" s="125"/>
      <c r="G630" s="125"/>
      <c r="H630" s="125"/>
      <c r="I630" s="125"/>
      <c r="J630" s="125"/>
      <c r="K630" s="126"/>
      <c r="L630" s="126"/>
      <c r="M630" s="126"/>
      <c r="N630" s="226">
        <f>Table7[[#This Row],[Drug Cost]]+Table7[[#This Row],[Drug Markup]]+Table7[[#This Row],[Drug Dispensing Fee]]</f>
        <v>0</v>
      </c>
      <c r="O630" s="126"/>
      <c r="P630" s="126">
        <f>Table7[[#This Row],[Total Drug Cost]]-Table7[[#This Row],[Total Third-party Pay]]</f>
        <v>0</v>
      </c>
      <c r="Q630" s="126"/>
      <c r="R630" s="70" t="e">
        <f>VLOOKUP(Table7[[#This Row],[Patient PHN]],'[1]MASTER LIST'!$C:$D,2,FALSE)</f>
        <v>#N/A</v>
      </c>
    </row>
    <row r="631" spans="1:18" x14ac:dyDescent="0.25">
      <c r="A631" s="210"/>
      <c r="B631" s="124"/>
      <c r="C631" s="125"/>
      <c r="D631" s="125"/>
      <c r="E631" s="125"/>
      <c r="F631" s="125"/>
      <c r="G631" s="125"/>
      <c r="H631" s="125"/>
      <c r="I631" s="125"/>
      <c r="J631" s="125"/>
      <c r="K631" s="126"/>
      <c r="L631" s="126"/>
      <c r="M631" s="126"/>
      <c r="N631" s="226">
        <f>Table7[[#This Row],[Drug Cost]]+Table7[[#This Row],[Drug Markup]]+Table7[[#This Row],[Drug Dispensing Fee]]</f>
        <v>0</v>
      </c>
      <c r="O631" s="126"/>
      <c r="P631" s="126">
        <f>Table7[[#This Row],[Total Drug Cost]]-Table7[[#This Row],[Total Third-party Pay]]</f>
        <v>0</v>
      </c>
      <c r="Q631" s="126"/>
      <c r="R631" s="70" t="e">
        <f>VLOOKUP(Table7[[#This Row],[Patient PHN]],'[1]MASTER LIST'!$C:$D,2,FALSE)</f>
        <v>#N/A</v>
      </c>
    </row>
    <row r="632" spans="1:18" x14ac:dyDescent="0.25">
      <c r="A632" s="210"/>
      <c r="B632" s="124"/>
      <c r="C632" s="125"/>
      <c r="D632" s="125"/>
      <c r="E632" s="125"/>
      <c r="F632" s="125"/>
      <c r="G632" s="125"/>
      <c r="H632" s="125"/>
      <c r="I632" s="125"/>
      <c r="J632" s="125"/>
      <c r="K632" s="126"/>
      <c r="L632" s="126"/>
      <c r="M632" s="126"/>
      <c r="N632" s="226">
        <f>Table7[[#This Row],[Drug Cost]]+Table7[[#This Row],[Drug Markup]]+Table7[[#This Row],[Drug Dispensing Fee]]</f>
        <v>0</v>
      </c>
      <c r="O632" s="126"/>
      <c r="P632" s="126">
        <f>Table7[[#This Row],[Total Drug Cost]]-Table7[[#This Row],[Total Third-party Pay]]</f>
        <v>0</v>
      </c>
      <c r="Q632" s="126"/>
      <c r="R632" s="70" t="e">
        <f>VLOOKUP(Table7[[#This Row],[Patient PHN]],'[1]MASTER LIST'!$C:$D,2,FALSE)</f>
        <v>#N/A</v>
      </c>
    </row>
    <row r="633" spans="1:18" x14ac:dyDescent="0.25">
      <c r="A633" s="210"/>
      <c r="B633" s="124"/>
      <c r="C633" s="125"/>
      <c r="D633" s="125"/>
      <c r="E633" s="125"/>
      <c r="F633" s="125"/>
      <c r="G633" s="125"/>
      <c r="H633" s="125"/>
      <c r="I633" s="125"/>
      <c r="J633" s="125"/>
      <c r="K633" s="126"/>
      <c r="L633" s="126"/>
      <c r="M633" s="126"/>
      <c r="N633" s="226">
        <f>Table7[[#This Row],[Drug Cost]]+Table7[[#This Row],[Drug Markup]]+Table7[[#This Row],[Drug Dispensing Fee]]</f>
        <v>0</v>
      </c>
      <c r="O633" s="126"/>
      <c r="P633" s="126">
        <f>Table7[[#This Row],[Total Drug Cost]]-Table7[[#This Row],[Total Third-party Pay]]</f>
        <v>0</v>
      </c>
      <c r="Q633" s="126"/>
      <c r="R633" s="70" t="e">
        <f>VLOOKUP(Table7[[#This Row],[Patient PHN]],'[1]MASTER LIST'!$C:$D,2,FALSE)</f>
        <v>#N/A</v>
      </c>
    </row>
    <row r="634" spans="1:18" x14ac:dyDescent="0.25">
      <c r="A634" s="210"/>
      <c r="B634" s="124"/>
      <c r="C634" s="125"/>
      <c r="D634" s="125"/>
      <c r="E634" s="125"/>
      <c r="F634" s="125"/>
      <c r="G634" s="125"/>
      <c r="H634" s="125"/>
      <c r="I634" s="125"/>
      <c r="J634" s="125"/>
      <c r="K634" s="126"/>
      <c r="L634" s="126"/>
      <c r="M634" s="126"/>
      <c r="N634" s="226">
        <f>Table7[[#This Row],[Drug Cost]]+Table7[[#This Row],[Drug Markup]]+Table7[[#This Row],[Drug Dispensing Fee]]</f>
        <v>0</v>
      </c>
      <c r="O634" s="126"/>
      <c r="P634" s="126">
        <f>Table7[[#This Row],[Total Drug Cost]]-Table7[[#This Row],[Total Third-party Pay]]</f>
        <v>0</v>
      </c>
      <c r="Q634" s="126"/>
      <c r="R634" s="70" t="e">
        <f>VLOOKUP(Table7[[#This Row],[Patient PHN]],'[1]MASTER LIST'!$C:$D,2,FALSE)</f>
        <v>#N/A</v>
      </c>
    </row>
    <row r="635" spans="1:18" x14ac:dyDescent="0.25">
      <c r="A635" s="210"/>
      <c r="B635" s="124"/>
      <c r="C635" s="125"/>
      <c r="D635" s="125"/>
      <c r="E635" s="125"/>
      <c r="F635" s="125"/>
      <c r="G635" s="125"/>
      <c r="H635" s="125"/>
      <c r="I635" s="125"/>
      <c r="J635" s="125"/>
      <c r="K635" s="126"/>
      <c r="L635" s="126"/>
      <c r="M635" s="126"/>
      <c r="N635" s="226">
        <f>Table7[[#This Row],[Drug Cost]]+Table7[[#This Row],[Drug Markup]]+Table7[[#This Row],[Drug Dispensing Fee]]</f>
        <v>0</v>
      </c>
      <c r="O635" s="126"/>
      <c r="P635" s="126">
        <f>Table7[[#This Row],[Total Drug Cost]]-Table7[[#This Row],[Total Third-party Pay]]</f>
        <v>0</v>
      </c>
      <c r="Q635" s="126"/>
      <c r="R635" s="70" t="e">
        <f>VLOOKUP(Table7[[#This Row],[Patient PHN]],'[1]MASTER LIST'!$C:$D,2,FALSE)</f>
        <v>#N/A</v>
      </c>
    </row>
    <row r="636" spans="1:18" x14ac:dyDescent="0.25">
      <c r="A636" s="210"/>
      <c r="B636" s="124"/>
      <c r="C636" s="125"/>
      <c r="D636" s="125"/>
      <c r="E636" s="125"/>
      <c r="F636" s="125"/>
      <c r="G636" s="125"/>
      <c r="H636" s="125"/>
      <c r="I636" s="125"/>
      <c r="J636" s="125"/>
      <c r="K636" s="126"/>
      <c r="L636" s="126"/>
      <c r="M636" s="126"/>
      <c r="N636" s="226">
        <f>Table7[[#This Row],[Drug Cost]]+Table7[[#This Row],[Drug Markup]]+Table7[[#This Row],[Drug Dispensing Fee]]</f>
        <v>0</v>
      </c>
      <c r="O636" s="126"/>
      <c r="P636" s="126">
        <f>Table7[[#This Row],[Total Drug Cost]]-Table7[[#This Row],[Total Third-party Pay]]</f>
        <v>0</v>
      </c>
      <c r="Q636" s="126"/>
      <c r="R636" s="70" t="e">
        <f>VLOOKUP(Table7[[#This Row],[Patient PHN]],'[1]MASTER LIST'!$C:$D,2,FALSE)</f>
        <v>#N/A</v>
      </c>
    </row>
    <row r="637" spans="1:18" x14ac:dyDescent="0.25">
      <c r="A637" s="210"/>
      <c r="B637" s="124"/>
      <c r="C637" s="125"/>
      <c r="D637" s="125"/>
      <c r="E637" s="125"/>
      <c r="F637" s="125"/>
      <c r="G637" s="125"/>
      <c r="H637" s="125"/>
      <c r="I637" s="125"/>
      <c r="J637" s="125"/>
      <c r="K637" s="126"/>
      <c r="L637" s="126"/>
      <c r="M637" s="126"/>
      <c r="N637" s="226">
        <f>Table7[[#This Row],[Drug Cost]]+Table7[[#This Row],[Drug Markup]]+Table7[[#This Row],[Drug Dispensing Fee]]</f>
        <v>0</v>
      </c>
      <c r="O637" s="126"/>
      <c r="P637" s="126">
        <f>Table7[[#This Row],[Total Drug Cost]]-Table7[[#This Row],[Total Third-party Pay]]</f>
        <v>0</v>
      </c>
      <c r="Q637" s="126"/>
      <c r="R637" s="70" t="e">
        <f>VLOOKUP(Table7[[#This Row],[Patient PHN]],'[1]MASTER LIST'!$C:$D,2,FALSE)</f>
        <v>#N/A</v>
      </c>
    </row>
    <row r="638" spans="1:18" x14ac:dyDescent="0.25">
      <c r="A638" s="210"/>
      <c r="B638" s="124"/>
      <c r="C638" s="125"/>
      <c r="D638" s="125"/>
      <c r="E638" s="125"/>
      <c r="F638" s="125"/>
      <c r="G638" s="125"/>
      <c r="H638" s="125"/>
      <c r="I638" s="125"/>
      <c r="J638" s="125"/>
      <c r="K638" s="126"/>
      <c r="L638" s="126"/>
      <c r="M638" s="126"/>
      <c r="N638" s="226">
        <f>Table7[[#This Row],[Drug Cost]]+Table7[[#This Row],[Drug Markup]]+Table7[[#This Row],[Drug Dispensing Fee]]</f>
        <v>0</v>
      </c>
      <c r="O638" s="126"/>
      <c r="P638" s="126">
        <f>Table7[[#This Row],[Total Drug Cost]]-Table7[[#This Row],[Total Third-party Pay]]</f>
        <v>0</v>
      </c>
      <c r="Q638" s="126"/>
      <c r="R638" s="70" t="e">
        <f>VLOOKUP(Table7[[#This Row],[Patient PHN]],'[1]MASTER LIST'!$C:$D,2,FALSE)</f>
        <v>#N/A</v>
      </c>
    </row>
    <row r="639" spans="1:18" x14ac:dyDescent="0.25">
      <c r="A639" s="210"/>
      <c r="B639" s="124"/>
      <c r="C639" s="125"/>
      <c r="D639" s="125"/>
      <c r="E639" s="125"/>
      <c r="F639" s="125"/>
      <c r="G639" s="125"/>
      <c r="H639" s="125"/>
      <c r="I639" s="125"/>
      <c r="J639" s="125"/>
      <c r="K639" s="126"/>
      <c r="L639" s="126"/>
      <c r="M639" s="126"/>
      <c r="N639" s="226">
        <f>Table7[[#This Row],[Drug Cost]]+Table7[[#This Row],[Drug Markup]]+Table7[[#This Row],[Drug Dispensing Fee]]</f>
        <v>0</v>
      </c>
      <c r="O639" s="126"/>
      <c r="P639" s="126">
        <f>Table7[[#This Row],[Total Drug Cost]]-Table7[[#This Row],[Total Third-party Pay]]</f>
        <v>0</v>
      </c>
      <c r="Q639" s="126"/>
      <c r="R639" s="70" t="e">
        <f>VLOOKUP(Table7[[#This Row],[Patient PHN]],'[1]MASTER LIST'!$C:$D,2,FALSE)</f>
        <v>#N/A</v>
      </c>
    </row>
    <row r="640" spans="1:18" x14ac:dyDescent="0.25">
      <c r="A640" s="210"/>
      <c r="B640" s="124"/>
      <c r="C640" s="125"/>
      <c r="D640" s="125"/>
      <c r="E640" s="125"/>
      <c r="F640" s="125"/>
      <c r="G640" s="125"/>
      <c r="H640" s="125"/>
      <c r="I640" s="125"/>
      <c r="J640" s="125"/>
      <c r="K640" s="126"/>
      <c r="L640" s="126"/>
      <c r="M640" s="126"/>
      <c r="N640" s="226">
        <f>Table7[[#This Row],[Drug Cost]]+Table7[[#This Row],[Drug Markup]]+Table7[[#This Row],[Drug Dispensing Fee]]</f>
        <v>0</v>
      </c>
      <c r="O640" s="126"/>
      <c r="P640" s="126">
        <f>Table7[[#This Row],[Total Drug Cost]]-Table7[[#This Row],[Total Third-party Pay]]</f>
        <v>0</v>
      </c>
      <c r="Q640" s="126"/>
      <c r="R640" s="70" t="e">
        <f>VLOOKUP(Table7[[#This Row],[Patient PHN]],'[1]MASTER LIST'!$C:$D,2,FALSE)</f>
        <v>#N/A</v>
      </c>
    </row>
    <row r="641" spans="1:18" x14ac:dyDescent="0.25">
      <c r="A641" s="210"/>
      <c r="B641" s="124"/>
      <c r="C641" s="125"/>
      <c r="D641" s="125"/>
      <c r="E641" s="125"/>
      <c r="F641" s="125"/>
      <c r="G641" s="125"/>
      <c r="H641" s="125"/>
      <c r="I641" s="125"/>
      <c r="J641" s="125"/>
      <c r="K641" s="126"/>
      <c r="L641" s="126"/>
      <c r="M641" s="126"/>
      <c r="N641" s="226">
        <f>Table7[[#This Row],[Drug Cost]]+Table7[[#This Row],[Drug Markup]]+Table7[[#This Row],[Drug Dispensing Fee]]</f>
        <v>0</v>
      </c>
      <c r="O641" s="126"/>
      <c r="P641" s="126">
        <f>Table7[[#This Row],[Total Drug Cost]]-Table7[[#This Row],[Total Third-party Pay]]</f>
        <v>0</v>
      </c>
      <c r="Q641" s="126"/>
      <c r="R641" s="70" t="e">
        <f>VLOOKUP(Table7[[#This Row],[Patient PHN]],'[1]MASTER LIST'!$C:$D,2,FALSE)</f>
        <v>#N/A</v>
      </c>
    </row>
    <row r="642" spans="1:18" x14ac:dyDescent="0.25">
      <c r="A642" s="210"/>
      <c r="B642" s="124"/>
      <c r="C642" s="125"/>
      <c r="D642" s="125"/>
      <c r="E642" s="125"/>
      <c r="F642" s="125"/>
      <c r="G642" s="125"/>
      <c r="H642" s="125"/>
      <c r="I642" s="125"/>
      <c r="J642" s="125"/>
      <c r="K642" s="126"/>
      <c r="L642" s="126"/>
      <c r="M642" s="126"/>
      <c r="N642" s="226">
        <f>Table7[[#This Row],[Drug Cost]]+Table7[[#This Row],[Drug Markup]]+Table7[[#This Row],[Drug Dispensing Fee]]</f>
        <v>0</v>
      </c>
      <c r="O642" s="126"/>
      <c r="P642" s="126">
        <f>Table7[[#This Row],[Total Drug Cost]]-Table7[[#This Row],[Total Third-party Pay]]</f>
        <v>0</v>
      </c>
      <c r="Q642" s="126"/>
      <c r="R642" s="70" t="e">
        <f>VLOOKUP(Table7[[#This Row],[Patient PHN]],'[1]MASTER LIST'!$C:$D,2,FALSE)</f>
        <v>#N/A</v>
      </c>
    </row>
    <row r="643" spans="1:18" x14ac:dyDescent="0.25">
      <c r="A643" s="210"/>
      <c r="B643" s="124"/>
      <c r="C643" s="125"/>
      <c r="D643" s="125"/>
      <c r="E643" s="125"/>
      <c r="F643" s="125"/>
      <c r="G643" s="125"/>
      <c r="H643" s="125"/>
      <c r="I643" s="125"/>
      <c r="J643" s="125"/>
      <c r="K643" s="126"/>
      <c r="L643" s="126"/>
      <c r="M643" s="126"/>
      <c r="N643" s="226">
        <f>Table7[[#This Row],[Drug Cost]]+Table7[[#This Row],[Drug Markup]]+Table7[[#This Row],[Drug Dispensing Fee]]</f>
        <v>0</v>
      </c>
      <c r="O643" s="126"/>
      <c r="P643" s="126">
        <f>Table7[[#This Row],[Total Drug Cost]]-Table7[[#This Row],[Total Third-party Pay]]</f>
        <v>0</v>
      </c>
      <c r="Q643" s="126"/>
      <c r="R643" s="70" t="e">
        <f>VLOOKUP(Table7[[#This Row],[Patient PHN]],'[1]MASTER LIST'!$C:$D,2,FALSE)</f>
        <v>#N/A</v>
      </c>
    </row>
    <row r="644" spans="1:18" x14ac:dyDescent="0.25">
      <c r="A644" s="210"/>
      <c r="B644" s="124"/>
      <c r="C644" s="125"/>
      <c r="D644" s="125"/>
      <c r="E644" s="125"/>
      <c r="F644" s="125"/>
      <c r="G644" s="125"/>
      <c r="H644" s="125"/>
      <c r="I644" s="125"/>
      <c r="J644" s="125"/>
      <c r="K644" s="126"/>
      <c r="L644" s="126"/>
      <c r="M644" s="126"/>
      <c r="N644" s="226">
        <f>Table7[[#This Row],[Drug Cost]]+Table7[[#This Row],[Drug Markup]]+Table7[[#This Row],[Drug Dispensing Fee]]</f>
        <v>0</v>
      </c>
      <c r="O644" s="126"/>
      <c r="P644" s="126">
        <f>Table7[[#This Row],[Total Drug Cost]]-Table7[[#This Row],[Total Third-party Pay]]</f>
        <v>0</v>
      </c>
      <c r="Q644" s="126"/>
      <c r="R644" s="70" t="e">
        <f>VLOOKUP(Table7[[#This Row],[Patient PHN]],'[1]MASTER LIST'!$C:$D,2,FALSE)</f>
        <v>#N/A</v>
      </c>
    </row>
    <row r="645" spans="1:18" x14ac:dyDescent="0.25">
      <c r="A645" s="210"/>
      <c r="B645" s="124"/>
      <c r="C645" s="125"/>
      <c r="D645" s="125"/>
      <c r="E645" s="125"/>
      <c r="F645" s="125"/>
      <c r="G645" s="125"/>
      <c r="H645" s="125"/>
      <c r="I645" s="125"/>
      <c r="J645" s="125"/>
      <c r="K645" s="126"/>
      <c r="L645" s="126"/>
      <c r="M645" s="126"/>
      <c r="N645" s="226">
        <f>Table7[[#This Row],[Drug Cost]]+Table7[[#This Row],[Drug Markup]]+Table7[[#This Row],[Drug Dispensing Fee]]</f>
        <v>0</v>
      </c>
      <c r="O645" s="126"/>
      <c r="P645" s="126">
        <f>Table7[[#This Row],[Total Drug Cost]]-Table7[[#This Row],[Total Third-party Pay]]</f>
        <v>0</v>
      </c>
      <c r="Q645" s="126"/>
      <c r="R645" s="70" t="e">
        <f>VLOOKUP(Table7[[#This Row],[Patient PHN]],'[1]MASTER LIST'!$C:$D,2,FALSE)</f>
        <v>#N/A</v>
      </c>
    </row>
    <row r="646" spans="1:18" x14ac:dyDescent="0.25">
      <c r="A646" s="210"/>
      <c r="B646" s="124"/>
      <c r="C646" s="125"/>
      <c r="D646" s="125"/>
      <c r="E646" s="125"/>
      <c r="F646" s="125"/>
      <c r="G646" s="125"/>
      <c r="H646" s="125"/>
      <c r="I646" s="125"/>
      <c r="J646" s="125"/>
      <c r="K646" s="126"/>
      <c r="L646" s="126"/>
      <c r="M646" s="126"/>
      <c r="N646" s="226">
        <f>Table7[[#This Row],[Drug Cost]]+Table7[[#This Row],[Drug Markup]]+Table7[[#This Row],[Drug Dispensing Fee]]</f>
        <v>0</v>
      </c>
      <c r="O646" s="126"/>
      <c r="P646" s="126">
        <f>Table7[[#This Row],[Total Drug Cost]]-Table7[[#This Row],[Total Third-party Pay]]</f>
        <v>0</v>
      </c>
      <c r="Q646" s="126"/>
      <c r="R646" s="70" t="e">
        <f>VLOOKUP(Table7[[#This Row],[Patient PHN]],'[1]MASTER LIST'!$C:$D,2,FALSE)</f>
        <v>#N/A</v>
      </c>
    </row>
    <row r="647" spans="1:18" x14ac:dyDescent="0.25">
      <c r="A647" s="210"/>
      <c r="B647" s="124"/>
      <c r="C647" s="125"/>
      <c r="D647" s="125"/>
      <c r="E647" s="125"/>
      <c r="F647" s="125"/>
      <c r="G647" s="125"/>
      <c r="H647" s="125"/>
      <c r="I647" s="125"/>
      <c r="J647" s="125"/>
      <c r="K647" s="126"/>
      <c r="L647" s="126"/>
      <c r="M647" s="126"/>
      <c r="N647" s="226">
        <f>Table7[[#This Row],[Drug Cost]]+Table7[[#This Row],[Drug Markup]]+Table7[[#This Row],[Drug Dispensing Fee]]</f>
        <v>0</v>
      </c>
      <c r="O647" s="126"/>
      <c r="P647" s="126">
        <f>Table7[[#This Row],[Total Drug Cost]]-Table7[[#This Row],[Total Third-party Pay]]</f>
        <v>0</v>
      </c>
      <c r="Q647" s="126"/>
      <c r="R647" s="70" t="e">
        <f>VLOOKUP(Table7[[#This Row],[Patient PHN]],'[1]MASTER LIST'!$C:$D,2,FALSE)</f>
        <v>#N/A</v>
      </c>
    </row>
    <row r="648" spans="1:18" x14ac:dyDescent="0.25">
      <c r="A648" s="210"/>
      <c r="B648" s="124"/>
      <c r="C648" s="125"/>
      <c r="D648" s="125"/>
      <c r="E648" s="125"/>
      <c r="F648" s="125"/>
      <c r="G648" s="125"/>
      <c r="H648" s="125"/>
      <c r="I648" s="125"/>
      <c r="J648" s="125"/>
      <c r="K648" s="126"/>
      <c r="L648" s="126"/>
      <c r="M648" s="126"/>
      <c r="N648" s="226">
        <f>Table7[[#This Row],[Drug Cost]]+Table7[[#This Row],[Drug Markup]]+Table7[[#This Row],[Drug Dispensing Fee]]</f>
        <v>0</v>
      </c>
      <c r="O648" s="126"/>
      <c r="P648" s="126">
        <f>Table7[[#This Row],[Total Drug Cost]]-Table7[[#This Row],[Total Third-party Pay]]</f>
        <v>0</v>
      </c>
      <c r="Q648" s="126"/>
      <c r="R648" s="70" t="e">
        <f>VLOOKUP(Table7[[#This Row],[Patient PHN]],'[1]MASTER LIST'!$C:$D,2,FALSE)</f>
        <v>#N/A</v>
      </c>
    </row>
    <row r="649" spans="1:18" x14ac:dyDescent="0.25">
      <c r="A649" s="210"/>
      <c r="B649" s="124"/>
      <c r="C649" s="125"/>
      <c r="D649" s="125"/>
      <c r="E649" s="125"/>
      <c r="F649" s="125"/>
      <c r="G649" s="125"/>
      <c r="H649" s="125"/>
      <c r="I649" s="125"/>
      <c r="J649" s="125"/>
      <c r="K649" s="126"/>
      <c r="L649" s="126"/>
      <c r="M649" s="126"/>
      <c r="N649" s="226">
        <f>Table7[[#This Row],[Drug Cost]]+Table7[[#This Row],[Drug Markup]]+Table7[[#This Row],[Drug Dispensing Fee]]</f>
        <v>0</v>
      </c>
      <c r="O649" s="126"/>
      <c r="P649" s="126">
        <f>Table7[[#This Row],[Total Drug Cost]]-Table7[[#This Row],[Total Third-party Pay]]</f>
        <v>0</v>
      </c>
      <c r="Q649" s="126"/>
      <c r="R649" s="70" t="e">
        <f>VLOOKUP(Table7[[#This Row],[Patient PHN]],'[1]MASTER LIST'!$C:$D,2,FALSE)</f>
        <v>#N/A</v>
      </c>
    </row>
    <row r="650" spans="1:18" x14ac:dyDescent="0.25">
      <c r="A650" s="210"/>
      <c r="B650" s="124"/>
      <c r="C650" s="125"/>
      <c r="D650" s="125"/>
      <c r="E650" s="125"/>
      <c r="F650" s="125"/>
      <c r="G650" s="125"/>
      <c r="H650" s="125"/>
      <c r="I650" s="125"/>
      <c r="J650" s="125"/>
      <c r="K650" s="126"/>
      <c r="L650" s="126"/>
      <c r="M650" s="126"/>
      <c r="N650" s="226">
        <f>Table7[[#This Row],[Drug Cost]]+Table7[[#This Row],[Drug Markup]]+Table7[[#This Row],[Drug Dispensing Fee]]</f>
        <v>0</v>
      </c>
      <c r="O650" s="126"/>
      <c r="P650" s="126">
        <f>Table7[[#This Row],[Total Drug Cost]]-Table7[[#This Row],[Total Third-party Pay]]</f>
        <v>0</v>
      </c>
      <c r="Q650" s="126"/>
      <c r="R650" s="70" t="e">
        <f>VLOOKUP(Table7[[#This Row],[Patient PHN]],'[1]MASTER LIST'!$C:$D,2,FALSE)</f>
        <v>#N/A</v>
      </c>
    </row>
    <row r="651" spans="1:18" x14ac:dyDescent="0.25">
      <c r="A651" s="210"/>
      <c r="B651" s="124"/>
      <c r="C651" s="125"/>
      <c r="D651" s="125"/>
      <c r="E651" s="125"/>
      <c r="F651" s="125"/>
      <c r="G651" s="125"/>
      <c r="H651" s="125"/>
      <c r="I651" s="125"/>
      <c r="J651" s="125"/>
      <c r="K651" s="126"/>
      <c r="L651" s="126"/>
      <c r="M651" s="126"/>
      <c r="N651" s="226">
        <f>Table7[[#This Row],[Drug Cost]]+Table7[[#This Row],[Drug Markup]]+Table7[[#This Row],[Drug Dispensing Fee]]</f>
        <v>0</v>
      </c>
      <c r="O651" s="126"/>
      <c r="P651" s="126">
        <f>Table7[[#This Row],[Total Drug Cost]]-Table7[[#This Row],[Total Third-party Pay]]</f>
        <v>0</v>
      </c>
      <c r="Q651" s="126"/>
      <c r="R651" s="70" t="e">
        <f>VLOOKUP(Table7[[#This Row],[Patient PHN]],'[1]MASTER LIST'!$C:$D,2,FALSE)</f>
        <v>#N/A</v>
      </c>
    </row>
    <row r="652" spans="1:18" x14ac:dyDescent="0.25">
      <c r="A652" s="210"/>
      <c r="B652" s="124"/>
      <c r="C652" s="125"/>
      <c r="D652" s="125"/>
      <c r="E652" s="125"/>
      <c r="F652" s="125"/>
      <c r="G652" s="125"/>
      <c r="H652" s="125"/>
      <c r="I652" s="125"/>
      <c r="J652" s="125"/>
      <c r="K652" s="126"/>
      <c r="L652" s="126"/>
      <c r="M652" s="126"/>
      <c r="N652" s="226">
        <f>Table7[[#This Row],[Drug Cost]]+Table7[[#This Row],[Drug Markup]]+Table7[[#This Row],[Drug Dispensing Fee]]</f>
        <v>0</v>
      </c>
      <c r="O652" s="126"/>
      <c r="P652" s="126">
        <f>Table7[[#This Row],[Total Drug Cost]]-Table7[[#This Row],[Total Third-party Pay]]</f>
        <v>0</v>
      </c>
      <c r="Q652" s="126"/>
      <c r="R652" s="70" t="e">
        <f>VLOOKUP(Table7[[#This Row],[Patient PHN]],'[1]MASTER LIST'!$C:$D,2,FALSE)</f>
        <v>#N/A</v>
      </c>
    </row>
    <row r="653" spans="1:18" x14ac:dyDescent="0.25">
      <c r="A653" s="210"/>
      <c r="B653" s="124"/>
      <c r="C653" s="125"/>
      <c r="D653" s="125"/>
      <c r="E653" s="125"/>
      <c r="F653" s="125"/>
      <c r="G653" s="125"/>
      <c r="H653" s="125"/>
      <c r="I653" s="125"/>
      <c r="J653" s="125"/>
      <c r="K653" s="126"/>
      <c r="L653" s="126"/>
      <c r="M653" s="126"/>
      <c r="N653" s="226">
        <f>Table7[[#This Row],[Drug Cost]]+Table7[[#This Row],[Drug Markup]]+Table7[[#This Row],[Drug Dispensing Fee]]</f>
        <v>0</v>
      </c>
      <c r="O653" s="126"/>
      <c r="P653" s="126">
        <f>Table7[[#This Row],[Total Drug Cost]]-Table7[[#This Row],[Total Third-party Pay]]</f>
        <v>0</v>
      </c>
      <c r="Q653" s="126"/>
      <c r="R653" s="70" t="e">
        <f>VLOOKUP(Table7[[#This Row],[Patient PHN]],'[1]MASTER LIST'!$C:$D,2,FALSE)</f>
        <v>#N/A</v>
      </c>
    </row>
    <row r="654" spans="1:18" x14ac:dyDescent="0.25">
      <c r="A654" s="210"/>
      <c r="B654" s="124"/>
      <c r="C654" s="125"/>
      <c r="D654" s="125"/>
      <c r="E654" s="125"/>
      <c r="F654" s="125"/>
      <c r="G654" s="125"/>
      <c r="H654" s="125"/>
      <c r="I654" s="125"/>
      <c r="J654" s="125"/>
      <c r="K654" s="126"/>
      <c r="L654" s="126"/>
      <c r="M654" s="126"/>
      <c r="N654" s="226">
        <f>Table7[[#This Row],[Drug Cost]]+Table7[[#This Row],[Drug Markup]]+Table7[[#This Row],[Drug Dispensing Fee]]</f>
        <v>0</v>
      </c>
      <c r="O654" s="126"/>
      <c r="P654" s="126">
        <f>Table7[[#This Row],[Total Drug Cost]]-Table7[[#This Row],[Total Third-party Pay]]</f>
        <v>0</v>
      </c>
      <c r="Q654" s="126"/>
      <c r="R654" s="70" t="e">
        <f>VLOOKUP(Table7[[#This Row],[Patient PHN]],'[1]MASTER LIST'!$C:$D,2,FALSE)</f>
        <v>#N/A</v>
      </c>
    </row>
    <row r="655" spans="1:18" x14ac:dyDescent="0.25">
      <c r="A655" s="210"/>
      <c r="B655" s="124"/>
      <c r="C655" s="125"/>
      <c r="D655" s="125"/>
      <c r="E655" s="125"/>
      <c r="F655" s="125"/>
      <c r="G655" s="125"/>
      <c r="H655" s="125"/>
      <c r="I655" s="125"/>
      <c r="J655" s="125"/>
      <c r="K655" s="126"/>
      <c r="L655" s="126"/>
      <c r="M655" s="126"/>
      <c r="N655" s="226">
        <f>Table7[[#This Row],[Drug Cost]]+Table7[[#This Row],[Drug Markup]]+Table7[[#This Row],[Drug Dispensing Fee]]</f>
        <v>0</v>
      </c>
      <c r="O655" s="126"/>
      <c r="P655" s="126">
        <f>Table7[[#This Row],[Total Drug Cost]]-Table7[[#This Row],[Total Third-party Pay]]</f>
        <v>0</v>
      </c>
      <c r="Q655" s="126"/>
      <c r="R655" s="70" t="e">
        <f>VLOOKUP(Table7[[#This Row],[Patient PHN]],'[1]MASTER LIST'!$C:$D,2,FALSE)</f>
        <v>#N/A</v>
      </c>
    </row>
    <row r="656" spans="1:18" x14ac:dyDescent="0.25">
      <c r="A656" s="210"/>
      <c r="B656" s="124"/>
      <c r="C656" s="125"/>
      <c r="D656" s="125"/>
      <c r="E656" s="125"/>
      <c r="F656" s="125"/>
      <c r="G656" s="125"/>
      <c r="H656" s="125"/>
      <c r="I656" s="125"/>
      <c r="J656" s="125"/>
      <c r="K656" s="126"/>
      <c r="L656" s="126"/>
      <c r="M656" s="126"/>
      <c r="N656" s="226">
        <f>Table7[[#This Row],[Drug Cost]]+Table7[[#This Row],[Drug Markup]]+Table7[[#This Row],[Drug Dispensing Fee]]</f>
        <v>0</v>
      </c>
      <c r="O656" s="126"/>
      <c r="P656" s="126">
        <f>Table7[[#This Row],[Total Drug Cost]]-Table7[[#This Row],[Total Third-party Pay]]</f>
        <v>0</v>
      </c>
      <c r="Q656" s="126"/>
      <c r="R656" s="70" t="e">
        <f>VLOOKUP(Table7[[#This Row],[Patient PHN]],'[1]MASTER LIST'!$C:$D,2,FALSE)</f>
        <v>#N/A</v>
      </c>
    </row>
    <row r="657" spans="1:18" x14ac:dyDescent="0.25">
      <c r="A657" s="210"/>
      <c r="B657" s="124"/>
      <c r="C657" s="125"/>
      <c r="D657" s="125"/>
      <c r="E657" s="125"/>
      <c r="F657" s="125"/>
      <c r="G657" s="125"/>
      <c r="H657" s="125"/>
      <c r="I657" s="125"/>
      <c r="J657" s="125"/>
      <c r="K657" s="126"/>
      <c r="L657" s="126"/>
      <c r="M657" s="126"/>
      <c r="N657" s="226">
        <f>Table7[[#This Row],[Drug Cost]]+Table7[[#This Row],[Drug Markup]]+Table7[[#This Row],[Drug Dispensing Fee]]</f>
        <v>0</v>
      </c>
      <c r="O657" s="126"/>
      <c r="P657" s="126">
        <f>Table7[[#This Row],[Total Drug Cost]]-Table7[[#This Row],[Total Third-party Pay]]</f>
        <v>0</v>
      </c>
      <c r="Q657" s="126"/>
      <c r="R657" s="70" t="e">
        <f>VLOOKUP(Table7[[#This Row],[Patient PHN]],'[1]MASTER LIST'!$C:$D,2,FALSE)</f>
        <v>#N/A</v>
      </c>
    </row>
    <row r="658" spans="1:18" x14ac:dyDescent="0.25">
      <c r="A658" s="210"/>
      <c r="B658" s="124"/>
      <c r="C658" s="125"/>
      <c r="D658" s="125"/>
      <c r="E658" s="125"/>
      <c r="F658" s="125"/>
      <c r="G658" s="125"/>
      <c r="H658" s="125"/>
      <c r="I658" s="125"/>
      <c r="J658" s="125"/>
      <c r="K658" s="126"/>
      <c r="L658" s="126"/>
      <c r="M658" s="126"/>
      <c r="N658" s="226">
        <f>Table7[[#This Row],[Drug Cost]]+Table7[[#This Row],[Drug Markup]]+Table7[[#This Row],[Drug Dispensing Fee]]</f>
        <v>0</v>
      </c>
      <c r="O658" s="126"/>
      <c r="P658" s="126">
        <f>Table7[[#This Row],[Total Drug Cost]]-Table7[[#This Row],[Total Third-party Pay]]</f>
        <v>0</v>
      </c>
      <c r="Q658" s="126"/>
      <c r="R658" s="70" t="e">
        <f>VLOOKUP(Table7[[#This Row],[Patient PHN]],'[1]MASTER LIST'!$C:$D,2,FALSE)</f>
        <v>#N/A</v>
      </c>
    </row>
    <row r="659" spans="1:18" x14ac:dyDescent="0.25">
      <c r="A659" s="210"/>
      <c r="B659" s="124"/>
      <c r="C659" s="125"/>
      <c r="D659" s="125"/>
      <c r="E659" s="125"/>
      <c r="F659" s="125"/>
      <c r="G659" s="125"/>
      <c r="H659" s="125"/>
      <c r="I659" s="125"/>
      <c r="J659" s="125"/>
      <c r="K659" s="126"/>
      <c r="L659" s="126"/>
      <c r="M659" s="126"/>
      <c r="N659" s="226">
        <f>Table7[[#This Row],[Drug Cost]]+Table7[[#This Row],[Drug Markup]]+Table7[[#This Row],[Drug Dispensing Fee]]</f>
        <v>0</v>
      </c>
      <c r="O659" s="126"/>
      <c r="P659" s="126">
        <f>Table7[[#This Row],[Total Drug Cost]]-Table7[[#This Row],[Total Third-party Pay]]</f>
        <v>0</v>
      </c>
      <c r="Q659" s="126"/>
      <c r="R659" s="70" t="e">
        <f>VLOOKUP(Table7[[#This Row],[Patient PHN]],'[1]MASTER LIST'!$C:$D,2,FALSE)</f>
        <v>#N/A</v>
      </c>
    </row>
    <row r="660" spans="1:18" x14ac:dyDescent="0.25">
      <c r="A660" s="210"/>
      <c r="B660" s="124"/>
      <c r="C660" s="125"/>
      <c r="D660" s="125"/>
      <c r="E660" s="125"/>
      <c r="F660" s="125"/>
      <c r="G660" s="125"/>
      <c r="H660" s="125"/>
      <c r="I660" s="125"/>
      <c r="J660" s="125"/>
      <c r="K660" s="126"/>
      <c r="L660" s="126"/>
      <c r="M660" s="126"/>
      <c r="N660" s="226">
        <f>Table7[[#This Row],[Drug Cost]]+Table7[[#This Row],[Drug Markup]]+Table7[[#This Row],[Drug Dispensing Fee]]</f>
        <v>0</v>
      </c>
      <c r="O660" s="126"/>
      <c r="P660" s="126">
        <f>Table7[[#This Row],[Total Drug Cost]]-Table7[[#This Row],[Total Third-party Pay]]</f>
        <v>0</v>
      </c>
      <c r="Q660" s="126"/>
      <c r="R660" s="70" t="e">
        <f>VLOOKUP(Table7[[#This Row],[Patient PHN]],'[1]MASTER LIST'!$C:$D,2,FALSE)</f>
        <v>#N/A</v>
      </c>
    </row>
    <row r="661" spans="1:18" x14ac:dyDescent="0.25">
      <c r="A661" s="210"/>
      <c r="B661" s="124"/>
      <c r="C661" s="125"/>
      <c r="D661" s="125"/>
      <c r="E661" s="125"/>
      <c r="F661" s="125"/>
      <c r="G661" s="125"/>
      <c r="H661" s="125"/>
      <c r="I661" s="125"/>
      <c r="J661" s="125"/>
      <c r="K661" s="126"/>
      <c r="L661" s="126"/>
      <c r="M661" s="126"/>
      <c r="N661" s="226">
        <f>Table7[[#This Row],[Drug Cost]]+Table7[[#This Row],[Drug Markup]]+Table7[[#This Row],[Drug Dispensing Fee]]</f>
        <v>0</v>
      </c>
      <c r="O661" s="126"/>
      <c r="P661" s="126">
        <f>Table7[[#This Row],[Total Drug Cost]]-Table7[[#This Row],[Total Third-party Pay]]</f>
        <v>0</v>
      </c>
      <c r="Q661" s="126"/>
      <c r="R661" s="70" t="e">
        <f>VLOOKUP(Table7[[#This Row],[Patient PHN]],'[1]MASTER LIST'!$C:$D,2,FALSE)</f>
        <v>#N/A</v>
      </c>
    </row>
    <row r="662" spans="1:18" x14ac:dyDescent="0.25">
      <c r="A662" s="210"/>
      <c r="B662" s="124"/>
      <c r="C662" s="125"/>
      <c r="D662" s="125"/>
      <c r="E662" s="125"/>
      <c r="F662" s="125"/>
      <c r="G662" s="125"/>
      <c r="H662" s="125"/>
      <c r="I662" s="125"/>
      <c r="J662" s="125"/>
      <c r="K662" s="126"/>
      <c r="L662" s="126"/>
      <c r="M662" s="126"/>
      <c r="N662" s="226">
        <f>Table7[[#This Row],[Drug Cost]]+Table7[[#This Row],[Drug Markup]]+Table7[[#This Row],[Drug Dispensing Fee]]</f>
        <v>0</v>
      </c>
      <c r="O662" s="126"/>
      <c r="P662" s="126">
        <f>Table7[[#This Row],[Total Drug Cost]]-Table7[[#This Row],[Total Third-party Pay]]</f>
        <v>0</v>
      </c>
      <c r="Q662" s="126"/>
      <c r="R662" s="70" t="e">
        <f>VLOOKUP(Table7[[#This Row],[Patient PHN]],'[1]MASTER LIST'!$C:$D,2,FALSE)</f>
        <v>#N/A</v>
      </c>
    </row>
    <row r="663" spans="1:18" x14ac:dyDescent="0.25">
      <c r="A663" s="210"/>
      <c r="B663" s="124"/>
      <c r="C663" s="125"/>
      <c r="D663" s="125"/>
      <c r="E663" s="125"/>
      <c r="F663" s="125"/>
      <c r="G663" s="125"/>
      <c r="H663" s="125"/>
      <c r="I663" s="125"/>
      <c r="J663" s="125"/>
      <c r="K663" s="126"/>
      <c r="L663" s="126"/>
      <c r="M663" s="126"/>
      <c r="N663" s="226">
        <f>Table7[[#This Row],[Drug Cost]]+Table7[[#This Row],[Drug Markup]]+Table7[[#This Row],[Drug Dispensing Fee]]</f>
        <v>0</v>
      </c>
      <c r="O663" s="126"/>
      <c r="P663" s="126">
        <f>Table7[[#This Row],[Total Drug Cost]]-Table7[[#This Row],[Total Third-party Pay]]</f>
        <v>0</v>
      </c>
      <c r="Q663" s="126"/>
      <c r="R663" s="70" t="e">
        <f>VLOOKUP(Table7[[#This Row],[Patient PHN]],'[1]MASTER LIST'!$C:$D,2,FALSE)</f>
        <v>#N/A</v>
      </c>
    </row>
    <row r="664" spans="1:18" x14ac:dyDescent="0.25">
      <c r="A664" s="210"/>
      <c r="B664" s="124"/>
      <c r="C664" s="125"/>
      <c r="D664" s="125"/>
      <c r="E664" s="125"/>
      <c r="F664" s="125"/>
      <c r="G664" s="125"/>
      <c r="H664" s="125"/>
      <c r="I664" s="125"/>
      <c r="J664" s="125"/>
      <c r="K664" s="126"/>
      <c r="L664" s="126"/>
      <c r="M664" s="126"/>
      <c r="N664" s="226">
        <f>Table7[[#This Row],[Drug Cost]]+Table7[[#This Row],[Drug Markup]]+Table7[[#This Row],[Drug Dispensing Fee]]</f>
        <v>0</v>
      </c>
      <c r="O664" s="126"/>
      <c r="P664" s="126">
        <f>Table7[[#This Row],[Total Drug Cost]]-Table7[[#This Row],[Total Third-party Pay]]</f>
        <v>0</v>
      </c>
      <c r="Q664" s="126"/>
      <c r="R664" s="70" t="e">
        <f>VLOOKUP(Table7[[#This Row],[Patient PHN]],'[1]MASTER LIST'!$C:$D,2,FALSE)</f>
        <v>#N/A</v>
      </c>
    </row>
    <row r="665" spans="1:18" x14ac:dyDescent="0.25">
      <c r="A665" s="210"/>
      <c r="B665" s="124"/>
      <c r="C665" s="125"/>
      <c r="D665" s="125"/>
      <c r="E665" s="125"/>
      <c r="F665" s="125"/>
      <c r="G665" s="125"/>
      <c r="H665" s="125"/>
      <c r="I665" s="125"/>
      <c r="J665" s="125"/>
      <c r="K665" s="126"/>
      <c r="L665" s="126"/>
      <c r="M665" s="126"/>
      <c r="N665" s="226">
        <f>Table7[[#This Row],[Drug Cost]]+Table7[[#This Row],[Drug Markup]]+Table7[[#This Row],[Drug Dispensing Fee]]</f>
        <v>0</v>
      </c>
      <c r="O665" s="126"/>
      <c r="P665" s="126">
        <f>Table7[[#This Row],[Total Drug Cost]]-Table7[[#This Row],[Total Third-party Pay]]</f>
        <v>0</v>
      </c>
      <c r="Q665" s="126"/>
      <c r="R665" s="70" t="e">
        <f>VLOOKUP(Table7[[#This Row],[Patient PHN]],'[1]MASTER LIST'!$C:$D,2,FALSE)</f>
        <v>#N/A</v>
      </c>
    </row>
    <row r="666" spans="1:18" x14ac:dyDescent="0.25">
      <c r="A666" s="210"/>
      <c r="B666" s="124"/>
      <c r="C666" s="125"/>
      <c r="D666" s="125"/>
      <c r="E666" s="125"/>
      <c r="F666" s="125"/>
      <c r="G666" s="125"/>
      <c r="H666" s="125"/>
      <c r="I666" s="125"/>
      <c r="J666" s="125"/>
      <c r="K666" s="126"/>
      <c r="L666" s="126"/>
      <c r="M666" s="126"/>
      <c r="N666" s="226">
        <f>Table7[[#This Row],[Drug Cost]]+Table7[[#This Row],[Drug Markup]]+Table7[[#This Row],[Drug Dispensing Fee]]</f>
        <v>0</v>
      </c>
      <c r="O666" s="126"/>
      <c r="P666" s="126">
        <f>Table7[[#This Row],[Total Drug Cost]]-Table7[[#This Row],[Total Third-party Pay]]</f>
        <v>0</v>
      </c>
      <c r="Q666" s="126"/>
      <c r="R666" s="70" t="e">
        <f>VLOOKUP(Table7[[#This Row],[Patient PHN]],'[1]MASTER LIST'!$C:$D,2,FALSE)</f>
        <v>#N/A</v>
      </c>
    </row>
    <row r="667" spans="1:18" x14ac:dyDescent="0.25">
      <c r="A667" s="210"/>
      <c r="B667" s="124"/>
      <c r="C667" s="125"/>
      <c r="D667" s="125"/>
      <c r="E667" s="125"/>
      <c r="F667" s="125"/>
      <c r="G667" s="125"/>
      <c r="H667" s="125"/>
      <c r="I667" s="125"/>
      <c r="J667" s="125"/>
      <c r="K667" s="126"/>
      <c r="L667" s="126"/>
      <c r="M667" s="126"/>
      <c r="N667" s="226">
        <f>Table7[[#This Row],[Drug Cost]]+Table7[[#This Row],[Drug Markup]]+Table7[[#This Row],[Drug Dispensing Fee]]</f>
        <v>0</v>
      </c>
      <c r="O667" s="126"/>
      <c r="P667" s="126">
        <f>Table7[[#This Row],[Total Drug Cost]]-Table7[[#This Row],[Total Third-party Pay]]</f>
        <v>0</v>
      </c>
      <c r="Q667" s="126"/>
      <c r="R667" s="70" t="e">
        <f>VLOOKUP(Table7[[#This Row],[Patient PHN]],'[1]MASTER LIST'!$C:$D,2,FALSE)</f>
        <v>#N/A</v>
      </c>
    </row>
    <row r="668" spans="1:18" x14ac:dyDescent="0.25">
      <c r="A668" s="210"/>
      <c r="B668" s="124"/>
      <c r="C668" s="125"/>
      <c r="D668" s="125"/>
      <c r="E668" s="125"/>
      <c r="F668" s="125"/>
      <c r="G668" s="125"/>
      <c r="H668" s="125"/>
      <c r="I668" s="125"/>
      <c r="J668" s="125"/>
      <c r="K668" s="126"/>
      <c r="L668" s="126"/>
      <c r="M668" s="126"/>
      <c r="N668" s="226">
        <f>Table7[[#This Row],[Drug Cost]]+Table7[[#This Row],[Drug Markup]]+Table7[[#This Row],[Drug Dispensing Fee]]</f>
        <v>0</v>
      </c>
      <c r="O668" s="126"/>
      <c r="P668" s="126">
        <f>Table7[[#This Row],[Total Drug Cost]]-Table7[[#This Row],[Total Third-party Pay]]</f>
        <v>0</v>
      </c>
      <c r="Q668" s="126"/>
      <c r="R668" s="70" t="e">
        <f>VLOOKUP(Table7[[#This Row],[Patient PHN]],'[1]MASTER LIST'!$C:$D,2,FALSE)</f>
        <v>#N/A</v>
      </c>
    </row>
    <row r="669" spans="1:18" x14ac:dyDescent="0.25">
      <c r="A669" s="210"/>
      <c r="B669" s="124"/>
      <c r="C669" s="125"/>
      <c r="D669" s="125"/>
      <c r="E669" s="125"/>
      <c r="F669" s="125"/>
      <c r="G669" s="125"/>
      <c r="H669" s="125"/>
      <c r="I669" s="125"/>
      <c r="J669" s="125"/>
      <c r="K669" s="126"/>
      <c r="L669" s="126"/>
      <c r="M669" s="126"/>
      <c r="N669" s="226">
        <f>Table7[[#This Row],[Drug Cost]]+Table7[[#This Row],[Drug Markup]]+Table7[[#This Row],[Drug Dispensing Fee]]</f>
        <v>0</v>
      </c>
      <c r="O669" s="126"/>
      <c r="P669" s="126">
        <f>Table7[[#This Row],[Total Drug Cost]]-Table7[[#This Row],[Total Third-party Pay]]</f>
        <v>0</v>
      </c>
      <c r="Q669" s="126"/>
      <c r="R669" s="70" t="e">
        <f>VLOOKUP(Table7[[#This Row],[Patient PHN]],'[1]MASTER LIST'!$C:$D,2,FALSE)</f>
        <v>#N/A</v>
      </c>
    </row>
    <row r="670" spans="1:18" x14ac:dyDescent="0.25">
      <c r="A670" s="210"/>
      <c r="B670" s="124"/>
      <c r="C670" s="125"/>
      <c r="D670" s="125"/>
      <c r="E670" s="125"/>
      <c r="F670" s="125"/>
      <c r="G670" s="125"/>
      <c r="H670" s="125"/>
      <c r="I670" s="125"/>
      <c r="J670" s="125"/>
      <c r="K670" s="126"/>
      <c r="L670" s="126"/>
      <c r="M670" s="126"/>
      <c r="N670" s="226">
        <f>Table7[[#This Row],[Drug Cost]]+Table7[[#This Row],[Drug Markup]]+Table7[[#This Row],[Drug Dispensing Fee]]</f>
        <v>0</v>
      </c>
      <c r="O670" s="126"/>
      <c r="P670" s="126">
        <f>Table7[[#This Row],[Total Drug Cost]]-Table7[[#This Row],[Total Third-party Pay]]</f>
        <v>0</v>
      </c>
      <c r="Q670" s="126"/>
      <c r="R670" s="70" t="e">
        <f>VLOOKUP(Table7[[#This Row],[Patient PHN]],'[1]MASTER LIST'!$C:$D,2,FALSE)</f>
        <v>#N/A</v>
      </c>
    </row>
    <row r="671" spans="1:18" x14ac:dyDescent="0.25">
      <c r="A671" s="210"/>
      <c r="B671" s="124"/>
      <c r="C671" s="125"/>
      <c r="D671" s="125"/>
      <c r="E671" s="125"/>
      <c r="F671" s="125"/>
      <c r="G671" s="125"/>
      <c r="H671" s="125"/>
      <c r="I671" s="125"/>
      <c r="J671" s="125"/>
      <c r="K671" s="126"/>
      <c r="L671" s="126"/>
      <c r="M671" s="126"/>
      <c r="N671" s="226">
        <f>Table7[[#This Row],[Drug Cost]]+Table7[[#This Row],[Drug Markup]]+Table7[[#This Row],[Drug Dispensing Fee]]</f>
        <v>0</v>
      </c>
      <c r="O671" s="126"/>
      <c r="P671" s="126">
        <f>Table7[[#This Row],[Total Drug Cost]]-Table7[[#This Row],[Total Third-party Pay]]</f>
        <v>0</v>
      </c>
      <c r="Q671" s="126"/>
      <c r="R671" s="70" t="e">
        <f>VLOOKUP(Table7[[#This Row],[Patient PHN]],'[1]MASTER LIST'!$C:$D,2,FALSE)</f>
        <v>#N/A</v>
      </c>
    </row>
    <row r="672" spans="1:18" x14ac:dyDescent="0.25">
      <c r="A672" s="210"/>
      <c r="B672" s="124"/>
      <c r="C672" s="125"/>
      <c r="D672" s="125"/>
      <c r="E672" s="125"/>
      <c r="F672" s="125"/>
      <c r="G672" s="125"/>
      <c r="H672" s="125"/>
      <c r="I672" s="125"/>
      <c r="J672" s="125"/>
      <c r="K672" s="126"/>
      <c r="L672" s="126"/>
      <c r="M672" s="126"/>
      <c r="N672" s="226">
        <f>Table7[[#This Row],[Drug Cost]]+Table7[[#This Row],[Drug Markup]]+Table7[[#This Row],[Drug Dispensing Fee]]</f>
        <v>0</v>
      </c>
      <c r="O672" s="126"/>
      <c r="P672" s="126">
        <f>Table7[[#This Row],[Total Drug Cost]]-Table7[[#This Row],[Total Third-party Pay]]</f>
        <v>0</v>
      </c>
      <c r="Q672" s="126"/>
      <c r="R672" s="70" t="e">
        <f>VLOOKUP(Table7[[#This Row],[Patient PHN]],'[1]MASTER LIST'!$C:$D,2,FALSE)</f>
        <v>#N/A</v>
      </c>
    </row>
    <row r="673" spans="1:18" x14ac:dyDescent="0.25">
      <c r="A673" s="210"/>
      <c r="B673" s="124"/>
      <c r="C673" s="125"/>
      <c r="D673" s="125"/>
      <c r="E673" s="125"/>
      <c r="F673" s="125"/>
      <c r="G673" s="125"/>
      <c r="H673" s="125"/>
      <c r="I673" s="125"/>
      <c r="J673" s="125"/>
      <c r="K673" s="126"/>
      <c r="L673" s="126"/>
      <c r="M673" s="126"/>
      <c r="N673" s="226">
        <f>Table7[[#This Row],[Drug Cost]]+Table7[[#This Row],[Drug Markup]]+Table7[[#This Row],[Drug Dispensing Fee]]</f>
        <v>0</v>
      </c>
      <c r="O673" s="126"/>
      <c r="P673" s="126">
        <f>Table7[[#This Row],[Total Drug Cost]]-Table7[[#This Row],[Total Third-party Pay]]</f>
        <v>0</v>
      </c>
      <c r="Q673" s="126"/>
      <c r="R673" s="70" t="e">
        <f>VLOOKUP(Table7[[#This Row],[Patient PHN]],'[1]MASTER LIST'!$C:$D,2,FALSE)</f>
        <v>#N/A</v>
      </c>
    </row>
    <row r="674" spans="1:18" x14ac:dyDescent="0.25">
      <c r="A674" s="210"/>
      <c r="B674" s="124"/>
      <c r="C674" s="125"/>
      <c r="D674" s="125"/>
      <c r="E674" s="125"/>
      <c r="F674" s="125"/>
      <c r="G674" s="125"/>
      <c r="H674" s="125"/>
      <c r="I674" s="125"/>
      <c r="J674" s="125"/>
      <c r="K674" s="126"/>
      <c r="L674" s="126"/>
      <c r="M674" s="126"/>
      <c r="N674" s="226">
        <f>Table7[[#This Row],[Drug Cost]]+Table7[[#This Row],[Drug Markup]]+Table7[[#This Row],[Drug Dispensing Fee]]</f>
        <v>0</v>
      </c>
      <c r="O674" s="126"/>
      <c r="P674" s="126">
        <f>Table7[[#This Row],[Total Drug Cost]]-Table7[[#This Row],[Total Third-party Pay]]</f>
        <v>0</v>
      </c>
      <c r="Q674" s="126"/>
      <c r="R674" s="70" t="e">
        <f>VLOOKUP(Table7[[#This Row],[Patient PHN]],'[1]MASTER LIST'!$C:$D,2,FALSE)</f>
        <v>#N/A</v>
      </c>
    </row>
    <row r="675" spans="1:18" x14ac:dyDescent="0.25">
      <c r="A675" s="210"/>
      <c r="B675" s="124"/>
      <c r="C675" s="125"/>
      <c r="D675" s="125"/>
      <c r="E675" s="125"/>
      <c r="F675" s="125"/>
      <c r="G675" s="125"/>
      <c r="H675" s="125"/>
      <c r="I675" s="125"/>
      <c r="J675" s="125"/>
      <c r="K675" s="126"/>
      <c r="L675" s="126"/>
      <c r="M675" s="126"/>
      <c r="N675" s="226">
        <f>Table7[[#This Row],[Drug Cost]]+Table7[[#This Row],[Drug Markup]]+Table7[[#This Row],[Drug Dispensing Fee]]</f>
        <v>0</v>
      </c>
      <c r="O675" s="126"/>
      <c r="P675" s="126">
        <f>Table7[[#This Row],[Total Drug Cost]]-Table7[[#This Row],[Total Third-party Pay]]</f>
        <v>0</v>
      </c>
      <c r="Q675" s="126"/>
      <c r="R675" s="70" t="e">
        <f>VLOOKUP(Table7[[#This Row],[Patient PHN]],'[1]MASTER LIST'!$C:$D,2,FALSE)</f>
        <v>#N/A</v>
      </c>
    </row>
    <row r="676" spans="1:18" x14ac:dyDescent="0.25">
      <c r="A676" s="210"/>
      <c r="B676" s="124"/>
      <c r="C676" s="125"/>
      <c r="D676" s="125"/>
      <c r="E676" s="125"/>
      <c r="F676" s="125"/>
      <c r="G676" s="125"/>
      <c r="H676" s="125"/>
      <c r="I676" s="125"/>
      <c r="J676" s="125"/>
      <c r="K676" s="126"/>
      <c r="L676" s="126"/>
      <c r="M676" s="126"/>
      <c r="N676" s="226">
        <f>Table7[[#This Row],[Drug Cost]]+Table7[[#This Row],[Drug Markup]]+Table7[[#This Row],[Drug Dispensing Fee]]</f>
        <v>0</v>
      </c>
      <c r="O676" s="126"/>
      <c r="P676" s="126">
        <f>Table7[[#This Row],[Total Drug Cost]]-Table7[[#This Row],[Total Third-party Pay]]</f>
        <v>0</v>
      </c>
      <c r="Q676" s="126"/>
      <c r="R676" s="70" t="e">
        <f>VLOOKUP(Table7[[#This Row],[Patient PHN]],'[1]MASTER LIST'!$C:$D,2,FALSE)</f>
        <v>#N/A</v>
      </c>
    </row>
    <row r="677" spans="1:18" x14ac:dyDescent="0.25">
      <c r="A677" s="210"/>
      <c r="B677" s="124"/>
      <c r="C677" s="125"/>
      <c r="D677" s="125"/>
      <c r="E677" s="125"/>
      <c r="F677" s="125"/>
      <c r="G677" s="125"/>
      <c r="H677" s="125"/>
      <c r="I677" s="125"/>
      <c r="J677" s="125"/>
      <c r="K677" s="126"/>
      <c r="L677" s="126"/>
      <c r="M677" s="126"/>
      <c r="N677" s="226">
        <f>Table7[[#This Row],[Drug Cost]]+Table7[[#This Row],[Drug Markup]]+Table7[[#This Row],[Drug Dispensing Fee]]</f>
        <v>0</v>
      </c>
      <c r="O677" s="126"/>
      <c r="P677" s="126">
        <f>Table7[[#This Row],[Total Drug Cost]]-Table7[[#This Row],[Total Third-party Pay]]</f>
        <v>0</v>
      </c>
      <c r="Q677" s="126"/>
      <c r="R677" s="70" t="e">
        <f>VLOOKUP(Table7[[#This Row],[Patient PHN]],'[1]MASTER LIST'!$C:$D,2,FALSE)</f>
        <v>#N/A</v>
      </c>
    </row>
    <row r="678" spans="1:18" x14ac:dyDescent="0.25">
      <c r="A678" s="210"/>
      <c r="B678" s="124"/>
      <c r="C678" s="125"/>
      <c r="D678" s="125"/>
      <c r="E678" s="125"/>
      <c r="F678" s="125"/>
      <c r="G678" s="125"/>
      <c r="H678" s="125"/>
      <c r="I678" s="125"/>
      <c r="J678" s="125"/>
      <c r="K678" s="126"/>
      <c r="L678" s="126"/>
      <c r="M678" s="126"/>
      <c r="N678" s="226">
        <f>Table7[[#This Row],[Drug Cost]]+Table7[[#This Row],[Drug Markup]]+Table7[[#This Row],[Drug Dispensing Fee]]</f>
        <v>0</v>
      </c>
      <c r="O678" s="126"/>
      <c r="P678" s="126">
        <f>Table7[[#This Row],[Total Drug Cost]]-Table7[[#This Row],[Total Third-party Pay]]</f>
        <v>0</v>
      </c>
      <c r="Q678" s="126"/>
      <c r="R678" s="70" t="e">
        <f>VLOOKUP(Table7[[#This Row],[Patient PHN]],'[1]MASTER LIST'!$C:$D,2,FALSE)</f>
        <v>#N/A</v>
      </c>
    </row>
    <row r="679" spans="1:18" x14ac:dyDescent="0.25">
      <c r="A679" s="210"/>
      <c r="B679" s="124"/>
      <c r="C679" s="125"/>
      <c r="D679" s="125"/>
      <c r="E679" s="125"/>
      <c r="F679" s="125"/>
      <c r="G679" s="125"/>
      <c r="H679" s="125"/>
      <c r="I679" s="125"/>
      <c r="J679" s="125"/>
      <c r="K679" s="126"/>
      <c r="L679" s="126"/>
      <c r="M679" s="126"/>
      <c r="N679" s="226">
        <f>Table7[[#This Row],[Drug Cost]]+Table7[[#This Row],[Drug Markup]]+Table7[[#This Row],[Drug Dispensing Fee]]</f>
        <v>0</v>
      </c>
      <c r="O679" s="126"/>
      <c r="P679" s="126">
        <f>Table7[[#This Row],[Total Drug Cost]]-Table7[[#This Row],[Total Third-party Pay]]</f>
        <v>0</v>
      </c>
      <c r="Q679" s="126"/>
      <c r="R679" s="70" t="e">
        <f>VLOOKUP(Table7[[#This Row],[Patient PHN]],'[1]MASTER LIST'!$C:$D,2,FALSE)</f>
        <v>#N/A</v>
      </c>
    </row>
    <row r="680" spans="1:18" x14ac:dyDescent="0.25">
      <c r="A680" s="210"/>
      <c r="B680" s="124"/>
      <c r="C680" s="125"/>
      <c r="D680" s="125"/>
      <c r="E680" s="125"/>
      <c r="F680" s="125"/>
      <c r="G680" s="125"/>
      <c r="H680" s="125"/>
      <c r="I680" s="125"/>
      <c r="J680" s="125"/>
      <c r="K680" s="126"/>
      <c r="L680" s="126"/>
      <c r="M680" s="126"/>
      <c r="N680" s="226">
        <f>Table7[[#This Row],[Drug Cost]]+Table7[[#This Row],[Drug Markup]]+Table7[[#This Row],[Drug Dispensing Fee]]</f>
        <v>0</v>
      </c>
      <c r="O680" s="126"/>
      <c r="P680" s="126">
        <f>Table7[[#This Row],[Total Drug Cost]]-Table7[[#This Row],[Total Third-party Pay]]</f>
        <v>0</v>
      </c>
      <c r="Q680" s="126"/>
      <c r="R680" s="70" t="e">
        <f>VLOOKUP(Table7[[#This Row],[Patient PHN]],'[1]MASTER LIST'!$C:$D,2,FALSE)</f>
        <v>#N/A</v>
      </c>
    </row>
    <row r="681" spans="1:18" x14ac:dyDescent="0.25">
      <c r="A681" s="210"/>
      <c r="B681" s="124"/>
      <c r="C681" s="125"/>
      <c r="D681" s="125"/>
      <c r="E681" s="125"/>
      <c r="F681" s="125"/>
      <c r="G681" s="125"/>
      <c r="H681" s="125"/>
      <c r="I681" s="125"/>
      <c r="J681" s="125"/>
      <c r="K681" s="126"/>
      <c r="L681" s="126"/>
      <c r="M681" s="126"/>
      <c r="N681" s="226">
        <f>Table7[[#This Row],[Drug Cost]]+Table7[[#This Row],[Drug Markup]]+Table7[[#This Row],[Drug Dispensing Fee]]</f>
        <v>0</v>
      </c>
      <c r="O681" s="126"/>
      <c r="P681" s="126">
        <f>Table7[[#This Row],[Total Drug Cost]]-Table7[[#This Row],[Total Third-party Pay]]</f>
        <v>0</v>
      </c>
      <c r="Q681" s="126"/>
      <c r="R681" s="70" t="e">
        <f>VLOOKUP(Table7[[#This Row],[Patient PHN]],'[1]MASTER LIST'!$C:$D,2,FALSE)</f>
        <v>#N/A</v>
      </c>
    </row>
    <row r="682" spans="1:18" x14ac:dyDescent="0.25">
      <c r="A682" s="210"/>
      <c r="B682" s="124"/>
      <c r="C682" s="125"/>
      <c r="D682" s="125"/>
      <c r="E682" s="125"/>
      <c r="F682" s="125"/>
      <c r="G682" s="125"/>
      <c r="H682" s="125"/>
      <c r="I682" s="125"/>
      <c r="J682" s="125"/>
      <c r="K682" s="126"/>
      <c r="L682" s="126"/>
      <c r="M682" s="126"/>
      <c r="N682" s="226">
        <f>Table7[[#This Row],[Drug Cost]]+Table7[[#This Row],[Drug Markup]]+Table7[[#This Row],[Drug Dispensing Fee]]</f>
        <v>0</v>
      </c>
      <c r="O682" s="126"/>
      <c r="P682" s="126">
        <f>Table7[[#This Row],[Total Drug Cost]]-Table7[[#This Row],[Total Third-party Pay]]</f>
        <v>0</v>
      </c>
      <c r="Q682" s="126"/>
      <c r="R682" s="70" t="e">
        <f>VLOOKUP(Table7[[#This Row],[Patient PHN]],'[1]MASTER LIST'!$C:$D,2,FALSE)</f>
        <v>#N/A</v>
      </c>
    </row>
    <row r="683" spans="1:18" x14ac:dyDescent="0.25">
      <c r="A683" s="210"/>
      <c r="B683" s="124"/>
      <c r="C683" s="125"/>
      <c r="D683" s="125"/>
      <c r="E683" s="125"/>
      <c r="F683" s="125"/>
      <c r="G683" s="125"/>
      <c r="H683" s="125"/>
      <c r="I683" s="125"/>
      <c r="J683" s="125"/>
      <c r="K683" s="126"/>
      <c r="L683" s="126"/>
      <c r="M683" s="126"/>
      <c r="N683" s="226">
        <f>Table7[[#This Row],[Drug Cost]]+Table7[[#This Row],[Drug Markup]]+Table7[[#This Row],[Drug Dispensing Fee]]</f>
        <v>0</v>
      </c>
      <c r="O683" s="126"/>
      <c r="P683" s="126">
        <f>Table7[[#This Row],[Total Drug Cost]]-Table7[[#This Row],[Total Third-party Pay]]</f>
        <v>0</v>
      </c>
      <c r="Q683" s="126"/>
      <c r="R683" s="70" t="e">
        <f>VLOOKUP(Table7[[#This Row],[Patient PHN]],'[1]MASTER LIST'!$C:$D,2,FALSE)</f>
        <v>#N/A</v>
      </c>
    </row>
    <row r="684" spans="1:18" x14ac:dyDescent="0.25">
      <c r="A684" s="210"/>
      <c r="B684" s="124"/>
      <c r="C684" s="125"/>
      <c r="D684" s="125"/>
      <c r="E684" s="125"/>
      <c r="F684" s="125"/>
      <c r="G684" s="125"/>
      <c r="H684" s="125"/>
      <c r="I684" s="125"/>
      <c r="J684" s="125"/>
      <c r="K684" s="126"/>
      <c r="L684" s="126"/>
      <c r="M684" s="126"/>
      <c r="N684" s="226">
        <f>Table7[[#This Row],[Drug Cost]]+Table7[[#This Row],[Drug Markup]]+Table7[[#This Row],[Drug Dispensing Fee]]</f>
        <v>0</v>
      </c>
      <c r="O684" s="126"/>
      <c r="P684" s="126">
        <f>Table7[[#This Row],[Total Drug Cost]]-Table7[[#This Row],[Total Third-party Pay]]</f>
        <v>0</v>
      </c>
      <c r="Q684" s="126"/>
      <c r="R684" s="70" t="e">
        <f>VLOOKUP(Table7[[#This Row],[Patient PHN]],'[1]MASTER LIST'!$C:$D,2,FALSE)</f>
        <v>#N/A</v>
      </c>
    </row>
    <row r="685" spans="1:18" x14ac:dyDescent="0.25">
      <c r="A685" s="210"/>
      <c r="B685" s="124"/>
      <c r="C685" s="125"/>
      <c r="D685" s="125"/>
      <c r="E685" s="125"/>
      <c r="F685" s="125"/>
      <c r="G685" s="125"/>
      <c r="H685" s="125"/>
      <c r="I685" s="125"/>
      <c r="J685" s="125"/>
      <c r="K685" s="126"/>
      <c r="L685" s="126"/>
      <c r="M685" s="126"/>
      <c r="N685" s="226">
        <f>Table7[[#This Row],[Drug Cost]]+Table7[[#This Row],[Drug Markup]]+Table7[[#This Row],[Drug Dispensing Fee]]</f>
        <v>0</v>
      </c>
      <c r="O685" s="126"/>
      <c r="P685" s="126">
        <f>Table7[[#This Row],[Total Drug Cost]]-Table7[[#This Row],[Total Third-party Pay]]</f>
        <v>0</v>
      </c>
      <c r="Q685" s="126"/>
      <c r="R685" s="70" t="e">
        <f>VLOOKUP(Table7[[#This Row],[Patient PHN]],'[1]MASTER LIST'!$C:$D,2,FALSE)</f>
        <v>#N/A</v>
      </c>
    </row>
    <row r="686" spans="1:18" x14ac:dyDescent="0.25">
      <c r="A686" s="210"/>
      <c r="B686" s="124"/>
      <c r="C686" s="125"/>
      <c r="D686" s="125"/>
      <c r="E686" s="125"/>
      <c r="F686" s="125"/>
      <c r="G686" s="125"/>
      <c r="H686" s="125"/>
      <c r="I686" s="125"/>
      <c r="J686" s="125"/>
      <c r="K686" s="126"/>
      <c r="L686" s="126"/>
      <c r="M686" s="126"/>
      <c r="N686" s="226">
        <f>Table7[[#This Row],[Drug Cost]]+Table7[[#This Row],[Drug Markup]]+Table7[[#This Row],[Drug Dispensing Fee]]</f>
        <v>0</v>
      </c>
      <c r="O686" s="126"/>
      <c r="P686" s="126">
        <f>Table7[[#This Row],[Total Drug Cost]]-Table7[[#This Row],[Total Third-party Pay]]</f>
        <v>0</v>
      </c>
      <c r="Q686" s="126"/>
      <c r="R686" s="70" t="e">
        <f>VLOOKUP(Table7[[#This Row],[Patient PHN]],'[1]MASTER LIST'!$C:$D,2,FALSE)</f>
        <v>#N/A</v>
      </c>
    </row>
    <row r="687" spans="1:18" x14ac:dyDescent="0.25">
      <c r="A687" s="210"/>
      <c r="B687" s="124"/>
      <c r="C687" s="125"/>
      <c r="D687" s="125"/>
      <c r="E687" s="125"/>
      <c r="F687" s="125"/>
      <c r="G687" s="125"/>
      <c r="H687" s="125"/>
      <c r="I687" s="125"/>
      <c r="J687" s="125"/>
      <c r="K687" s="126"/>
      <c r="L687" s="126"/>
      <c r="M687" s="126"/>
      <c r="N687" s="226">
        <f>Table7[[#This Row],[Drug Cost]]+Table7[[#This Row],[Drug Markup]]+Table7[[#This Row],[Drug Dispensing Fee]]</f>
        <v>0</v>
      </c>
      <c r="O687" s="126"/>
      <c r="P687" s="126">
        <f>Table7[[#This Row],[Total Drug Cost]]-Table7[[#This Row],[Total Third-party Pay]]</f>
        <v>0</v>
      </c>
      <c r="Q687" s="126"/>
      <c r="R687" s="70" t="e">
        <f>VLOOKUP(Table7[[#This Row],[Patient PHN]],'[1]MASTER LIST'!$C:$D,2,FALSE)</f>
        <v>#N/A</v>
      </c>
    </row>
    <row r="688" spans="1:18" x14ac:dyDescent="0.25">
      <c r="A688" s="210"/>
      <c r="B688" s="124"/>
      <c r="C688" s="125"/>
      <c r="D688" s="125"/>
      <c r="E688" s="125"/>
      <c r="F688" s="125"/>
      <c r="G688" s="125"/>
      <c r="H688" s="125"/>
      <c r="I688" s="125"/>
      <c r="J688" s="125"/>
      <c r="K688" s="126"/>
      <c r="L688" s="126"/>
      <c r="M688" s="126"/>
      <c r="N688" s="226">
        <f>Table7[[#This Row],[Drug Cost]]+Table7[[#This Row],[Drug Markup]]+Table7[[#This Row],[Drug Dispensing Fee]]</f>
        <v>0</v>
      </c>
      <c r="O688" s="126"/>
      <c r="P688" s="126">
        <f>Table7[[#This Row],[Total Drug Cost]]-Table7[[#This Row],[Total Third-party Pay]]</f>
        <v>0</v>
      </c>
      <c r="Q688" s="126"/>
      <c r="R688" s="70" t="e">
        <f>VLOOKUP(Table7[[#This Row],[Patient PHN]],'[1]MASTER LIST'!$C:$D,2,FALSE)</f>
        <v>#N/A</v>
      </c>
    </row>
    <row r="689" spans="1:18" x14ac:dyDescent="0.25">
      <c r="A689" s="210"/>
      <c r="B689" s="124"/>
      <c r="C689" s="125"/>
      <c r="D689" s="125"/>
      <c r="E689" s="125"/>
      <c r="F689" s="125"/>
      <c r="G689" s="125"/>
      <c r="H689" s="125"/>
      <c r="I689" s="125"/>
      <c r="J689" s="125"/>
      <c r="K689" s="126"/>
      <c r="L689" s="126"/>
      <c r="M689" s="126"/>
      <c r="N689" s="226">
        <f>Table7[[#This Row],[Drug Cost]]+Table7[[#This Row],[Drug Markup]]+Table7[[#This Row],[Drug Dispensing Fee]]</f>
        <v>0</v>
      </c>
      <c r="O689" s="126"/>
      <c r="P689" s="126">
        <f>Table7[[#This Row],[Total Drug Cost]]-Table7[[#This Row],[Total Third-party Pay]]</f>
        <v>0</v>
      </c>
      <c r="Q689" s="126"/>
      <c r="R689" s="70" t="e">
        <f>VLOOKUP(Table7[[#This Row],[Patient PHN]],'[1]MASTER LIST'!$C:$D,2,FALSE)</f>
        <v>#N/A</v>
      </c>
    </row>
    <row r="690" spans="1:18" x14ac:dyDescent="0.25">
      <c r="A690" s="210"/>
      <c r="B690" s="124"/>
      <c r="C690" s="125"/>
      <c r="D690" s="125"/>
      <c r="E690" s="125"/>
      <c r="F690" s="125"/>
      <c r="G690" s="125"/>
      <c r="H690" s="125"/>
      <c r="I690" s="125"/>
      <c r="J690" s="125"/>
      <c r="K690" s="126"/>
      <c r="L690" s="126"/>
      <c r="M690" s="126"/>
      <c r="N690" s="226">
        <f>Table7[[#This Row],[Drug Cost]]+Table7[[#This Row],[Drug Markup]]+Table7[[#This Row],[Drug Dispensing Fee]]</f>
        <v>0</v>
      </c>
      <c r="O690" s="126"/>
      <c r="P690" s="126">
        <f>Table7[[#This Row],[Total Drug Cost]]-Table7[[#This Row],[Total Third-party Pay]]</f>
        <v>0</v>
      </c>
      <c r="Q690" s="126"/>
      <c r="R690" s="70" t="e">
        <f>VLOOKUP(Table7[[#This Row],[Patient PHN]],'[1]MASTER LIST'!$C:$D,2,FALSE)</f>
        <v>#N/A</v>
      </c>
    </row>
    <row r="691" spans="1:18" x14ac:dyDescent="0.25">
      <c r="A691" s="210"/>
      <c r="B691" s="124"/>
      <c r="C691" s="125"/>
      <c r="D691" s="125"/>
      <c r="E691" s="125"/>
      <c r="F691" s="125"/>
      <c r="G691" s="125"/>
      <c r="H691" s="125"/>
      <c r="I691" s="125"/>
      <c r="J691" s="125"/>
      <c r="K691" s="126"/>
      <c r="L691" s="126"/>
      <c r="M691" s="126"/>
      <c r="N691" s="226">
        <f>Table7[[#This Row],[Drug Cost]]+Table7[[#This Row],[Drug Markup]]+Table7[[#This Row],[Drug Dispensing Fee]]</f>
        <v>0</v>
      </c>
      <c r="O691" s="126"/>
      <c r="P691" s="126">
        <f>Table7[[#This Row],[Total Drug Cost]]-Table7[[#This Row],[Total Third-party Pay]]</f>
        <v>0</v>
      </c>
      <c r="Q691" s="126"/>
      <c r="R691" s="70" t="e">
        <f>VLOOKUP(Table7[[#This Row],[Patient PHN]],'[1]MASTER LIST'!$C:$D,2,FALSE)</f>
        <v>#N/A</v>
      </c>
    </row>
    <row r="692" spans="1:18" x14ac:dyDescent="0.25">
      <c r="A692" s="210"/>
      <c r="B692" s="124"/>
      <c r="C692" s="125"/>
      <c r="D692" s="125"/>
      <c r="E692" s="125"/>
      <c r="F692" s="125"/>
      <c r="G692" s="125"/>
      <c r="H692" s="125"/>
      <c r="I692" s="125"/>
      <c r="J692" s="125"/>
      <c r="K692" s="126"/>
      <c r="L692" s="126"/>
      <c r="M692" s="126"/>
      <c r="N692" s="226">
        <f>Table7[[#This Row],[Drug Cost]]+Table7[[#This Row],[Drug Markup]]+Table7[[#This Row],[Drug Dispensing Fee]]</f>
        <v>0</v>
      </c>
      <c r="O692" s="126"/>
      <c r="P692" s="126">
        <f>Table7[[#This Row],[Total Drug Cost]]-Table7[[#This Row],[Total Third-party Pay]]</f>
        <v>0</v>
      </c>
      <c r="Q692" s="126"/>
      <c r="R692" s="70" t="e">
        <f>VLOOKUP(Table7[[#This Row],[Patient PHN]],'[1]MASTER LIST'!$C:$D,2,FALSE)</f>
        <v>#N/A</v>
      </c>
    </row>
    <row r="693" spans="1:18" x14ac:dyDescent="0.25">
      <c r="A693" s="210"/>
      <c r="B693" s="124"/>
      <c r="C693" s="125"/>
      <c r="D693" s="125"/>
      <c r="E693" s="125"/>
      <c r="F693" s="125"/>
      <c r="G693" s="125"/>
      <c r="H693" s="125"/>
      <c r="I693" s="125"/>
      <c r="J693" s="125"/>
      <c r="K693" s="126"/>
      <c r="L693" s="126"/>
      <c r="M693" s="126"/>
      <c r="N693" s="226">
        <f>Table7[[#This Row],[Drug Cost]]+Table7[[#This Row],[Drug Markup]]+Table7[[#This Row],[Drug Dispensing Fee]]</f>
        <v>0</v>
      </c>
      <c r="O693" s="126"/>
      <c r="P693" s="126">
        <f>Table7[[#This Row],[Total Drug Cost]]-Table7[[#This Row],[Total Third-party Pay]]</f>
        <v>0</v>
      </c>
      <c r="Q693" s="126"/>
      <c r="R693" s="70" t="e">
        <f>VLOOKUP(Table7[[#This Row],[Patient PHN]],'[1]MASTER LIST'!$C:$D,2,FALSE)</f>
        <v>#N/A</v>
      </c>
    </row>
    <row r="694" spans="1:18" x14ac:dyDescent="0.25">
      <c r="A694" s="210"/>
      <c r="B694" s="124"/>
      <c r="C694" s="125"/>
      <c r="D694" s="125"/>
      <c r="E694" s="125"/>
      <c r="F694" s="125"/>
      <c r="G694" s="125"/>
      <c r="H694" s="125"/>
      <c r="I694" s="125"/>
      <c r="J694" s="125"/>
      <c r="K694" s="126"/>
      <c r="L694" s="126"/>
      <c r="M694" s="126"/>
      <c r="N694" s="226">
        <f>Table7[[#This Row],[Drug Cost]]+Table7[[#This Row],[Drug Markup]]+Table7[[#This Row],[Drug Dispensing Fee]]</f>
        <v>0</v>
      </c>
      <c r="O694" s="126"/>
      <c r="P694" s="126">
        <f>Table7[[#This Row],[Total Drug Cost]]-Table7[[#This Row],[Total Third-party Pay]]</f>
        <v>0</v>
      </c>
      <c r="Q694" s="126"/>
      <c r="R694" s="70" t="e">
        <f>VLOOKUP(Table7[[#This Row],[Patient PHN]],'[1]MASTER LIST'!$C:$D,2,FALSE)</f>
        <v>#N/A</v>
      </c>
    </row>
    <row r="695" spans="1:18" x14ac:dyDescent="0.25">
      <c r="A695" s="210"/>
      <c r="B695" s="124"/>
      <c r="C695" s="125"/>
      <c r="D695" s="125"/>
      <c r="E695" s="125"/>
      <c r="F695" s="125"/>
      <c r="G695" s="125"/>
      <c r="H695" s="125"/>
      <c r="I695" s="125"/>
      <c r="J695" s="125"/>
      <c r="K695" s="126"/>
      <c r="L695" s="126"/>
      <c r="M695" s="126"/>
      <c r="N695" s="226">
        <f>Table7[[#This Row],[Drug Cost]]+Table7[[#This Row],[Drug Markup]]+Table7[[#This Row],[Drug Dispensing Fee]]</f>
        <v>0</v>
      </c>
      <c r="O695" s="126"/>
      <c r="P695" s="126">
        <f>Table7[[#This Row],[Total Drug Cost]]-Table7[[#This Row],[Total Third-party Pay]]</f>
        <v>0</v>
      </c>
      <c r="Q695" s="126"/>
      <c r="R695" s="70" t="e">
        <f>VLOOKUP(Table7[[#This Row],[Patient PHN]],'[1]MASTER LIST'!$C:$D,2,FALSE)</f>
        <v>#N/A</v>
      </c>
    </row>
    <row r="696" spans="1:18" x14ac:dyDescent="0.25">
      <c r="A696" s="210"/>
      <c r="B696" s="124"/>
      <c r="C696" s="125"/>
      <c r="D696" s="125"/>
      <c r="E696" s="125"/>
      <c r="F696" s="125"/>
      <c r="G696" s="125"/>
      <c r="H696" s="125"/>
      <c r="I696" s="125"/>
      <c r="J696" s="125"/>
      <c r="K696" s="126"/>
      <c r="L696" s="126"/>
      <c r="M696" s="126"/>
      <c r="N696" s="226">
        <f>Table7[[#This Row],[Drug Cost]]+Table7[[#This Row],[Drug Markup]]+Table7[[#This Row],[Drug Dispensing Fee]]</f>
        <v>0</v>
      </c>
      <c r="O696" s="126"/>
      <c r="P696" s="126">
        <f>Table7[[#This Row],[Total Drug Cost]]-Table7[[#This Row],[Total Third-party Pay]]</f>
        <v>0</v>
      </c>
      <c r="Q696" s="126"/>
      <c r="R696" s="70" t="e">
        <f>VLOOKUP(Table7[[#This Row],[Patient PHN]],'[1]MASTER LIST'!$C:$D,2,FALSE)</f>
        <v>#N/A</v>
      </c>
    </row>
    <row r="697" spans="1:18" x14ac:dyDescent="0.25">
      <c r="A697" s="210"/>
      <c r="B697" s="124"/>
      <c r="C697" s="125"/>
      <c r="D697" s="125"/>
      <c r="E697" s="125"/>
      <c r="F697" s="125"/>
      <c r="G697" s="125"/>
      <c r="H697" s="125"/>
      <c r="I697" s="125"/>
      <c r="J697" s="125"/>
      <c r="K697" s="126"/>
      <c r="L697" s="126"/>
      <c r="M697" s="126"/>
      <c r="N697" s="226">
        <f>Table7[[#This Row],[Drug Cost]]+Table7[[#This Row],[Drug Markup]]+Table7[[#This Row],[Drug Dispensing Fee]]</f>
        <v>0</v>
      </c>
      <c r="O697" s="126"/>
      <c r="P697" s="126">
        <f>Table7[[#This Row],[Total Drug Cost]]-Table7[[#This Row],[Total Third-party Pay]]</f>
        <v>0</v>
      </c>
      <c r="Q697" s="126"/>
      <c r="R697" s="70" t="e">
        <f>VLOOKUP(Table7[[#This Row],[Patient PHN]],'[1]MASTER LIST'!$C:$D,2,FALSE)</f>
        <v>#N/A</v>
      </c>
    </row>
    <row r="698" spans="1:18" x14ac:dyDescent="0.25">
      <c r="A698" s="210"/>
      <c r="B698" s="124"/>
      <c r="C698" s="125"/>
      <c r="D698" s="125"/>
      <c r="E698" s="125"/>
      <c r="F698" s="125"/>
      <c r="G698" s="125"/>
      <c r="H698" s="125"/>
      <c r="I698" s="125"/>
      <c r="J698" s="125"/>
      <c r="K698" s="126"/>
      <c r="L698" s="126"/>
      <c r="M698" s="126"/>
      <c r="N698" s="226">
        <f>Table7[[#This Row],[Drug Cost]]+Table7[[#This Row],[Drug Markup]]+Table7[[#This Row],[Drug Dispensing Fee]]</f>
        <v>0</v>
      </c>
      <c r="O698" s="126"/>
      <c r="P698" s="126">
        <f>Table7[[#This Row],[Total Drug Cost]]-Table7[[#This Row],[Total Third-party Pay]]</f>
        <v>0</v>
      </c>
      <c r="Q698" s="126"/>
      <c r="R698" s="70" t="e">
        <f>VLOOKUP(Table7[[#This Row],[Patient PHN]],'[1]MASTER LIST'!$C:$D,2,FALSE)</f>
        <v>#N/A</v>
      </c>
    </row>
    <row r="699" spans="1:18" x14ac:dyDescent="0.25">
      <c r="A699" s="210"/>
      <c r="B699" s="124"/>
      <c r="C699" s="125"/>
      <c r="D699" s="125"/>
      <c r="E699" s="125"/>
      <c r="F699" s="125"/>
      <c r="G699" s="125"/>
      <c r="H699" s="125"/>
      <c r="I699" s="125"/>
      <c r="J699" s="125"/>
      <c r="K699" s="126"/>
      <c r="L699" s="126"/>
      <c r="M699" s="126"/>
      <c r="N699" s="226">
        <f>Table7[[#This Row],[Drug Cost]]+Table7[[#This Row],[Drug Markup]]+Table7[[#This Row],[Drug Dispensing Fee]]</f>
        <v>0</v>
      </c>
      <c r="O699" s="126"/>
      <c r="P699" s="126">
        <f>Table7[[#This Row],[Total Drug Cost]]-Table7[[#This Row],[Total Third-party Pay]]</f>
        <v>0</v>
      </c>
      <c r="Q699" s="126"/>
      <c r="R699" s="70" t="e">
        <f>VLOOKUP(Table7[[#This Row],[Patient PHN]],'[1]MASTER LIST'!$C:$D,2,FALSE)</f>
        <v>#N/A</v>
      </c>
    </row>
    <row r="700" spans="1:18" x14ac:dyDescent="0.25">
      <c r="A700" s="210"/>
      <c r="B700" s="124"/>
      <c r="C700" s="125"/>
      <c r="D700" s="125"/>
      <c r="E700" s="125"/>
      <c r="F700" s="125"/>
      <c r="G700" s="125"/>
      <c r="H700" s="125"/>
      <c r="I700" s="125"/>
      <c r="J700" s="125"/>
      <c r="K700" s="126"/>
      <c r="L700" s="126"/>
      <c r="M700" s="126"/>
      <c r="N700" s="226">
        <f>Table7[[#This Row],[Drug Cost]]+Table7[[#This Row],[Drug Markup]]+Table7[[#This Row],[Drug Dispensing Fee]]</f>
        <v>0</v>
      </c>
      <c r="O700" s="126"/>
      <c r="P700" s="126">
        <f>Table7[[#This Row],[Total Drug Cost]]-Table7[[#This Row],[Total Third-party Pay]]</f>
        <v>0</v>
      </c>
      <c r="Q700" s="126"/>
      <c r="R700" s="70" t="e">
        <f>VLOOKUP(Table7[[#This Row],[Patient PHN]],'[1]MASTER LIST'!$C:$D,2,FALSE)</f>
        <v>#N/A</v>
      </c>
    </row>
    <row r="701" spans="1:18" x14ac:dyDescent="0.25">
      <c r="A701" s="210"/>
      <c r="B701" s="124"/>
      <c r="C701" s="125"/>
      <c r="D701" s="125"/>
      <c r="E701" s="125"/>
      <c r="F701" s="125"/>
      <c r="G701" s="125"/>
      <c r="H701" s="125"/>
      <c r="I701" s="125"/>
      <c r="J701" s="125"/>
      <c r="K701" s="126"/>
      <c r="L701" s="126"/>
      <c r="M701" s="126"/>
      <c r="N701" s="226">
        <f>Table7[[#This Row],[Drug Cost]]+Table7[[#This Row],[Drug Markup]]+Table7[[#This Row],[Drug Dispensing Fee]]</f>
        <v>0</v>
      </c>
      <c r="O701" s="126"/>
      <c r="P701" s="126">
        <f>Table7[[#This Row],[Total Drug Cost]]-Table7[[#This Row],[Total Third-party Pay]]</f>
        <v>0</v>
      </c>
      <c r="Q701" s="126"/>
      <c r="R701" s="70" t="e">
        <f>VLOOKUP(Table7[[#This Row],[Patient PHN]],'[1]MASTER LIST'!$C:$D,2,FALSE)</f>
        <v>#N/A</v>
      </c>
    </row>
    <row r="702" spans="1:18" x14ac:dyDescent="0.25">
      <c r="A702" s="210"/>
      <c r="B702" s="124"/>
      <c r="C702" s="125"/>
      <c r="D702" s="125"/>
      <c r="E702" s="125"/>
      <c r="F702" s="125"/>
      <c r="G702" s="125"/>
      <c r="H702" s="125"/>
      <c r="I702" s="125"/>
      <c r="J702" s="125"/>
      <c r="K702" s="126"/>
      <c r="L702" s="126"/>
      <c r="M702" s="126"/>
      <c r="N702" s="226">
        <f>Table7[[#This Row],[Drug Cost]]+Table7[[#This Row],[Drug Markup]]+Table7[[#This Row],[Drug Dispensing Fee]]</f>
        <v>0</v>
      </c>
      <c r="O702" s="126"/>
      <c r="P702" s="126">
        <f>Table7[[#This Row],[Total Drug Cost]]-Table7[[#This Row],[Total Third-party Pay]]</f>
        <v>0</v>
      </c>
      <c r="Q702" s="126"/>
      <c r="R702" s="70" t="e">
        <f>VLOOKUP(Table7[[#This Row],[Patient PHN]],'[1]MASTER LIST'!$C:$D,2,FALSE)</f>
        <v>#N/A</v>
      </c>
    </row>
    <row r="703" spans="1:18" x14ac:dyDescent="0.25">
      <c r="A703" s="210"/>
      <c r="B703" s="124"/>
      <c r="C703" s="125"/>
      <c r="D703" s="125"/>
      <c r="E703" s="125"/>
      <c r="F703" s="125"/>
      <c r="G703" s="125"/>
      <c r="H703" s="125"/>
      <c r="I703" s="125"/>
      <c r="J703" s="125"/>
      <c r="K703" s="126"/>
      <c r="L703" s="126"/>
      <c r="M703" s="126"/>
      <c r="N703" s="226">
        <f>Table7[[#This Row],[Drug Cost]]+Table7[[#This Row],[Drug Markup]]+Table7[[#This Row],[Drug Dispensing Fee]]</f>
        <v>0</v>
      </c>
      <c r="O703" s="126"/>
      <c r="P703" s="126">
        <f>Table7[[#This Row],[Total Drug Cost]]-Table7[[#This Row],[Total Third-party Pay]]</f>
        <v>0</v>
      </c>
      <c r="Q703" s="126"/>
      <c r="R703" s="70" t="e">
        <f>VLOOKUP(Table7[[#This Row],[Patient PHN]],'[1]MASTER LIST'!$C:$D,2,FALSE)</f>
        <v>#N/A</v>
      </c>
    </row>
    <row r="704" spans="1:18" x14ac:dyDescent="0.25">
      <c r="A704" s="210"/>
      <c r="B704" s="124"/>
      <c r="C704" s="125"/>
      <c r="D704" s="125"/>
      <c r="E704" s="125"/>
      <c r="F704" s="125"/>
      <c r="G704" s="125"/>
      <c r="H704" s="125"/>
      <c r="I704" s="125"/>
      <c r="J704" s="125"/>
      <c r="K704" s="126"/>
      <c r="L704" s="126"/>
      <c r="M704" s="126"/>
      <c r="N704" s="226">
        <f>Table7[[#This Row],[Drug Cost]]+Table7[[#This Row],[Drug Markup]]+Table7[[#This Row],[Drug Dispensing Fee]]</f>
        <v>0</v>
      </c>
      <c r="O704" s="126"/>
      <c r="P704" s="126">
        <f>Table7[[#This Row],[Total Drug Cost]]-Table7[[#This Row],[Total Third-party Pay]]</f>
        <v>0</v>
      </c>
      <c r="Q704" s="126"/>
      <c r="R704" s="70" t="e">
        <f>VLOOKUP(Table7[[#This Row],[Patient PHN]],'[1]MASTER LIST'!$C:$D,2,FALSE)</f>
        <v>#N/A</v>
      </c>
    </row>
    <row r="705" spans="1:18" x14ac:dyDescent="0.25">
      <c r="A705" s="210"/>
      <c r="B705" s="124"/>
      <c r="C705" s="125"/>
      <c r="D705" s="125"/>
      <c r="E705" s="125"/>
      <c r="F705" s="125"/>
      <c r="G705" s="125"/>
      <c r="H705" s="125"/>
      <c r="I705" s="125"/>
      <c r="J705" s="125"/>
      <c r="K705" s="126"/>
      <c r="L705" s="126"/>
      <c r="M705" s="126"/>
      <c r="N705" s="226">
        <f>Table7[[#This Row],[Drug Cost]]+Table7[[#This Row],[Drug Markup]]+Table7[[#This Row],[Drug Dispensing Fee]]</f>
        <v>0</v>
      </c>
      <c r="O705" s="126"/>
      <c r="P705" s="126">
        <f>Table7[[#This Row],[Total Drug Cost]]-Table7[[#This Row],[Total Third-party Pay]]</f>
        <v>0</v>
      </c>
      <c r="Q705" s="126"/>
      <c r="R705" s="70" t="e">
        <f>VLOOKUP(Table7[[#This Row],[Patient PHN]],'[1]MASTER LIST'!$C:$D,2,FALSE)</f>
        <v>#N/A</v>
      </c>
    </row>
    <row r="706" spans="1:18" x14ac:dyDescent="0.25">
      <c r="A706" s="210"/>
      <c r="B706" s="124"/>
      <c r="C706" s="125"/>
      <c r="D706" s="125"/>
      <c r="E706" s="125"/>
      <c r="F706" s="125"/>
      <c r="G706" s="125"/>
      <c r="H706" s="125"/>
      <c r="I706" s="125"/>
      <c r="J706" s="125"/>
      <c r="K706" s="126"/>
      <c r="L706" s="126"/>
      <c r="M706" s="126"/>
      <c r="N706" s="226">
        <f>Table7[[#This Row],[Drug Cost]]+Table7[[#This Row],[Drug Markup]]+Table7[[#This Row],[Drug Dispensing Fee]]</f>
        <v>0</v>
      </c>
      <c r="O706" s="126"/>
      <c r="P706" s="126">
        <f>Table7[[#This Row],[Total Drug Cost]]-Table7[[#This Row],[Total Third-party Pay]]</f>
        <v>0</v>
      </c>
      <c r="Q706" s="126"/>
      <c r="R706" s="70" t="e">
        <f>VLOOKUP(Table7[[#This Row],[Patient PHN]],'[1]MASTER LIST'!$C:$D,2,FALSE)</f>
        <v>#N/A</v>
      </c>
    </row>
    <row r="707" spans="1:18" x14ac:dyDescent="0.25">
      <c r="A707" s="210"/>
      <c r="B707" s="124"/>
      <c r="C707" s="125"/>
      <c r="D707" s="125"/>
      <c r="E707" s="125"/>
      <c r="F707" s="125"/>
      <c r="G707" s="125"/>
      <c r="H707" s="125"/>
      <c r="I707" s="125"/>
      <c r="J707" s="125"/>
      <c r="K707" s="126"/>
      <c r="L707" s="126"/>
      <c r="M707" s="126"/>
      <c r="N707" s="226">
        <f>Table7[[#This Row],[Drug Cost]]+Table7[[#This Row],[Drug Markup]]+Table7[[#This Row],[Drug Dispensing Fee]]</f>
        <v>0</v>
      </c>
      <c r="O707" s="126"/>
      <c r="P707" s="126">
        <f>Table7[[#This Row],[Total Drug Cost]]-Table7[[#This Row],[Total Third-party Pay]]</f>
        <v>0</v>
      </c>
      <c r="Q707" s="126"/>
      <c r="R707" s="70" t="e">
        <f>VLOOKUP(Table7[[#This Row],[Patient PHN]],'[1]MASTER LIST'!$C:$D,2,FALSE)</f>
        <v>#N/A</v>
      </c>
    </row>
    <row r="708" spans="1:18" x14ac:dyDescent="0.25">
      <c r="A708" s="210"/>
      <c r="B708" s="124"/>
      <c r="C708" s="125"/>
      <c r="D708" s="125"/>
      <c r="E708" s="125"/>
      <c r="F708" s="125"/>
      <c r="G708" s="125"/>
      <c r="H708" s="125"/>
      <c r="I708" s="125"/>
      <c r="J708" s="125"/>
      <c r="K708" s="126"/>
      <c r="L708" s="126"/>
      <c r="M708" s="126"/>
      <c r="N708" s="226">
        <f>Table7[[#This Row],[Drug Cost]]+Table7[[#This Row],[Drug Markup]]+Table7[[#This Row],[Drug Dispensing Fee]]</f>
        <v>0</v>
      </c>
      <c r="O708" s="126"/>
      <c r="P708" s="126">
        <f>Table7[[#This Row],[Total Drug Cost]]-Table7[[#This Row],[Total Third-party Pay]]</f>
        <v>0</v>
      </c>
      <c r="Q708" s="126"/>
      <c r="R708" s="70" t="e">
        <f>VLOOKUP(Table7[[#This Row],[Patient PHN]],'[1]MASTER LIST'!$C:$D,2,FALSE)</f>
        <v>#N/A</v>
      </c>
    </row>
    <row r="709" spans="1:18" x14ac:dyDescent="0.25">
      <c r="A709" s="210"/>
      <c r="B709" s="124"/>
      <c r="C709" s="125"/>
      <c r="D709" s="125"/>
      <c r="E709" s="125"/>
      <c r="F709" s="125"/>
      <c r="G709" s="125"/>
      <c r="H709" s="125"/>
      <c r="I709" s="125"/>
      <c r="J709" s="125"/>
      <c r="K709" s="126"/>
      <c r="L709" s="126"/>
      <c r="M709" s="126"/>
      <c r="N709" s="226">
        <f>Table7[[#This Row],[Drug Cost]]+Table7[[#This Row],[Drug Markup]]+Table7[[#This Row],[Drug Dispensing Fee]]</f>
        <v>0</v>
      </c>
      <c r="O709" s="126"/>
      <c r="P709" s="126">
        <f>Table7[[#This Row],[Total Drug Cost]]-Table7[[#This Row],[Total Third-party Pay]]</f>
        <v>0</v>
      </c>
      <c r="Q709" s="126"/>
      <c r="R709" s="70" t="e">
        <f>VLOOKUP(Table7[[#This Row],[Patient PHN]],'[1]MASTER LIST'!$C:$D,2,FALSE)</f>
        <v>#N/A</v>
      </c>
    </row>
    <row r="710" spans="1:18" x14ac:dyDescent="0.25">
      <c r="A710" s="210"/>
      <c r="B710" s="124"/>
      <c r="C710" s="125"/>
      <c r="D710" s="125"/>
      <c r="E710" s="125"/>
      <c r="F710" s="125"/>
      <c r="G710" s="125"/>
      <c r="H710" s="125"/>
      <c r="I710" s="125"/>
      <c r="J710" s="125"/>
      <c r="K710" s="126"/>
      <c r="L710" s="126"/>
      <c r="M710" s="126"/>
      <c r="N710" s="226">
        <f>Table7[[#This Row],[Drug Cost]]+Table7[[#This Row],[Drug Markup]]+Table7[[#This Row],[Drug Dispensing Fee]]</f>
        <v>0</v>
      </c>
      <c r="O710" s="126"/>
      <c r="P710" s="126">
        <f>Table7[[#This Row],[Total Drug Cost]]-Table7[[#This Row],[Total Third-party Pay]]</f>
        <v>0</v>
      </c>
      <c r="Q710" s="126"/>
      <c r="R710" s="70" t="e">
        <f>VLOOKUP(Table7[[#This Row],[Patient PHN]],'[1]MASTER LIST'!$C:$D,2,FALSE)</f>
        <v>#N/A</v>
      </c>
    </row>
    <row r="711" spans="1:18" x14ac:dyDescent="0.25">
      <c r="A711" s="210"/>
      <c r="B711" s="124"/>
      <c r="C711" s="125"/>
      <c r="D711" s="125"/>
      <c r="E711" s="125"/>
      <c r="F711" s="125"/>
      <c r="G711" s="125"/>
      <c r="H711" s="125"/>
      <c r="I711" s="125"/>
      <c r="J711" s="125"/>
      <c r="K711" s="126"/>
      <c r="L711" s="126"/>
      <c r="M711" s="126"/>
      <c r="N711" s="226">
        <f>Table7[[#This Row],[Drug Cost]]+Table7[[#This Row],[Drug Markup]]+Table7[[#This Row],[Drug Dispensing Fee]]</f>
        <v>0</v>
      </c>
      <c r="O711" s="126"/>
      <c r="P711" s="126">
        <f>Table7[[#This Row],[Total Drug Cost]]-Table7[[#This Row],[Total Third-party Pay]]</f>
        <v>0</v>
      </c>
      <c r="Q711" s="126"/>
      <c r="R711" s="70" t="e">
        <f>VLOOKUP(Table7[[#This Row],[Patient PHN]],'[1]MASTER LIST'!$C:$D,2,FALSE)</f>
        <v>#N/A</v>
      </c>
    </row>
    <row r="712" spans="1:18" x14ac:dyDescent="0.25">
      <c r="A712" s="210"/>
      <c r="B712" s="124"/>
      <c r="C712" s="125"/>
      <c r="D712" s="125"/>
      <c r="E712" s="125"/>
      <c r="F712" s="125"/>
      <c r="G712" s="125"/>
      <c r="H712" s="125"/>
      <c r="I712" s="125"/>
      <c r="J712" s="125"/>
      <c r="K712" s="126"/>
      <c r="L712" s="126"/>
      <c r="M712" s="126"/>
      <c r="N712" s="226">
        <f>Table7[[#This Row],[Drug Cost]]+Table7[[#This Row],[Drug Markup]]+Table7[[#This Row],[Drug Dispensing Fee]]</f>
        <v>0</v>
      </c>
      <c r="O712" s="126"/>
      <c r="P712" s="126">
        <f>Table7[[#This Row],[Total Drug Cost]]-Table7[[#This Row],[Total Third-party Pay]]</f>
        <v>0</v>
      </c>
      <c r="Q712" s="126"/>
      <c r="R712" s="70" t="e">
        <f>VLOOKUP(Table7[[#This Row],[Patient PHN]],'[1]MASTER LIST'!$C:$D,2,FALSE)</f>
        <v>#N/A</v>
      </c>
    </row>
    <row r="713" spans="1:18" x14ac:dyDescent="0.25">
      <c r="A713" s="210"/>
      <c r="B713" s="124"/>
      <c r="C713" s="125"/>
      <c r="D713" s="125"/>
      <c r="E713" s="125"/>
      <c r="F713" s="125"/>
      <c r="G713" s="125"/>
      <c r="H713" s="125"/>
      <c r="I713" s="125"/>
      <c r="J713" s="125"/>
      <c r="K713" s="126"/>
      <c r="L713" s="126"/>
      <c r="M713" s="126"/>
      <c r="N713" s="226">
        <f>Table7[[#This Row],[Drug Cost]]+Table7[[#This Row],[Drug Markup]]+Table7[[#This Row],[Drug Dispensing Fee]]</f>
        <v>0</v>
      </c>
      <c r="O713" s="126"/>
      <c r="P713" s="126">
        <f>Table7[[#This Row],[Total Drug Cost]]-Table7[[#This Row],[Total Third-party Pay]]</f>
        <v>0</v>
      </c>
      <c r="Q713" s="126"/>
      <c r="R713" s="70" t="e">
        <f>VLOOKUP(Table7[[#This Row],[Patient PHN]],'[1]MASTER LIST'!$C:$D,2,FALSE)</f>
        <v>#N/A</v>
      </c>
    </row>
    <row r="714" spans="1:18" x14ac:dyDescent="0.25">
      <c r="A714" s="210"/>
      <c r="B714" s="124"/>
      <c r="C714" s="125"/>
      <c r="D714" s="125"/>
      <c r="E714" s="125"/>
      <c r="F714" s="125"/>
      <c r="G714" s="125"/>
      <c r="H714" s="125"/>
      <c r="I714" s="125"/>
      <c r="J714" s="125"/>
      <c r="K714" s="126"/>
      <c r="L714" s="126"/>
      <c r="M714" s="126"/>
      <c r="N714" s="226">
        <f>Table7[[#This Row],[Drug Cost]]+Table7[[#This Row],[Drug Markup]]+Table7[[#This Row],[Drug Dispensing Fee]]</f>
        <v>0</v>
      </c>
      <c r="O714" s="126"/>
      <c r="P714" s="126">
        <f>Table7[[#This Row],[Total Drug Cost]]-Table7[[#This Row],[Total Third-party Pay]]</f>
        <v>0</v>
      </c>
      <c r="Q714" s="126"/>
      <c r="R714" s="70" t="e">
        <f>VLOOKUP(Table7[[#This Row],[Patient PHN]],'[1]MASTER LIST'!$C:$D,2,FALSE)</f>
        <v>#N/A</v>
      </c>
    </row>
    <row r="715" spans="1:18" x14ac:dyDescent="0.25">
      <c r="A715" s="210"/>
      <c r="B715" s="124"/>
      <c r="C715" s="125"/>
      <c r="D715" s="125"/>
      <c r="E715" s="125"/>
      <c r="F715" s="125"/>
      <c r="G715" s="125"/>
      <c r="H715" s="125"/>
      <c r="I715" s="125"/>
      <c r="J715" s="125"/>
      <c r="K715" s="126"/>
      <c r="L715" s="126"/>
      <c r="M715" s="126"/>
      <c r="N715" s="226">
        <f>Table7[[#This Row],[Drug Cost]]+Table7[[#This Row],[Drug Markup]]+Table7[[#This Row],[Drug Dispensing Fee]]</f>
        <v>0</v>
      </c>
      <c r="O715" s="126"/>
      <c r="P715" s="126">
        <f>Table7[[#This Row],[Total Drug Cost]]-Table7[[#This Row],[Total Third-party Pay]]</f>
        <v>0</v>
      </c>
      <c r="Q715" s="126"/>
      <c r="R715" s="70" t="e">
        <f>VLOOKUP(Table7[[#This Row],[Patient PHN]],'[1]MASTER LIST'!$C:$D,2,FALSE)</f>
        <v>#N/A</v>
      </c>
    </row>
    <row r="716" spans="1:18" x14ac:dyDescent="0.25">
      <c r="A716" s="210"/>
      <c r="B716" s="124"/>
      <c r="C716" s="125"/>
      <c r="D716" s="125"/>
      <c r="E716" s="125"/>
      <c r="F716" s="125"/>
      <c r="G716" s="125"/>
      <c r="H716" s="125"/>
      <c r="I716" s="125"/>
      <c r="J716" s="125"/>
      <c r="K716" s="126"/>
      <c r="L716" s="126"/>
      <c r="M716" s="126"/>
      <c r="N716" s="226">
        <f>Table7[[#This Row],[Drug Cost]]+Table7[[#This Row],[Drug Markup]]+Table7[[#This Row],[Drug Dispensing Fee]]</f>
        <v>0</v>
      </c>
      <c r="O716" s="126"/>
      <c r="P716" s="126">
        <f>Table7[[#This Row],[Total Drug Cost]]-Table7[[#This Row],[Total Third-party Pay]]</f>
        <v>0</v>
      </c>
      <c r="Q716" s="126"/>
      <c r="R716" s="70" t="e">
        <f>VLOOKUP(Table7[[#This Row],[Patient PHN]],'[1]MASTER LIST'!$C:$D,2,FALSE)</f>
        <v>#N/A</v>
      </c>
    </row>
    <row r="717" spans="1:18" x14ac:dyDescent="0.25">
      <c r="A717" s="210"/>
      <c r="B717" s="124"/>
      <c r="C717" s="125"/>
      <c r="D717" s="125"/>
      <c r="E717" s="125"/>
      <c r="F717" s="125"/>
      <c r="G717" s="125"/>
      <c r="H717" s="125"/>
      <c r="I717" s="125"/>
      <c r="J717" s="125"/>
      <c r="K717" s="126"/>
      <c r="L717" s="126"/>
      <c r="M717" s="126"/>
      <c r="N717" s="226">
        <f>Table7[[#This Row],[Drug Cost]]+Table7[[#This Row],[Drug Markup]]+Table7[[#This Row],[Drug Dispensing Fee]]</f>
        <v>0</v>
      </c>
      <c r="O717" s="126"/>
      <c r="P717" s="126">
        <f>Table7[[#This Row],[Total Drug Cost]]-Table7[[#This Row],[Total Third-party Pay]]</f>
        <v>0</v>
      </c>
      <c r="Q717" s="126"/>
      <c r="R717" s="70" t="e">
        <f>VLOOKUP(Table7[[#This Row],[Patient PHN]],'[1]MASTER LIST'!$C:$D,2,FALSE)</f>
        <v>#N/A</v>
      </c>
    </row>
    <row r="718" spans="1:18" x14ac:dyDescent="0.25">
      <c r="A718" s="210"/>
      <c r="B718" s="124"/>
      <c r="C718" s="125"/>
      <c r="D718" s="125"/>
      <c r="E718" s="125"/>
      <c r="F718" s="125"/>
      <c r="G718" s="125"/>
      <c r="H718" s="125"/>
      <c r="I718" s="125"/>
      <c r="J718" s="125"/>
      <c r="K718" s="126"/>
      <c r="L718" s="126"/>
      <c r="M718" s="126"/>
      <c r="N718" s="226">
        <f>Table7[[#This Row],[Drug Cost]]+Table7[[#This Row],[Drug Markup]]+Table7[[#This Row],[Drug Dispensing Fee]]</f>
        <v>0</v>
      </c>
      <c r="O718" s="126"/>
      <c r="P718" s="126">
        <f>Table7[[#This Row],[Total Drug Cost]]-Table7[[#This Row],[Total Third-party Pay]]</f>
        <v>0</v>
      </c>
      <c r="Q718" s="126"/>
      <c r="R718" s="70" t="e">
        <f>VLOOKUP(Table7[[#This Row],[Patient PHN]],'[1]MASTER LIST'!$C:$D,2,FALSE)</f>
        <v>#N/A</v>
      </c>
    </row>
    <row r="719" spans="1:18" x14ac:dyDescent="0.25">
      <c r="A719" s="210"/>
      <c r="B719" s="124"/>
      <c r="C719" s="125"/>
      <c r="D719" s="125"/>
      <c r="E719" s="125"/>
      <c r="F719" s="125"/>
      <c r="G719" s="125"/>
      <c r="H719" s="125"/>
      <c r="I719" s="125"/>
      <c r="J719" s="125"/>
      <c r="K719" s="126"/>
      <c r="L719" s="126"/>
      <c r="M719" s="126"/>
      <c r="N719" s="226">
        <f>Table7[[#This Row],[Drug Cost]]+Table7[[#This Row],[Drug Markup]]+Table7[[#This Row],[Drug Dispensing Fee]]</f>
        <v>0</v>
      </c>
      <c r="O719" s="126"/>
      <c r="P719" s="126">
        <f>Table7[[#This Row],[Total Drug Cost]]-Table7[[#This Row],[Total Third-party Pay]]</f>
        <v>0</v>
      </c>
      <c r="Q719" s="126"/>
      <c r="R719" s="70" t="e">
        <f>VLOOKUP(Table7[[#This Row],[Patient PHN]],'[1]MASTER LIST'!$C:$D,2,FALSE)</f>
        <v>#N/A</v>
      </c>
    </row>
    <row r="720" spans="1:18" x14ac:dyDescent="0.25">
      <c r="A720" s="210"/>
      <c r="B720" s="124"/>
      <c r="C720" s="125"/>
      <c r="D720" s="125"/>
      <c r="E720" s="125"/>
      <c r="F720" s="125"/>
      <c r="G720" s="125"/>
      <c r="H720" s="125"/>
      <c r="I720" s="125"/>
      <c r="J720" s="125"/>
      <c r="K720" s="126"/>
      <c r="L720" s="126"/>
      <c r="M720" s="126"/>
      <c r="N720" s="226">
        <f>Table7[[#This Row],[Drug Cost]]+Table7[[#This Row],[Drug Markup]]+Table7[[#This Row],[Drug Dispensing Fee]]</f>
        <v>0</v>
      </c>
      <c r="O720" s="126"/>
      <c r="P720" s="126">
        <f>Table7[[#This Row],[Total Drug Cost]]-Table7[[#This Row],[Total Third-party Pay]]</f>
        <v>0</v>
      </c>
      <c r="Q720" s="126"/>
      <c r="R720" s="70" t="e">
        <f>VLOOKUP(Table7[[#This Row],[Patient PHN]],'[1]MASTER LIST'!$C:$D,2,FALSE)</f>
        <v>#N/A</v>
      </c>
    </row>
    <row r="721" spans="1:18" x14ac:dyDescent="0.25">
      <c r="A721" s="210"/>
      <c r="B721" s="124"/>
      <c r="C721" s="125"/>
      <c r="D721" s="125"/>
      <c r="E721" s="125"/>
      <c r="F721" s="125"/>
      <c r="G721" s="125"/>
      <c r="H721" s="125"/>
      <c r="I721" s="125"/>
      <c r="J721" s="125"/>
      <c r="K721" s="126"/>
      <c r="L721" s="126"/>
      <c r="M721" s="126"/>
      <c r="N721" s="226">
        <f>Table7[[#This Row],[Drug Cost]]+Table7[[#This Row],[Drug Markup]]+Table7[[#This Row],[Drug Dispensing Fee]]</f>
        <v>0</v>
      </c>
      <c r="O721" s="126"/>
      <c r="P721" s="126">
        <f>Table7[[#This Row],[Total Drug Cost]]-Table7[[#This Row],[Total Third-party Pay]]</f>
        <v>0</v>
      </c>
      <c r="Q721" s="126"/>
      <c r="R721" s="70" t="e">
        <f>VLOOKUP(Table7[[#This Row],[Patient PHN]],'[1]MASTER LIST'!$C:$D,2,FALSE)</f>
        <v>#N/A</v>
      </c>
    </row>
    <row r="722" spans="1:18" x14ac:dyDescent="0.25">
      <c r="A722" s="210"/>
      <c r="B722" s="124"/>
      <c r="C722" s="125"/>
      <c r="D722" s="125"/>
      <c r="E722" s="125"/>
      <c r="F722" s="125"/>
      <c r="G722" s="125"/>
      <c r="H722" s="125"/>
      <c r="I722" s="125"/>
      <c r="J722" s="125"/>
      <c r="K722" s="126"/>
      <c r="L722" s="126"/>
      <c r="M722" s="126"/>
      <c r="N722" s="226">
        <f>Table7[[#This Row],[Drug Cost]]+Table7[[#This Row],[Drug Markup]]+Table7[[#This Row],[Drug Dispensing Fee]]</f>
        <v>0</v>
      </c>
      <c r="O722" s="126"/>
      <c r="P722" s="126">
        <f>Table7[[#This Row],[Total Drug Cost]]-Table7[[#This Row],[Total Third-party Pay]]</f>
        <v>0</v>
      </c>
      <c r="Q722" s="126"/>
      <c r="R722" s="70" t="e">
        <f>VLOOKUP(Table7[[#This Row],[Patient PHN]],'[1]MASTER LIST'!$C:$D,2,FALSE)</f>
        <v>#N/A</v>
      </c>
    </row>
    <row r="723" spans="1:18" x14ac:dyDescent="0.25">
      <c r="A723" s="210"/>
      <c r="B723" s="124"/>
      <c r="C723" s="125"/>
      <c r="D723" s="125"/>
      <c r="E723" s="125"/>
      <c r="F723" s="125"/>
      <c r="G723" s="125"/>
      <c r="H723" s="125"/>
      <c r="I723" s="125"/>
      <c r="J723" s="125"/>
      <c r="K723" s="126"/>
      <c r="L723" s="126"/>
      <c r="M723" s="126"/>
      <c r="N723" s="226">
        <f>Table7[[#This Row],[Drug Cost]]+Table7[[#This Row],[Drug Markup]]+Table7[[#This Row],[Drug Dispensing Fee]]</f>
        <v>0</v>
      </c>
      <c r="O723" s="126"/>
      <c r="P723" s="126">
        <f>Table7[[#This Row],[Total Drug Cost]]-Table7[[#This Row],[Total Third-party Pay]]</f>
        <v>0</v>
      </c>
      <c r="Q723" s="127"/>
      <c r="R723" s="70" t="e">
        <f>VLOOKUP(Table7[[#This Row],[Patient PHN]],'[1]MASTER LIST'!$C:$D,2,FALSE)</f>
        <v>#N/A</v>
      </c>
    </row>
    <row r="724" spans="1:18" x14ac:dyDescent="0.25">
      <c r="A724" s="210"/>
      <c r="B724" s="124"/>
      <c r="C724" s="125"/>
      <c r="D724" s="125"/>
      <c r="E724" s="125"/>
      <c r="F724" s="125"/>
      <c r="G724" s="125"/>
      <c r="H724" s="125"/>
      <c r="I724" s="125"/>
      <c r="J724" s="125"/>
      <c r="K724" s="126"/>
      <c r="L724" s="126"/>
      <c r="M724" s="126"/>
      <c r="N724" s="226">
        <f>Table7[[#This Row],[Drug Cost]]+Table7[[#This Row],[Drug Markup]]+Table7[[#This Row],[Drug Dispensing Fee]]</f>
        <v>0</v>
      </c>
      <c r="O724" s="126"/>
      <c r="P724" s="126">
        <f>Table7[[#This Row],[Total Drug Cost]]-Table7[[#This Row],[Total Third-party Pay]]</f>
        <v>0</v>
      </c>
      <c r="Q724" s="127"/>
      <c r="R724" s="70" t="e">
        <f>VLOOKUP(Table7[[#This Row],[Patient PHN]],'[1]MASTER LIST'!$C:$D,2,FALSE)</f>
        <v>#N/A</v>
      </c>
    </row>
    <row r="725" spans="1:18" x14ac:dyDescent="0.25">
      <c r="A725" s="210"/>
      <c r="B725" s="124"/>
      <c r="C725" s="125"/>
      <c r="D725" s="125"/>
      <c r="E725" s="125"/>
      <c r="F725" s="125"/>
      <c r="G725" s="125"/>
      <c r="H725" s="125"/>
      <c r="I725" s="125"/>
      <c r="J725" s="125"/>
      <c r="K725" s="126"/>
      <c r="L725" s="126"/>
      <c r="M725" s="126"/>
      <c r="N725" s="226">
        <f>Table7[[#This Row],[Drug Cost]]+Table7[[#This Row],[Drug Markup]]+Table7[[#This Row],[Drug Dispensing Fee]]</f>
        <v>0</v>
      </c>
      <c r="O725" s="126"/>
      <c r="P725" s="126">
        <f>Table7[[#This Row],[Total Drug Cost]]-Table7[[#This Row],[Total Third-party Pay]]</f>
        <v>0</v>
      </c>
      <c r="Q725" s="127"/>
      <c r="R725" s="70" t="e">
        <f>VLOOKUP(Table7[[#This Row],[Patient PHN]],'[1]MASTER LIST'!$C:$D,2,FALSE)</f>
        <v>#N/A</v>
      </c>
    </row>
    <row r="726" spans="1:18" x14ac:dyDescent="0.25">
      <c r="A726" s="210"/>
      <c r="B726" s="124"/>
      <c r="C726" s="125"/>
      <c r="D726" s="125"/>
      <c r="E726" s="125"/>
      <c r="F726" s="125"/>
      <c r="G726" s="125"/>
      <c r="H726" s="125"/>
      <c r="I726" s="125"/>
      <c r="J726" s="125"/>
      <c r="K726" s="126"/>
      <c r="L726" s="126"/>
      <c r="M726" s="126"/>
      <c r="N726" s="226">
        <f>Table7[[#This Row],[Drug Cost]]+Table7[[#This Row],[Drug Markup]]+Table7[[#This Row],[Drug Dispensing Fee]]</f>
        <v>0</v>
      </c>
      <c r="O726" s="126"/>
      <c r="P726" s="126">
        <f>Table7[[#This Row],[Total Drug Cost]]-Table7[[#This Row],[Total Third-party Pay]]</f>
        <v>0</v>
      </c>
      <c r="Q726" s="127"/>
      <c r="R726" s="70" t="e">
        <f>VLOOKUP(Table7[[#This Row],[Patient PHN]],'[1]MASTER LIST'!$C:$D,2,FALSE)</f>
        <v>#N/A</v>
      </c>
    </row>
    <row r="727" spans="1:18" x14ac:dyDescent="0.25">
      <c r="A727" s="210"/>
      <c r="B727" s="124"/>
      <c r="C727" s="125"/>
      <c r="D727" s="125"/>
      <c r="E727" s="125"/>
      <c r="F727" s="125"/>
      <c r="G727" s="125"/>
      <c r="H727" s="125"/>
      <c r="I727" s="125"/>
      <c r="J727" s="125"/>
      <c r="K727" s="126"/>
      <c r="L727" s="126"/>
      <c r="M727" s="126"/>
      <c r="N727" s="226">
        <f>Table7[[#This Row],[Drug Cost]]+Table7[[#This Row],[Drug Markup]]+Table7[[#This Row],[Drug Dispensing Fee]]</f>
        <v>0</v>
      </c>
      <c r="O727" s="126"/>
      <c r="P727" s="126">
        <f>Table7[[#This Row],[Total Drug Cost]]-Table7[[#This Row],[Total Third-party Pay]]</f>
        <v>0</v>
      </c>
      <c r="Q727" s="127"/>
      <c r="R727" s="70" t="e">
        <f>VLOOKUP(Table7[[#This Row],[Patient PHN]],'[1]MASTER LIST'!$C:$D,2,FALSE)</f>
        <v>#N/A</v>
      </c>
    </row>
    <row r="728" spans="1:18" x14ac:dyDescent="0.25">
      <c r="A728" s="210"/>
      <c r="B728" s="124"/>
      <c r="C728" s="125"/>
      <c r="D728" s="125"/>
      <c r="E728" s="125"/>
      <c r="F728" s="125"/>
      <c r="G728" s="125"/>
      <c r="H728" s="125"/>
      <c r="I728" s="125"/>
      <c r="J728" s="125"/>
      <c r="K728" s="126"/>
      <c r="L728" s="126"/>
      <c r="M728" s="126"/>
      <c r="N728" s="226">
        <f>Table7[[#This Row],[Drug Cost]]+Table7[[#This Row],[Drug Markup]]+Table7[[#This Row],[Drug Dispensing Fee]]</f>
        <v>0</v>
      </c>
      <c r="O728" s="126"/>
      <c r="P728" s="126">
        <f>Table7[[#This Row],[Total Drug Cost]]-Table7[[#This Row],[Total Third-party Pay]]</f>
        <v>0</v>
      </c>
      <c r="Q728" s="127"/>
      <c r="R728" s="70" t="e">
        <f>VLOOKUP(Table7[[#This Row],[Patient PHN]],'[1]MASTER LIST'!$C:$D,2,FALSE)</f>
        <v>#N/A</v>
      </c>
    </row>
    <row r="729" spans="1:18" x14ac:dyDescent="0.25">
      <c r="A729" s="210"/>
      <c r="B729" s="124"/>
      <c r="C729" s="125"/>
      <c r="D729" s="125"/>
      <c r="E729" s="125"/>
      <c r="F729" s="125"/>
      <c r="G729" s="125"/>
      <c r="H729" s="125"/>
      <c r="I729" s="125"/>
      <c r="J729" s="125"/>
      <c r="K729" s="126"/>
      <c r="L729" s="126"/>
      <c r="M729" s="126"/>
      <c r="N729" s="226">
        <f>Table7[[#This Row],[Drug Cost]]+Table7[[#This Row],[Drug Markup]]+Table7[[#This Row],[Drug Dispensing Fee]]</f>
        <v>0</v>
      </c>
      <c r="O729" s="126"/>
      <c r="P729" s="126">
        <f>Table7[[#This Row],[Total Drug Cost]]-Table7[[#This Row],[Total Third-party Pay]]</f>
        <v>0</v>
      </c>
      <c r="Q729" s="127"/>
      <c r="R729" s="70" t="e">
        <f>VLOOKUP(Table7[[#This Row],[Patient PHN]],'[1]MASTER LIST'!$C:$D,2,FALSE)</f>
        <v>#N/A</v>
      </c>
    </row>
    <row r="730" spans="1:18" x14ac:dyDescent="0.25">
      <c r="A730" s="210"/>
      <c r="B730" s="124"/>
      <c r="C730" s="125"/>
      <c r="D730" s="125"/>
      <c r="E730" s="125"/>
      <c r="F730" s="125"/>
      <c r="G730" s="125"/>
      <c r="H730" s="125"/>
      <c r="I730" s="125"/>
      <c r="J730" s="125"/>
      <c r="K730" s="126"/>
      <c r="L730" s="126"/>
      <c r="M730" s="126"/>
      <c r="N730" s="226">
        <f>Table7[[#This Row],[Drug Cost]]+Table7[[#This Row],[Drug Markup]]+Table7[[#This Row],[Drug Dispensing Fee]]</f>
        <v>0</v>
      </c>
      <c r="O730" s="126"/>
      <c r="P730" s="126">
        <f>Table7[[#This Row],[Total Drug Cost]]-Table7[[#This Row],[Total Third-party Pay]]</f>
        <v>0</v>
      </c>
      <c r="Q730" s="127"/>
      <c r="R730" s="70" t="e">
        <f>VLOOKUP(Table7[[#This Row],[Patient PHN]],'[1]MASTER LIST'!$C:$D,2,FALSE)</f>
        <v>#N/A</v>
      </c>
    </row>
    <row r="731" spans="1:18" x14ac:dyDescent="0.25">
      <c r="A731" s="210"/>
      <c r="B731" s="124"/>
      <c r="C731" s="125"/>
      <c r="D731" s="125"/>
      <c r="E731" s="125"/>
      <c r="F731" s="125"/>
      <c r="G731" s="125"/>
      <c r="H731" s="125"/>
      <c r="I731" s="125"/>
      <c r="J731" s="125"/>
      <c r="K731" s="126"/>
      <c r="L731" s="126"/>
      <c r="M731" s="126"/>
      <c r="N731" s="226">
        <f>Table7[[#This Row],[Drug Cost]]+Table7[[#This Row],[Drug Markup]]+Table7[[#This Row],[Drug Dispensing Fee]]</f>
        <v>0</v>
      </c>
      <c r="O731" s="126"/>
      <c r="P731" s="126">
        <f>Table7[[#This Row],[Total Drug Cost]]-Table7[[#This Row],[Total Third-party Pay]]</f>
        <v>0</v>
      </c>
      <c r="Q731" s="127"/>
      <c r="R731" s="70" t="e">
        <f>VLOOKUP(Table7[[#This Row],[Patient PHN]],'[1]MASTER LIST'!$C:$D,2,FALSE)</f>
        <v>#N/A</v>
      </c>
    </row>
    <row r="732" spans="1:18" x14ac:dyDescent="0.25">
      <c r="A732" s="210"/>
      <c r="B732" s="124"/>
      <c r="C732" s="125"/>
      <c r="D732" s="125"/>
      <c r="E732" s="125"/>
      <c r="F732" s="125"/>
      <c r="G732" s="125"/>
      <c r="H732" s="125"/>
      <c r="I732" s="125"/>
      <c r="J732" s="125"/>
      <c r="K732" s="126"/>
      <c r="L732" s="126"/>
      <c r="M732" s="126"/>
      <c r="N732" s="226">
        <f>Table7[[#This Row],[Drug Cost]]+Table7[[#This Row],[Drug Markup]]+Table7[[#This Row],[Drug Dispensing Fee]]</f>
        <v>0</v>
      </c>
      <c r="O732" s="126"/>
      <c r="P732" s="126">
        <f>Table7[[#This Row],[Total Drug Cost]]-Table7[[#This Row],[Total Third-party Pay]]</f>
        <v>0</v>
      </c>
      <c r="Q732" s="127"/>
      <c r="R732" s="70" t="e">
        <f>VLOOKUP(Table7[[#This Row],[Patient PHN]],'[1]MASTER LIST'!$C:$D,2,FALSE)</f>
        <v>#N/A</v>
      </c>
    </row>
    <row r="733" spans="1:18" x14ac:dyDescent="0.25">
      <c r="A733" s="210"/>
      <c r="B733" s="124"/>
      <c r="C733" s="125"/>
      <c r="D733" s="125"/>
      <c r="E733" s="125"/>
      <c r="F733" s="125"/>
      <c r="G733" s="125"/>
      <c r="H733" s="125"/>
      <c r="I733" s="125"/>
      <c r="J733" s="125"/>
      <c r="K733" s="126"/>
      <c r="L733" s="126"/>
      <c r="M733" s="126"/>
      <c r="N733" s="226">
        <f>Table7[[#This Row],[Drug Cost]]+Table7[[#This Row],[Drug Markup]]+Table7[[#This Row],[Drug Dispensing Fee]]</f>
        <v>0</v>
      </c>
      <c r="O733" s="126"/>
      <c r="P733" s="126">
        <f>Table7[[#This Row],[Total Drug Cost]]-Table7[[#This Row],[Total Third-party Pay]]</f>
        <v>0</v>
      </c>
      <c r="Q733" s="127"/>
      <c r="R733" s="70" t="e">
        <f>VLOOKUP(Table7[[#This Row],[Patient PHN]],'[1]MASTER LIST'!$C:$D,2,FALSE)</f>
        <v>#N/A</v>
      </c>
    </row>
    <row r="734" spans="1:18" x14ac:dyDescent="0.25">
      <c r="A734" s="210"/>
      <c r="B734" s="124"/>
      <c r="C734" s="125"/>
      <c r="D734" s="125"/>
      <c r="E734" s="125"/>
      <c r="F734" s="125"/>
      <c r="G734" s="125"/>
      <c r="H734" s="125"/>
      <c r="I734" s="125"/>
      <c r="J734" s="125"/>
      <c r="K734" s="126"/>
      <c r="L734" s="126"/>
      <c r="M734" s="126"/>
      <c r="N734" s="226">
        <f>Table7[[#This Row],[Drug Cost]]+Table7[[#This Row],[Drug Markup]]+Table7[[#This Row],[Drug Dispensing Fee]]</f>
        <v>0</v>
      </c>
      <c r="O734" s="126"/>
      <c r="P734" s="126">
        <f>Table7[[#This Row],[Total Drug Cost]]-Table7[[#This Row],[Total Third-party Pay]]</f>
        <v>0</v>
      </c>
      <c r="Q734" s="127"/>
      <c r="R734" s="70" t="e">
        <f>VLOOKUP(Table7[[#This Row],[Patient PHN]],'[1]MASTER LIST'!$C:$D,2,FALSE)</f>
        <v>#N/A</v>
      </c>
    </row>
    <row r="735" spans="1:18" x14ac:dyDescent="0.25">
      <c r="A735" s="210"/>
      <c r="B735" s="124"/>
      <c r="C735" s="125"/>
      <c r="D735" s="125"/>
      <c r="E735" s="125"/>
      <c r="F735" s="125"/>
      <c r="G735" s="125"/>
      <c r="H735" s="125"/>
      <c r="I735" s="125"/>
      <c r="J735" s="125"/>
      <c r="K735" s="126"/>
      <c r="L735" s="126"/>
      <c r="M735" s="126"/>
      <c r="N735" s="226">
        <f>Table7[[#This Row],[Drug Cost]]+Table7[[#This Row],[Drug Markup]]+Table7[[#This Row],[Drug Dispensing Fee]]</f>
        <v>0</v>
      </c>
      <c r="O735" s="126"/>
      <c r="P735" s="126">
        <f>Table7[[#This Row],[Total Drug Cost]]-Table7[[#This Row],[Total Third-party Pay]]</f>
        <v>0</v>
      </c>
      <c r="Q735" s="127"/>
      <c r="R735" s="70" t="e">
        <f>VLOOKUP(Table7[[#This Row],[Patient PHN]],'[1]MASTER LIST'!$C:$D,2,FALSE)</f>
        <v>#N/A</v>
      </c>
    </row>
    <row r="736" spans="1:18" x14ac:dyDescent="0.25">
      <c r="A736" s="210"/>
      <c r="B736" s="124"/>
      <c r="C736" s="125"/>
      <c r="D736" s="125"/>
      <c r="E736" s="125"/>
      <c r="F736" s="125"/>
      <c r="G736" s="125"/>
      <c r="H736" s="125"/>
      <c r="I736" s="125"/>
      <c r="J736" s="125"/>
      <c r="K736" s="126"/>
      <c r="L736" s="126"/>
      <c r="M736" s="126"/>
      <c r="N736" s="226">
        <f>Table7[[#This Row],[Drug Cost]]+Table7[[#This Row],[Drug Markup]]+Table7[[#This Row],[Drug Dispensing Fee]]</f>
        <v>0</v>
      </c>
      <c r="O736" s="126"/>
      <c r="P736" s="126">
        <f>Table7[[#This Row],[Total Drug Cost]]-Table7[[#This Row],[Total Third-party Pay]]</f>
        <v>0</v>
      </c>
      <c r="Q736" s="127"/>
      <c r="R736" s="70" t="e">
        <f>VLOOKUP(Table7[[#This Row],[Patient PHN]],'[1]MASTER LIST'!$C:$D,2,FALSE)</f>
        <v>#N/A</v>
      </c>
    </row>
    <row r="737" spans="1:18" x14ac:dyDescent="0.25">
      <c r="A737" s="210"/>
      <c r="B737" s="124"/>
      <c r="C737" s="125"/>
      <c r="D737" s="125"/>
      <c r="E737" s="125"/>
      <c r="F737" s="125"/>
      <c r="G737" s="125"/>
      <c r="H737" s="125"/>
      <c r="I737" s="125"/>
      <c r="J737" s="125"/>
      <c r="K737" s="126"/>
      <c r="L737" s="126"/>
      <c r="M737" s="126"/>
      <c r="N737" s="226">
        <f>Table7[[#This Row],[Drug Cost]]+Table7[[#This Row],[Drug Markup]]+Table7[[#This Row],[Drug Dispensing Fee]]</f>
        <v>0</v>
      </c>
      <c r="O737" s="126"/>
      <c r="P737" s="126">
        <f>Table7[[#This Row],[Total Drug Cost]]-Table7[[#This Row],[Total Third-party Pay]]</f>
        <v>0</v>
      </c>
      <c r="Q737" s="127"/>
      <c r="R737" s="70" t="e">
        <f>VLOOKUP(Table7[[#This Row],[Patient PHN]],'[1]MASTER LIST'!$C:$D,2,FALSE)</f>
        <v>#N/A</v>
      </c>
    </row>
    <row r="738" spans="1:18" x14ac:dyDescent="0.25">
      <c r="A738" s="210"/>
      <c r="B738" s="124"/>
      <c r="C738" s="125"/>
      <c r="D738" s="125"/>
      <c r="E738" s="125"/>
      <c r="F738" s="125"/>
      <c r="G738" s="125"/>
      <c r="H738" s="125"/>
      <c r="I738" s="125"/>
      <c r="J738" s="125"/>
      <c r="K738" s="126"/>
      <c r="L738" s="126"/>
      <c r="M738" s="126"/>
      <c r="N738" s="226">
        <f>Table7[[#This Row],[Drug Cost]]+Table7[[#This Row],[Drug Markup]]+Table7[[#This Row],[Drug Dispensing Fee]]</f>
        <v>0</v>
      </c>
      <c r="O738" s="126"/>
      <c r="P738" s="126">
        <f>Table7[[#This Row],[Total Drug Cost]]-Table7[[#This Row],[Total Third-party Pay]]</f>
        <v>0</v>
      </c>
      <c r="Q738" s="127"/>
      <c r="R738" s="70" t="e">
        <f>VLOOKUP(Table7[[#This Row],[Patient PHN]],'[1]MASTER LIST'!$C:$D,2,FALSE)</f>
        <v>#N/A</v>
      </c>
    </row>
    <row r="739" spans="1:18" x14ac:dyDescent="0.25">
      <c r="A739" s="210"/>
      <c r="B739" s="124"/>
      <c r="C739" s="125"/>
      <c r="D739" s="125"/>
      <c r="E739" s="125"/>
      <c r="F739" s="125"/>
      <c r="G739" s="125"/>
      <c r="H739" s="125"/>
      <c r="I739" s="125"/>
      <c r="J739" s="125"/>
      <c r="K739" s="126"/>
      <c r="L739" s="126"/>
      <c r="M739" s="126"/>
      <c r="N739" s="226">
        <f>Table7[[#This Row],[Drug Cost]]+Table7[[#This Row],[Drug Markup]]+Table7[[#This Row],[Drug Dispensing Fee]]</f>
        <v>0</v>
      </c>
      <c r="O739" s="126"/>
      <c r="P739" s="126">
        <f>Table7[[#This Row],[Total Drug Cost]]-Table7[[#This Row],[Total Third-party Pay]]</f>
        <v>0</v>
      </c>
      <c r="Q739" s="127"/>
      <c r="R739" s="70" t="e">
        <f>VLOOKUP(Table7[[#This Row],[Patient PHN]],'[1]MASTER LIST'!$C:$D,2,FALSE)</f>
        <v>#N/A</v>
      </c>
    </row>
    <row r="740" spans="1:18" x14ac:dyDescent="0.25">
      <c r="A740" s="210"/>
      <c r="B740" s="124"/>
      <c r="C740" s="125"/>
      <c r="D740" s="125"/>
      <c r="E740" s="125"/>
      <c r="F740" s="125"/>
      <c r="G740" s="125"/>
      <c r="H740" s="125"/>
      <c r="I740" s="125"/>
      <c r="J740" s="125"/>
      <c r="K740" s="126"/>
      <c r="L740" s="126"/>
      <c r="M740" s="126"/>
      <c r="N740" s="226">
        <f>Table7[[#This Row],[Drug Cost]]+Table7[[#This Row],[Drug Markup]]+Table7[[#This Row],[Drug Dispensing Fee]]</f>
        <v>0</v>
      </c>
      <c r="O740" s="126"/>
      <c r="P740" s="126">
        <f>Table7[[#This Row],[Total Drug Cost]]-Table7[[#This Row],[Total Third-party Pay]]</f>
        <v>0</v>
      </c>
      <c r="Q740" s="127"/>
      <c r="R740" s="70" t="e">
        <f>VLOOKUP(Table7[[#This Row],[Patient PHN]],'[1]MASTER LIST'!$C:$D,2,FALSE)</f>
        <v>#N/A</v>
      </c>
    </row>
    <row r="741" spans="1:18" x14ac:dyDescent="0.25">
      <c r="A741" s="210"/>
      <c r="B741" s="124"/>
      <c r="C741" s="125"/>
      <c r="D741" s="125"/>
      <c r="E741" s="125"/>
      <c r="F741" s="125"/>
      <c r="G741" s="125"/>
      <c r="H741" s="125"/>
      <c r="I741" s="125"/>
      <c r="J741" s="125"/>
      <c r="K741" s="126"/>
      <c r="L741" s="126"/>
      <c r="M741" s="126"/>
      <c r="N741" s="226">
        <f>Table7[[#This Row],[Drug Cost]]+Table7[[#This Row],[Drug Markup]]+Table7[[#This Row],[Drug Dispensing Fee]]</f>
        <v>0</v>
      </c>
      <c r="O741" s="126"/>
      <c r="P741" s="126">
        <f>Table7[[#This Row],[Total Drug Cost]]-Table7[[#This Row],[Total Third-party Pay]]</f>
        <v>0</v>
      </c>
      <c r="Q741" s="127"/>
      <c r="R741" s="70" t="e">
        <f>VLOOKUP(Table7[[#This Row],[Patient PHN]],'[1]MASTER LIST'!$C:$D,2,FALSE)</f>
        <v>#N/A</v>
      </c>
    </row>
    <row r="742" spans="1:18" x14ac:dyDescent="0.25">
      <c r="A742" s="210"/>
      <c r="B742" s="124"/>
      <c r="C742" s="125"/>
      <c r="D742" s="125"/>
      <c r="E742" s="125"/>
      <c r="F742" s="125"/>
      <c r="G742" s="125"/>
      <c r="H742" s="125"/>
      <c r="I742" s="125"/>
      <c r="J742" s="125"/>
      <c r="K742" s="126"/>
      <c r="L742" s="126"/>
      <c r="M742" s="126"/>
      <c r="N742" s="226">
        <f>Table7[[#This Row],[Drug Cost]]+Table7[[#This Row],[Drug Markup]]+Table7[[#This Row],[Drug Dispensing Fee]]</f>
        <v>0</v>
      </c>
      <c r="O742" s="126"/>
      <c r="P742" s="126">
        <f>Table7[[#This Row],[Total Drug Cost]]-Table7[[#This Row],[Total Third-party Pay]]</f>
        <v>0</v>
      </c>
      <c r="Q742" s="127"/>
      <c r="R742" s="70" t="e">
        <f>VLOOKUP(Table7[[#This Row],[Patient PHN]],'[1]MASTER LIST'!$C:$D,2,FALSE)</f>
        <v>#N/A</v>
      </c>
    </row>
    <row r="743" spans="1:18" x14ac:dyDescent="0.25">
      <c r="A743" s="210"/>
      <c r="B743" s="124"/>
      <c r="C743" s="125"/>
      <c r="D743" s="125"/>
      <c r="E743" s="125"/>
      <c r="F743" s="125"/>
      <c r="G743" s="125"/>
      <c r="H743" s="125"/>
      <c r="I743" s="125"/>
      <c r="J743" s="125"/>
      <c r="K743" s="126"/>
      <c r="L743" s="126"/>
      <c r="M743" s="126"/>
      <c r="N743" s="226">
        <f>Table7[[#This Row],[Drug Cost]]+Table7[[#This Row],[Drug Markup]]+Table7[[#This Row],[Drug Dispensing Fee]]</f>
        <v>0</v>
      </c>
      <c r="O743" s="126"/>
      <c r="P743" s="126">
        <f>Table7[[#This Row],[Total Drug Cost]]-Table7[[#This Row],[Total Third-party Pay]]</f>
        <v>0</v>
      </c>
      <c r="Q743" s="127"/>
      <c r="R743" s="70" t="e">
        <f>VLOOKUP(Table7[[#This Row],[Patient PHN]],'[1]MASTER LIST'!$C:$D,2,FALSE)</f>
        <v>#N/A</v>
      </c>
    </row>
    <row r="744" spans="1:18" x14ac:dyDescent="0.25">
      <c r="A744" s="210"/>
      <c r="B744" s="124"/>
      <c r="C744" s="125"/>
      <c r="D744" s="125"/>
      <c r="E744" s="125"/>
      <c r="F744" s="125"/>
      <c r="G744" s="125"/>
      <c r="H744" s="125"/>
      <c r="I744" s="125"/>
      <c r="J744" s="125"/>
      <c r="K744" s="126"/>
      <c r="L744" s="126"/>
      <c r="M744" s="126"/>
      <c r="N744" s="226">
        <f>Table7[[#This Row],[Drug Cost]]+Table7[[#This Row],[Drug Markup]]+Table7[[#This Row],[Drug Dispensing Fee]]</f>
        <v>0</v>
      </c>
      <c r="O744" s="126"/>
      <c r="P744" s="126">
        <f>Table7[[#This Row],[Total Drug Cost]]-Table7[[#This Row],[Total Third-party Pay]]</f>
        <v>0</v>
      </c>
      <c r="Q744" s="127"/>
      <c r="R744" s="70" t="e">
        <f>VLOOKUP(Table7[[#This Row],[Patient PHN]],'[1]MASTER LIST'!$C:$D,2,FALSE)</f>
        <v>#N/A</v>
      </c>
    </row>
    <row r="745" spans="1:18" x14ac:dyDescent="0.25">
      <c r="A745" s="210"/>
      <c r="B745" s="124"/>
      <c r="C745" s="125"/>
      <c r="D745" s="125"/>
      <c r="E745" s="125"/>
      <c r="F745" s="125"/>
      <c r="G745" s="125"/>
      <c r="H745" s="125"/>
      <c r="I745" s="125"/>
      <c r="J745" s="125"/>
      <c r="K745" s="126"/>
      <c r="L745" s="126"/>
      <c r="M745" s="126"/>
      <c r="N745" s="226">
        <f>Table7[[#This Row],[Drug Cost]]+Table7[[#This Row],[Drug Markup]]+Table7[[#This Row],[Drug Dispensing Fee]]</f>
        <v>0</v>
      </c>
      <c r="O745" s="126"/>
      <c r="P745" s="126">
        <f>Table7[[#This Row],[Total Drug Cost]]-Table7[[#This Row],[Total Third-party Pay]]</f>
        <v>0</v>
      </c>
      <c r="Q745" s="127"/>
      <c r="R745" s="70" t="e">
        <f>VLOOKUP(Table7[[#This Row],[Patient PHN]],'[1]MASTER LIST'!$C:$D,2,FALSE)</f>
        <v>#N/A</v>
      </c>
    </row>
    <row r="746" spans="1:18" x14ac:dyDescent="0.25">
      <c r="A746" s="210"/>
      <c r="B746" s="124"/>
      <c r="C746" s="125"/>
      <c r="D746" s="125"/>
      <c r="E746" s="125"/>
      <c r="F746" s="125"/>
      <c r="G746" s="125"/>
      <c r="H746" s="125"/>
      <c r="I746" s="125"/>
      <c r="J746" s="125"/>
      <c r="K746" s="126"/>
      <c r="L746" s="126"/>
      <c r="M746" s="126"/>
      <c r="N746" s="226">
        <f>Table7[[#This Row],[Drug Cost]]+Table7[[#This Row],[Drug Markup]]+Table7[[#This Row],[Drug Dispensing Fee]]</f>
        <v>0</v>
      </c>
      <c r="O746" s="126"/>
      <c r="P746" s="126">
        <f>Table7[[#This Row],[Total Drug Cost]]-Table7[[#This Row],[Total Third-party Pay]]</f>
        <v>0</v>
      </c>
      <c r="Q746" s="127"/>
      <c r="R746" s="70" t="e">
        <f>VLOOKUP(Table7[[#This Row],[Patient PHN]],'[1]MASTER LIST'!$C:$D,2,FALSE)</f>
        <v>#N/A</v>
      </c>
    </row>
    <row r="747" spans="1:18" x14ac:dyDescent="0.25">
      <c r="A747" s="210"/>
      <c r="B747" s="124"/>
      <c r="C747" s="125"/>
      <c r="D747" s="125"/>
      <c r="E747" s="125"/>
      <c r="F747" s="125"/>
      <c r="G747" s="125"/>
      <c r="H747" s="125"/>
      <c r="I747" s="125"/>
      <c r="J747" s="125"/>
      <c r="K747" s="126"/>
      <c r="L747" s="126"/>
      <c r="M747" s="126"/>
      <c r="N747" s="226">
        <f>Table7[[#This Row],[Drug Cost]]+Table7[[#This Row],[Drug Markup]]+Table7[[#This Row],[Drug Dispensing Fee]]</f>
        <v>0</v>
      </c>
      <c r="O747" s="126"/>
      <c r="P747" s="126">
        <f>Table7[[#This Row],[Total Drug Cost]]-Table7[[#This Row],[Total Third-party Pay]]</f>
        <v>0</v>
      </c>
      <c r="Q747" s="127"/>
      <c r="R747" s="70" t="e">
        <f>VLOOKUP(Table7[[#This Row],[Patient PHN]],'[1]MASTER LIST'!$C:$D,2,FALSE)</f>
        <v>#N/A</v>
      </c>
    </row>
    <row r="748" spans="1:18" x14ac:dyDescent="0.25">
      <c r="A748" s="210"/>
      <c r="B748" s="124"/>
      <c r="C748" s="125"/>
      <c r="D748" s="125"/>
      <c r="E748" s="125"/>
      <c r="F748" s="125"/>
      <c r="G748" s="125"/>
      <c r="H748" s="125"/>
      <c r="I748" s="125"/>
      <c r="J748" s="125"/>
      <c r="K748" s="126"/>
      <c r="L748" s="126"/>
      <c r="M748" s="126"/>
      <c r="N748" s="226">
        <f>Table7[[#This Row],[Drug Cost]]+Table7[[#This Row],[Drug Markup]]+Table7[[#This Row],[Drug Dispensing Fee]]</f>
        <v>0</v>
      </c>
      <c r="O748" s="126"/>
      <c r="P748" s="126">
        <f>Table7[[#This Row],[Total Drug Cost]]-Table7[[#This Row],[Total Third-party Pay]]</f>
        <v>0</v>
      </c>
      <c r="Q748" s="127"/>
      <c r="R748" s="70" t="e">
        <f>VLOOKUP(Table7[[#This Row],[Patient PHN]],'[1]MASTER LIST'!$C:$D,2,FALSE)</f>
        <v>#N/A</v>
      </c>
    </row>
    <row r="749" spans="1:18" x14ac:dyDescent="0.25">
      <c r="A749" s="210"/>
      <c r="B749" s="124"/>
      <c r="C749" s="125"/>
      <c r="D749" s="125"/>
      <c r="E749" s="125"/>
      <c r="F749" s="125"/>
      <c r="G749" s="125"/>
      <c r="H749" s="125"/>
      <c r="I749" s="125"/>
      <c r="J749" s="125"/>
      <c r="K749" s="126"/>
      <c r="L749" s="126"/>
      <c r="M749" s="126"/>
      <c r="N749" s="226">
        <f>Table7[[#This Row],[Drug Cost]]+Table7[[#This Row],[Drug Markup]]+Table7[[#This Row],[Drug Dispensing Fee]]</f>
        <v>0</v>
      </c>
      <c r="O749" s="126"/>
      <c r="P749" s="126">
        <f>Table7[[#This Row],[Total Drug Cost]]-Table7[[#This Row],[Total Third-party Pay]]</f>
        <v>0</v>
      </c>
      <c r="Q749" s="127"/>
      <c r="R749" s="70" t="e">
        <f>VLOOKUP(Table7[[#This Row],[Patient PHN]],'[1]MASTER LIST'!$C:$D,2,FALSE)</f>
        <v>#N/A</v>
      </c>
    </row>
    <row r="750" spans="1:18" x14ac:dyDescent="0.25">
      <c r="A750" s="210"/>
      <c r="B750" s="124"/>
      <c r="C750" s="125"/>
      <c r="D750" s="125"/>
      <c r="E750" s="125"/>
      <c r="F750" s="125"/>
      <c r="G750" s="125"/>
      <c r="H750" s="125"/>
      <c r="I750" s="125"/>
      <c r="J750" s="125"/>
      <c r="K750" s="126"/>
      <c r="L750" s="126"/>
      <c r="M750" s="126"/>
      <c r="N750" s="226">
        <f>Table7[[#This Row],[Drug Cost]]+Table7[[#This Row],[Drug Markup]]+Table7[[#This Row],[Drug Dispensing Fee]]</f>
        <v>0</v>
      </c>
      <c r="O750" s="126"/>
      <c r="P750" s="126">
        <f>Table7[[#This Row],[Total Drug Cost]]-Table7[[#This Row],[Total Third-party Pay]]</f>
        <v>0</v>
      </c>
      <c r="Q750" s="127"/>
      <c r="R750" s="70" t="e">
        <f>VLOOKUP(Table7[[#This Row],[Patient PHN]],'[1]MASTER LIST'!$C:$D,2,FALSE)</f>
        <v>#N/A</v>
      </c>
    </row>
    <row r="751" spans="1:18" x14ac:dyDescent="0.25">
      <c r="A751" s="210"/>
      <c r="B751" s="124"/>
      <c r="C751" s="125"/>
      <c r="D751" s="125"/>
      <c r="E751" s="125"/>
      <c r="F751" s="125"/>
      <c r="G751" s="125"/>
      <c r="H751" s="125"/>
      <c r="I751" s="125"/>
      <c r="J751" s="125"/>
      <c r="K751" s="126"/>
      <c r="L751" s="126"/>
      <c r="M751" s="126"/>
      <c r="N751" s="226">
        <f>Table7[[#This Row],[Drug Cost]]+Table7[[#This Row],[Drug Markup]]+Table7[[#This Row],[Drug Dispensing Fee]]</f>
        <v>0</v>
      </c>
      <c r="O751" s="126"/>
      <c r="P751" s="126">
        <f>Table7[[#This Row],[Total Drug Cost]]-Table7[[#This Row],[Total Third-party Pay]]</f>
        <v>0</v>
      </c>
      <c r="Q751" s="127"/>
      <c r="R751" s="70" t="e">
        <f>VLOOKUP(Table7[[#This Row],[Patient PHN]],'[1]MASTER LIST'!$C:$D,2,FALSE)</f>
        <v>#N/A</v>
      </c>
    </row>
    <row r="752" spans="1:18" x14ac:dyDescent="0.25">
      <c r="A752" s="210"/>
      <c r="B752" s="124"/>
      <c r="C752" s="125"/>
      <c r="D752" s="125"/>
      <c r="E752" s="125"/>
      <c r="F752" s="125"/>
      <c r="G752" s="125"/>
      <c r="H752" s="125"/>
      <c r="I752" s="125"/>
      <c r="J752" s="125"/>
      <c r="K752" s="126"/>
      <c r="L752" s="126"/>
      <c r="M752" s="126"/>
      <c r="N752" s="226">
        <f>Table7[[#This Row],[Drug Cost]]+Table7[[#This Row],[Drug Markup]]+Table7[[#This Row],[Drug Dispensing Fee]]</f>
        <v>0</v>
      </c>
      <c r="O752" s="126"/>
      <c r="P752" s="126">
        <f>Table7[[#This Row],[Total Drug Cost]]-Table7[[#This Row],[Total Third-party Pay]]</f>
        <v>0</v>
      </c>
      <c r="Q752" s="127"/>
      <c r="R752" s="70" t="e">
        <f>VLOOKUP(Table7[[#This Row],[Patient PHN]],'[1]MASTER LIST'!$C:$D,2,FALSE)</f>
        <v>#N/A</v>
      </c>
    </row>
    <row r="753" spans="1:18" x14ac:dyDescent="0.25">
      <c r="A753" s="210"/>
      <c r="B753" s="124"/>
      <c r="C753" s="125"/>
      <c r="D753" s="125"/>
      <c r="E753" s="125"/>
      <c r="F753" s="125"/>
      <c r="G753" s="125"/>
      <c r="H753" s="125"/>
      <c r="I753" s="125"/>
      <c r="J753" s="125"/>
      <c r="K753" s="126"/>
      <c r="L753" s="126"/>
      <c r="M753" s="126"/>
      <c r="N753" s="226">
        <f>Table7[[#This Row],[Drug Cost]]+Table7[[#This Row],[Drug Markup]]+Table7[[#This Row],[Drug Dispensing Fee]]</f>
        <v>0</v>
      </c>
      <c r="O753" s="126"/>
      <c r="P753" s="126">
        <f>Table7[[#This Row],[Total Drug Cost]]-Table7[[#This Row],[Total Third-party Pay]]</f>
        <v>0</v>
      </c>
      <c r="Q753" s="127"/>
      <c r="R753" s="70" t="e">
        <f>VLOOKUP(Table7[[#This Row],[Patient PHN]],'[1]MASTER LIST'!$C:$D,2,FALSE)</f>
        <v>#N/A</v>
      </c>
    </row>
    <row r="754" spans="1:18" x14ac:dyDescent="0.25">
      <c r="A754" s="210"/>
      <c r="B754" s="124"/>
      <c r="C754" s="125"/>
      <c r="D754" s="125"/>
      <c r="E754" s="125"/>
      <c r="F754" s="125"/>
      <c r="G754" s="125"/>
      <c r="H754" s="125"/>
      <c r="I754" s="125"/>
      <c r="J754" s="125"/>
      <c r="K754" s="126"/>
      <c r="L754" s="126"/>
      <c r="M754" s="126"/>
      <c r="N754" s="226">
        <f>Table7[[#This Row],[Drug Cost]]+Table7[[#This Row],[Drug Markup]]+Table7[[#This Row],[Drug Dispensing Fee]]</f>
        <v>0</v>
      </c>
      <c r="O754" s="126"/>
      <c r="P754" s="126">
        <f>Table7[[#This Row],[Total Drug Cost]]-Table7[[#This Row],[Total Third-party Pay]]</f>
        <v>0</v>
      </c>
      <c r="Q754" s="127"/>
      <c r="R754" s="70" t="e">
        <f>VLOOKUP(Table7[[#This Row],[Patient PHN]],'[1]MASTER LIST'!$C:$D,2,FALSE)</f>
        <v>#N/A</v>
      </c>
    </row>
    <row r="755" spans="1:18" x14ac:dyDescent="0.25">
      <c r="A755" s="210"/>
      <c r="B755" s="124"/>
      <c r="C755" s="125"/>
      <c r="D755" s="125"/>
      <c r="E755" s="125"/>
      <c r="F755" s="125"/>
      <c r="G755" s="125"/>
      <c r="H755" s="125"/>
      <c r="I755" s="125"/>
      <c r="J755" s="125"/>
      <c r="K755" s="126"/>
      <c r="L755" s="126"/>
      <c r="M755" s="126"/>
      <c r="N755" s="226">
        <f>Table7[[#This Row],[Drug Cost]]+Table7[[#This Row],[Drug Markup]]+Table7[[#This Row],[Drug Dispensing Fee]]</f>
        <v>0</v>
      </c>
      <c r="O755" s="126"/>
      <c r="P755" s="126">
        <f>Table7[[#This Row],[Total Drug Cost]]-Table7[[#This Row],[Total Third-party Pay]]</f>
        <v>0</v>
      </c>
      <c r="Q755" s="127"/>
      <c r="R755" s="70" t="e">
        <f>VLOOKUP(Table7[[#This Row],[Patient PHN]],'[1]MASTER LIST'!$C:$D,2,FALSE)</f>
        <v>#N/A</v>
      </c>
    </row>
    <row r="756" spans="1:18" x14ac:dyDescent="0.25">
      <c r="A756" s="210"/>
      <c r="B756" s="124"/>
      <c r="C756" s="125"/>
      <c r="D756" s="125"/>
      <c r="E756" s="125"/>
      <c r="F756" s="125"/>
      <c r="G756" s="125"/>
      <c r="H756" s="125"/>
      <c r="I756" s="125"/>
      <c r="J756" s="125"/>
      <c r="K756" s="126"/>
      <c r="L756" s="126"/>
      <c r="M756" s="126"/>
      <c r="N756" s="226">
        <f>Table7[[#This Row],[Drug Cost]]+Table7[[#This Row],[Drug Markup]]+Table7[[#This Row],[Drug Dispensing Fee]]</f>
        <v>0</v>
      </c>
      <c r="O756" s="126"/>
      <c r="P756" s="126">
        <f>Table7[[#This Row],[Total Drug Cost]]-Table7[[#This Row],[Total Third-party Pay]]</f>
        <v>0</v>
      </c>
      <c r="Q756" s="127"/>
      <c r="R756" s="70" t="e">
        <f>VLOOKUP(Table7[[#This Row],[Patient PHN]],'[1]MASTER LIST'!$C:$D,2,FALSE)</f>
        <v>#N/A</v>
      </c>
    </row>
    <row r="757" spans="1:18" x14ac:dyDescent="0.25">
      <c r="A757" s="210"/>
      <c r="B757" s="124"/>
      <c r="C757" s="125"/>
      <c r="D757" s="125"/>
      <c r="E757" s="125"/>
      <c r="F757" s="125"/>
      <c r="G757" s="125"/>
      <c r="H757" s="125"/>
      <c r="I757" s="125"/>
      <c r="J757" s="125"/>
      <c r="K757" s="126"/>
      <c r="L757" s="126"/>
      <c r="M757" s="126"/>
      <c r="N757" s="226">
        <f>Table7[[#This Row],[Drug Cost]]+Table7[[#This Row],[Drug Markup]]+Table7[[#This Row],[Drug Dispensing Fee]]</f>
        <v>0</v>
      </c>
      <c r="O757" s="126"/>
      <c r="P757" s="126">
        <f>Table7[[#This Row],[Total Drug Cost]]-Table7[[#This Row],[Total Third-party Pay]]</f>
        <v>0</v>
      </c>
      <c r="Q757" s="127"/>
      <c r="R757" s="70" t="e">
        <f>VLOOKUP(Table7[[#This Row],[Patient PHN]],'[1]MASTER LIST'!$C:$D,2,FALSE)</f>
        <v>#N/A</v>
      </c>
    </row>
    <row r="758" spans="1:18" x14ac:dyDescent="0.25">
      <c r="A758" s="210"/>
      <c r="B758" s="124"/>
      <c r="C758" s="125"/>
      <c r="D758" s="125"/>
      <c r="E758" s="125"/>
      <c r="F758" s="125"/>
      <c r="G758" s="125"/>
      <c r="H758" s="125"/>
      <c r="I758" s="125"/>
      <c r="J758" s="125"/>
      <c r="K758" s="126"/>
      <c r="L758" s="126"/>
      <c r="M758" s="126"/>
      <c r="N758" s="226">
        <f>Table7[[#This Row],[Drug Cost]]+Table7[[#This Row],[Drug Markup]]+Table7[[#This Row],[Drug Dispensing Fee]]</f>
        <v>0</v>
      </c>
      <c r="O758" s="126"/>
      <c r="P758" s="126">
        <f>Table7[[#This Row],[Total Drug Cost]]-Table7[[#This Row],[Total Third-party Pay]]</f>
        <v>0</v>
      </c>
      <c r="Q758" s="127"/>
      <c r="R758" s="70" t="e">
        <f>VLOOKUP(Table7[[#This Row],[Patient PHN]],'[1]MASTER LIST'!$C:$D,2,FALSE)</f>
        <v>#N/A</v>
      </c>
    </row>
    <row r="759" spans="1:18" x14ac:dyDescent="0.25">
      <c r="A759" s="210"/>
      <c r="B759" s="124"/>
      <c r="C759" s="125"/>
      <c r="D759" s="125"/>
      <c r="E759" s="125"/>
      <c r="F759" s="125"/>
      <c r="G759" s="125"/>
      <c r="H759" s="125"/>
      <c r="I759" s="125"/>
      <c r="J759" s="125"/>
      <c r="K759" s="126"/>
      <c r="L759" s="126"/>
      <c r="M759" s="126"/>
      <c r="N759" s="226">
        <f>Table7[[#This Row],[Drug Cost]]+Table7[[#This Row],[Drug Markup]]+Table7[[#This Row],[Drug Dispensing Fee]]</f>
        <v>0</v>
      </c>
      <c r="O759" s="126"/>
      <c r="P759" s="126">
        <f>Table7[[#This Row],[Total Drug Cost]]-Table7[[#This Row],[Total Third-party Pay]]</f>
        <v>0</v>
      </c>
      <c r="Q759" s="127"/>
      <c r="R759" s="70" t="e">
        <f>VLOOKUP(Table7[[#This Row],[Patient PHN]],'[1]MASTER LIST'!$C:$D,2,FALSE)</f>
        <v>#N/A</v>
      </c>
    </row>
    <row r="760" spans="1:18" x14ac:dyDescent="0.25">
      <c r="A760" s="210"/>
      <c r="B760" s="124"/>
      <c r="C760" s="125"/>
      <c r="D760" s="125"/>
      <c r="E760" s="125"/>
      <c r="F760" s="125"/>
      <c r="G760" s="125"/>
      <c r="H760" s="125"/>
      <c r="I760" s="125"/>
      <c r="J760" s="125"/>
      <c r="K760" s="126"/>
      <c r="L760" s="126"/>
      <c r="M760" s="126"/>
      <c r="N760" s="226">
        <f>Table7[[#This Row],[Drug Cost]]+Table7[[#This Row],[Drug Markup]]+Table7[[#This Row],[Drug Dispensing Fee]]</f>
        <v>0</v>
      </c>
      <c r="O760" s="126"/>
      <c r="P760" s="126">
        <f>Table7[[#This Row],[Total Drug Cost]]-Table7[[#This Row],[Total Third-party Pay]]</f>
        <v>0</v>
      </c>
      <c r="Q760" s="127"/>
      <c r="R760" s="70" t="e">
        <f>VLOOKUP(Table7[[#This Row],[Patient PHN]],'[1]MASTER LIST'!$C:$D,2,FALSE)</f>
        <v>#N/A</v>
      </c>
    </row>
    <row r="761" spans="1:18" x14ac:dyDescent="0.25">
      <c r="A761" s="210"/>
      <c r="B761" s="124"/>
      <c r="C761" s="125"/>
      <c r="D761" s="125"/>
      <c r="E761" s="125"/>
      <c r="F761" s="125"/>
      <c r="G761" s="125"/>
      <c r="H761" s="125"/>
      <c r="I761" s="125"/>
      <c r="J761" s="125"/>
      <c r="K761" s="126"/>
      <c r="L761" s="126"/>
      <c r="M761" s="126"/>
      <c r="N761" s="226">
        <f>Table7[[#This Row],[Drug Cost]]+Table7[[#This Row],[Drug Markup]]+Table7[[#This Row],[Drug Dispensing Fee]]</f>
        <v>0</v>
      </c>
      <c r="O761" s="126"/>
      <c r="P761" s="126">
        <f>Table7[[#This Row],[Total Drug Cost]]-Table7[[#This Row],[Total Third-party Pay]]</f>
        <v>0</v>
      </c>
      <c r="Q761" s="127"/>
      <c r="R761" s="70" t="e">
        <f>VLOOKUP(Table7[[#This Row],[Patient PHN]],'[1]MASTER LIST'!$C:$D,2,FALSE)</f>
        <v>#N/A</v>
      </c>
    </row>
    <row r="762" spans="1:18" x14ac:dyDescent="0.25">
      <c r="A762" s="210"/>
      <c r="B762" s="124"/>
      <c r="C762" s="125"/>
      <c r="D762" s="125"/>
      <c r="E762" s="125"/>
      <c r="F762" s="125"/>
      <c r="G762" s="125"/>
      <c r="H762" s="125"/>
      <c r="I762" s="125"/>
      <c r="J762" s="125"/>
      <c r="K762" s="126"/>
      <c r="L762" s="126"/>
      <c r="M762" s="126"/>
      <c r="N762" s="226">
        <f>Table7[[#This Row],[Drug Cost]]+Table7[[#This Row],[Drug Markup]]+Table7[[#This Row],[Drug Dispensing Fee]]</f>
        <v>0</v>
      </c>
      <c r="O762" s="126"/>
      <c r="P762" s="126">
        <f>Table7[[#This Row],[Total Drug Cost]]-Table7[[#This Row],[Total Third-party Pay]]</f>
        <v>0</v>
      </c>
      <c r="Q762" s="127"/>
      <c r="R762" s="70" t="e">
        <f>VLOOKUP(Table7[[#This Row],[Patient PHN]],'[1]MASTER LIST'!$C:$D,2,FALSE)</f>
        <v>#N/A</v>
      </c>
    </row>
    <row r="763" spans="1:18" x14ac:dyDescent="0.25">
      <c r="A763" s="210"/>
      <c r="B763" s="124"/>
      <c r="C763" s="125"/>
      <c r="D763" s="125"/>
      <c r="E763" s="125"/>
      <c r="F763" s="125"/>
      <c r="G763" s="125"/>
      <c r="H763" s="125"/>
      <c r="I763" s="125"/>
      <c r="J763" s="125"/>
      <c r="K763" s="126"/>
      <c r="L763" s="126"/>
      <c r="M763" s="126"/>
      <c r="N763" s="226">
        <f>Table7[[#This Row],[Drug Cost]]+Table7[[#This Row],[Drug Markup]]+Table7[[#This Row],[Drug Dispensing Fee]]</f>
        <v>0</v>
      </c>
      <c r="O763" s="126"/>
      <c r="P763" s="126">
        <f>Table7[[#This Row],[Total Drug Cost]]-Table7[[#This Row],[Total Third-party Pay]]</f>
        <v>0</v>
      </c>
      <c r="Q763" s="127"/>
      <c r="R763" s="70" t="e">
        <f>VLOOKUP(Table7[[#This Row],[Patient PHN]],'[1]MASTER LIST'!$C:$D,2,FALSE)</f>
        <v>#N/A</v>
      </c>
    </row>
    <row r="764" spans="1:18" x14ac:dyDescent="0.25">
      <c r="A764" s="210"/>
      <c r="B764" s="124"/>
      <c r="C764" s="125"/>
      <c r="D764" s="125"/>
      <c r="E764" s="125"/>
      <c r="F764" s="125"/>
      <c r="G764" s="125"/>
      <c r="H764" s="125"/>
      <c r="I764" s="125"/>
      <c r="J764" s="125"/>
      <c r="K764" s="126"/>
      <c r="L764" s="126"/>
      <c r="M764" s="126"/>
      <c r="N764" s="226">
        <f>Table7[[#This Row],[Drug Cost]]+Table7[[#This Row],[Drug Markup]]+Table7[[#This Row],[Drug Dispensing Fee]]</f>
        <v>0</v>
      </c>
      <c r="O764" s="126"/>
      <c r="P764" s="126">
        <f>Table7[[#This Row],[Total Drug Cost]]-Table7[[#This Row],[Total Third-party Pay]]</f>
        <v>0</v>
      </c>
      <c r="Q764" s="127"/>
      <c r="R764" s="70" t="e">
        <f>VLOOKUP(Table7[[#This Row],[Patient PHN]],'[1]MASTER LIST'!$C:$D,2,FALSE)</f>
        <v>#N/A</v>
      </c>
    </row>
    <row r="765" spans="1:18" x14ac:dyDescent="0.25">
      <c r="A765" s="210"/>
      <c r="B765" s="124"/>
      <c r="C765" s="125"/>
      <c r="D765" s="125"/>
      <c r="E765" s="125"/>
      <c r="F765" s="125"/>
      <c r="G765" s="125"/>
      <c r="H765" s="125"/>
      <c r="I765" s="125"/>
      <c r="J765" s="125"/>
      <c r="K765" s="126"/>
      <c r="L765" s="126"/>
      <c r="M765" s="126"/>
      <c r="N765" s="226">
        <f>Table7[[#This Row],[Drug Cost]]+Table7[[#This Row],[Drug Markup]]+Table7[[#This Row],[Drug Dispensing Fee]]</f>
        <v>0</v>
      </c>
      <c r="O765" s="126"/>
      <c r="P765" s="126">
        <f>Table7[[#This Row],[Total Drug Cost]]-Table7[[#This Row],[Total Third-party Pay]]</f>
        <v>0</v>
      </c>
      <c r="Q765" s="127"/>
      <c r="R765" s="70" t="e">
        <f>VLOOKUP(Table7[[#This Row],[Patient PHN]],'[1]MASTER LIST'!$C:$D,2,FALSE)</f>
        <v>#N/A</v>
      </c>
    </row>
    <row r="766" spans="1:18" x14ac:dyDescent="0.25">
      <c r="A766" s="210"/>
      <c r="B766" s="124"/>
      <c r="C766" s="125"/>
      <c r="D766" s="125"/>
      <c r="E766" s="125"/>
      <c r="F766" s="125"/>
      <c r="G766" s="125"/>
      <c r="H766" s="125"/>
      <c r="I766" s="125"/>
      <c r="J766" s="125"/>
      <c r="K766" s="126"/>
      <c r="L766" s="126"/>
      <c r="M766" s="126"/>
      <c r="N766" s="226">
        <f>Table7[[#This Row],[Drug Cost]]+Table7[[#This Row],[Drug Markup]]+Table7[[#This Row],[Drug Dispensing Fee]]</f>
        <v>0</v>
      </c>
      <c r="O766" s="126"/>
      <c r="P766" s="126">
        <f>Table7[[#This Row],[Total Drug Cost]]-Table7[[#This Row],[Total Third-party Pay]]</f>
        <v>0</v>
      </c>
      <c r="Q766" s="127"/>
      <c r="R766" s="70" t="e">
        <f>VLOOKUP(Table7[[#This Row],[Patient PHN]],'[1]MASTER LIST'!$C:$D,2,FALSE)</f>
        <v>#N/A</v>
      </c>
    </row>
    <row r="767" spans="1:18" x14ac:dyDescent="0.25">
      <c r="A767" s="210"/>
      <c r="B767" s="124"/>
      <c r="C767" s="125"/>
      <c r="D767" s="125"/>
      <c r="E767" s="125"/>
      <c r="F767" s="125"/>
      <c r="G767" s="125"/>
      <c r="H767" s="125"/>
      <c r="I767" s="125"/>
      <c r="J767" s="125"/>
      <c r="K767" s="126"/>
      <c r="L767" s="126"/>
      <c r="M767" s="126"/>
      <c r="N767" s="226">
        <f>Table7[[#This Row],[Drug Cost]]+Table7[[#This Row],[Drug Markup]]+Table7[[#This Row],[Drug Dispensing Fee]]</f>
        <v>0</v>
      </c>
      <c r="O767" s="126"/>
      <c r="P767" s="126">
        <f>Table7[[#This Row],[Total Drug Cost]]-Table7[[#This Row],[Total Third-party Pay]]</f>
        <v>0</v>
      </c>
      <c r="Q767" s="127"/>
      <c r="R767" s="70" t="e">
        <f>VLOOKUP(Table7[[#This Row],[Patient PHN]],'[1]MASTER LIST'!$C:$D,2,FALSE)</f>
        <v>#N/A</v>
      </c>
    </row>
    <row r="768" spans="1:18" x14ac:dyDescent="0.25">
      <c r="A768" s="210"/>
      <c r="B768" s="124"/>
      <c r="C768" s="125"/>
      <c r="D768" s="125"/>
      <c r="E768" s="125"/>
      <c r="F768" s="125"/>
      <c r="G768" s="125"/>
      <c r="H768" s="125"/>
      <c r="I768" s="125"/>
      <c r="J768" s="125"/>
      <c r="K768" s="126"/>
      <c r="L768" s="126"/>
      <c r="M768" s="126"/>
      <c r="N768" s="226">
        <f>Table7[[#This Row],[Drug Cost]]+Table7[[#This Row],[Drug Markup]]+Table7[[#This Row],[Drug Dispensing Fee]]</f>
        <v>0</v>
      </c>
      <c r="O768" s="126"/>
      <c r="P768" s="126">
        <f>Table7[[#This Row],[Total Drug Cost]]-Table7[[#This Row],[Total Third-party Pay]]</f>
        <v>0</v>
      </c>
      <c r="Q768" s="127"/>
      <c r="R768" s="70" t="e">
        <f>VLOOKUP(Table7[[#This Row],[Patient PHN]],'[1]MASTER LIST'!$C:$D,2,FALSE)</f>
        <v>#N/A</v>
      </c>
    </row>
    <row r="769" spans="1:18" x14ac:dyDescent="0.25">
      <c r="A769" s="210"/>
      <c r="B769" s="124"/>
      <c r="C769" s="125"/>
      <c r="D769" s="125"/>
      <c r="E769" s="125"/>
      <c r="F769" s="125"/>
      <c r="G769" s="125"/>
      <c r="H769" s="125"/>
      <c r="I769" s="125"/>
      <c r="J769" s="125"/>
      <c r="K769" s="126"/>
      <c r="L769" s="126"/>
      <c r="M769" s="126"/>
      <c r="N769" s="226">
        <f>Table7[[#This Row],[Drug Cost]]+Table7[[#This Row],[Drug Markup]]+Table7[[#This Row],[Drug Dispensing Fee]]</f>
        <v>0</v>
      </c>
      <c r="O769" s="126"/>
      <c r="P769" s="126">
        <f>Table7[[#This Row],[Total Drug Cost]]-Table7[[#This Row],[Total Third-party Pay]]</f>
        <v>0</v>
      </c>
      <c r="Q769" s="127"/>
      <c r="R769" s="70" t="e">
        <f>VLOOKUP(Table7[[#This Row],[Patient PHN]],'[1]MASTER LIST'!$C:$D,2,FALSE)</f>
        <v>#N/A</v>
      </c>
    </row>
    <row r="770" spans="1:18" x14ac:dyDescent="0.25">
      <c r="A770" s="210"/>
      <c r="B770" s="124"/>
      <c r="C770" s="125"/>
      <c r="D770" s="125"/>
      <c r="E770" s="125"/>
      <c r="F770" s="125"/>
      <c r="G770" s="125"/>
      <c r="H770" s="125"/>
      <c r="I770" s="125"/>
      <c r="J770" s="125"/>
      <c r="K770" s="126"/>
      <c r="L770" s="126"/>
      <c r="M770" s="126"/>
      <c r="N770" s="226">
        <f>Table7[[#This Row],[Drug Cost]]+Table7[[#This Row],[Drug Markup]]+Table7[[#This Row],[Drug Dispensing Fee]]</f>
        <v>0</v>
      </c>
      <c r="O770" s="126"/>
      <c r="P770" s="126">
        <f>Table7[[#This Row],[Total Drug Cost]]-Table7[[#This Row],[Total Third-party Pay]]</f>
        <v>0</v>
      </c>
      <c r="Q770" s="127"/>
      <c r="R770" s="70" t="e">
        <f>VLOOKUP(Table7[[#This Row],[Patient PHN]],'[1]MASTER LIST'!$C:$D,2,FALSE)</f>
        <v>#N/A</v>
      </c>
    </row>
    <row r="771" spans="1:18" x14ac:dyDescent="0.25">
      <c r="A771" s="210"/>
      <c r="B771" s="124"/>
      <c r="C771" s="125"/>
      <c r="D771" s="125"/>
      <c r="E771" s="125"/>
      <c r="F771" s="125"/>
      <c r="G771" s="125"/>
      <c r="H771" s="125"/>
      <c r="I771" s="125"/>
      <c r="J771" s="125"/>
      <c r="K771" s="126"/>
      <c r="L771" s="126"/>
      <c r="M771" s="126"/>
      <c r="N771" s="226">
        <f>Table7[[#This Row],[Drug Cost]]+Table7[[#This Row],[Drug Markup]]+Table7[[#This Row],[Drug Dispensing Fee]]</f>
        <v>0</v>
      </c>
      <c r="O771" s="126"/>
      <c r="P771" s="126">
        <f>Table7[[#This Row],[Total Drug Cost]]-Table7[[#This Row],[Total Third-party Pay]]</f>
        <v>0</v>
      </c>
      <c r="Q771" s="127"/>
      <c r="R771" s="70" t="e">
        <f>VLOOKUP(Table7[[#This Row],[Patient PHN]],'[1]MASTER LIST'!$C:$D,2,FALSE)</f>
        <v>#N/A</v>
      </c>
    </row>
    <row r="772" spans="1:18" x14ac:dyDescent="0.25">
      <c r="A772" s="210"/>
      <c r="B772" s="124"/>
      <c r="C772" s="125"/>
      <c r="D772" s="125"/>
      <c r="E772" s="125"/>
      <c r="F772" s="125"/>
      <c r="G772" s="125"/>
      <c r="H772" s="125"/>
      <c r="I772" s="125"/>
      <c r="J772" s="125"/>
      <c r="K772" s="126"/>
      <c r="L772" s="126"/>
      <c r="M772" s="126"/>
      <c r="N772" s="226">
        <f>Table7[[#This Row],[Drug Cost]]+Table7[[#This Row],[Drug Markup]]+Table7[[#This Row],[Drug Dispensing Fee]]</f>
        <v>0</v>
      </c>
      <c r="O772" s="126"/>
      <c r="P772" s="126">
        <f>Table7[[#This Row],[Total Drug Cost]]-Table7[[#This Row],[Total Third-party Pay]]</f>
        <v>0</v>
      </c>
      <c r="Q772" s="127"/>
      <c r="R772" s="70" t="e">
        <f>VLOOKUP(Table7[[#This Row],[Patient PHN]],'[1]MASTER LIST'!$C:$D,2,FALSE)</f>
        <v>#N/A</v>
      </c>
    </row>
    <row r="773" spans="1:18" x14ac:dyDescent="0.25">
      <c r="A773" s="210"/>
      <c r="B773" s="124"/>
      <c r="C773" s="125"/>
      <c r="D773" s="125"/>
      <c r="E773" s="125"/>
      <c r="F773" s="125"/>
      <c r="G773" s="125"/>
      <c r="H773" s="125"/>
      <c r="I773" s="125"/>
      <c r="J773" s="125"/>
      <c r="K773" s="126"/>
      <c r="L773" s="126"/>
      <c r="M773" s="126"/>
      <c r="N773" s="226">
        <f>Table7[[#This Row],[Drug Cost]]+Table7[[#This Row],[Drug Markup]]+Table7[[#This Row],[Drug Dispensing Fee]]</f>
        <v>0</v>
      </c>
      <c r="O773" s="126"/>
      <c r="P773" s="126">
        <f>Table7[[#This Row],[Total Drug Cost]]-Table7[[#This Row],[Total Third-party Pay]]</f>
        <v>0</v>
      </c>
      <c r="Q773" s="127"/>
      <c r="R773" s="70" t="e">
        <f>VLOOKUP(Table7[[#This Row],[Patient PHN]],'[1]MASTER LIST'!$C:$D,2,FALSE)</f>
        <v>#N/A</v>
      </c>
    </row>
    <row r="774" spans="1:18" x14ac:dyDescent="0.25">
      <c r="A774" s="210"/>
      <c r="B774" s="124"/>
      <c r="C774" s="125"/>
      <c r="D774" s="125"/>
      <c r="E774" s="125"/>
      <c r="F774" s="125"/>
      <c r="G774" s="125"/>
      <c r="H774" s="125"/>
      <c r="I774" s="125"/>
      <c r="J774" s="125"/>
      <c r="K774" s="126"/>
      <c r="L774" s="126"/>
      <c r="M774" s="126"/>
      <c r="N774" s="226">
        <f>Table7[[#This Row],[Drug Cost]]+Table7[[#This Row],[Drug Markup]]+Table7[[#This Row],[Drug Dispensing Fee]]</f>
        <v>0</v>
      </c>
      <c r="O774" s="126"/>
      <c r="P774" s="126">
        <f>Table7[[#This Row],[Total Drug Cost]]-Table7[[#This Row],[Total Third-party Pay]]</f>
        <v>0</v>
      </c>
      <c r="Q774" s="127"/>
      <c r="R774" s="70" t="e">
        <f>VLOOKUP(Table7[[#This Row],[Patient PHN]],'[1]MASTER LIST'!$C:$D,2,FALSE)</f>
        <v>#N/A</v>
      </c>
    </row>
    <row r="775" spans="1:18" x14ac:dyDescent="0.25">
      <c r="A775" s="210"/>
      <c r="B775" s="124"/>
      <c r="C775" s="125"/>
      <c r="D775" s="125"/>
      <c r="E775" s="125"/>
      <c r="F775" s="125"/>
      <c r="G775" s="125"/>
      <c r="H775" s="125"/>
      <c r="I775" s="125"/>
      <c r="J775" s="125"/>
      <c r="K775" s="126"/>
      <c r="L775" s="126"/>
      <c r="M775" s="126"/>
      <c r="N775" s="226">
        <f>Table7[[#This Row],[Drug Cost]]+Table7[[#This Row],[Drug Markup]]+Table7[[#This Row],[Drug Dispensing Fee]]</f>
        <v>0</v>
      </c>
      <c r="O775" s="126"/>
      <c r="P775" s="126">
        <f>Table7[[#This Row],[Total Drug Cost]]-Table7[[#This Row],[Total Third-party Pay]]</f>
        <v>0</v>
      </c>
      <c r="Q775" s="127"/>
      <c r="R775" s="70" t="e">
        <f>VLOOKUP(Table7[[#This Row],[Patient PHN]],'[1]MASTER LIST'!$C:$D,2,FALSE)</f>
        <v>#N/A</v>
      </c>
    </row>
    <row r="776" spans="1:18" x14ac:dyDescent="0.25">
      <c r="A776" s="210"/>
      <c r="B776" s="124"/>
      <c r="C776" s="125"/>
      <c r="D776" s="125"/>
      <c r="E776" s="125"/>
      <c r="F776" s="125"/>
      <c r="G776" s="125"/>
      <c r="H776" s="125"/>
      <c r="I776" s="125"/>
      <c r="J776" s="125"/>
      <c r="K776" s="126"/>
      <c r="L776" s="126"/>
      <c r="M776" s="126"/>
      <c r="N776" s="226">
        <f>Table7[[#This Row],[Drug Cost]]+Table7[[#This Row],[Drug Markup]]+Table7[[#This Row],[Drug Dispensing Fee]]</f>
        <v>0</v>
      </c>
      <c r="O776" s="126"/>
      <c r="P776" s="126">
        <f>Table7[[#This Row],[Total Drug Cost]]-Table7[[#This Row],[Total Third-party Pay]]</f>
        <v>0</v>
      </c>
      <c r="Q776" s="127"/>
      <c r="R776" s="70" t="e">
        <f>VLOOKUP(Table7[[#This Row],[Patient PHN]],'[1]MASTER LIST'!$C:$D,2,FALSE)</f>
        <v>#N/A</v>
      </c>
    </row>
    <row r="777" spans="1:18" x14ac:dyDescent="0.25">
      <c r="A777" s="210"/>
      <c r="B777" s="124"/>
      <c r="C777" s="125"/>
      <c r="D777" s="125"/>
      <c r="E777" s="125"/>
      <c r="F777" s="125"/>
      <c r="G777" s="125"/>
      <c r="H777" s="125"/>
      <c r="I777" s="125"/>
      <c r="J777" s="125"/>
      <c r="K777" s="126"/>
      <c r="L777" s="126"/>
      <c r="M777" s="126"/>
      <c r="N777" s="226">
        <f>Table7[[#This Row],[Drug Cost]]+Table7[[#This Row],[Drug Markup]]+Table7[[#This Row],[Drug Dispensing Fee]]</f>
        <v>0</v>
      </c>
      <c r="O777" s="126"/>
      <c r="P777" s="126">
        <f>Table7[[#This Row],[Total Drug Cost]]-Table7[[#This Row],[Total Third-party Pay]]</f>
        <v>0</v>
      </c>
      <c r="Q777" s="127"/>
      <c r="R777" s="70" t="e">
        <f>VLOOKUP(Table7[[#This Row],[Patient PHN]],'[1]MASTER LIST'!$C:$D,2,FALSE)</f>
        <v>#N/A</v>
      </c>
    </row>
    <row r="778" spans="1:18" x14ac:dyDescent="0.25">
      <c r="A778" s="210"/>
      <c r="B778" s="124"/>
      <c r="C778" s="125"/>
      <c r="D778" s="125"/>
      <c r="E778" s="125"/>
      <c r="F778" s="125"/>
      <c r="G778" s="125"/>
      <c r="H778" s="125"/>
      <c r="I778" s="125"/>
      <c r="J778" s="125"/>
      <c r="K778" s="126"/>
      <c r="L778" s="126"/>
      <c r="M778" s="126"/>
      <c r="N778" s="226">
        <f>Table7[[#This Row],[Drug Cost]]+Table7[[#This Row],[Drug Markup]]+Table7[[#This Row],[Drug Dispensing Fee]]</f>
        <v>0</v>
      </c>
      <c r="O778" s="126"/>
      <c r="P778" s="126">
        <f>Table7[[#This Row],[Total Drug Cost]]-Table7[[#This Row],[Total Third-party Pay]]</f>
        <v>0</v>
      </c>
      <c r="Q778" s="127"/>
      <c r="R778" s="70" t="e">
        <f>VLOOKUP(Table7[[#This Row],[Patient PHN]],'[1]MASTER LIST'!$C:$D,2,FALSE)</f>
        <v>#N/A</v>
      </c>
    </row>
    <row r="779" spans="1:18" x14ac:dyDescent="0.25">
      <c r="A779" s="210"/>
      <c r="B779" s="124"/>
      <c r="C779" s="125"/>
      <c r="D779" s="125"/>
      <c r="E779" s="125"/>
      <c r="F779" s="125"/>
      <c r="G779" s="125"/>
      <c r="H779" s="125"/>
      <c r="I779" s="125"/>
      <c r="J779" s="125"/>
      <c r="K779" s="126"/>
      <c r="L779" s="126"/>
      <c r="M779" s="126"/>
      <c r="N779" s="226">
        <f>Table7[[#This Row],[Drug Cost]]+Table7[[#This Row],[Drug Markup]]+Table7[[#This Row],[Drug Dispensing Fee]]</f>
        <v>0</v>
      </c>
      <c r="O779" s="126"/>
      <c r="P779" s="126">
        <f>Table7[[#This Row],[Total Drug Cost]]-Table7[[#This Row],[Total Third-party Pay]]</f>
        <v>0</v>
      </c>
      <c r="Q779" s="127"/>
      <c r="R779" s="70" t="e">
        <f>VLOOKUP(Table7[[#This Row],[Patient PHN]],'[1]MASTER LIST'!$C:$D,2,FALSE)</f>
        <v>#N/A</v>
      </c>
    </row>
    <row r="780" spans="1:18" x14ac:dyDescent="0.25">
      <c r="A780" s="210"/>
      <c r="B780" s="124"/>
      <c r="C780" s="125"/>
      <c r="D780" s="125"/>
      <c r="E780" s="125"/>
      <c r="F780" s="125"/>
      <c r="G780" s="125"/>
      <c r="H780" s="125"/>
      <c r="I780" s="125"/>
      <c r="J780" s="125"/>
      <c r="K780" s="126"/>
      <c r="L780" s="126"/>
      <c r="M780" s="126"/>
      <c r="N780" s="226">
        <f>Table7[[#This Row],[Drug Cost]]+Table7[[#This Row],[Drug Markup]]+Table7[[#This Row],[Drug Dispensing Fee]]</f>
        <v>0</v>
      </c>
      <c r="O780" s="126"/>
      <c r="P780" s="126">
        <f>Table7[[#This Row],[Total Drug Cost]]-Table7[[#This Row],[Total Third-party Pay]]</f>
        <v>0</v>
      </c>
      <c r="Q780" s="127"/>
      <c r="R780" s="70" t="e">
        <f>VLOOKUP(Table7[[#This Row],[Patient PHN]],'[1]MASTER LIST'!$C:$D,2,FALSE)</f>
        <v>#N/A</v>
      </c>
    </row>
    <row r="781" spans="1:18" x14ac:dyDescent="0.25">
      <c r="A781" s="210"/>
      <c r="B781" s="124"/>
      <c r="C781" s="125"/>
      <c r="D781" s="125"/>
      <c r="E781" s="125"/>
      <c r="F781" s="125"/>
      <c r="G781" s="125"/>
      <c r="H781" s="125"/>
      <c r="I781" s="125"/>
      <c r="J781" s="125"/>
      <c r="K781" s="126"/>
      <c r="L781" s="126"/>
      <c r="M781" s="126"/>
      <c r="N781" s="226">
        <f>Table7[[#This Row],[Drug Cost]]+Table7[[#This Row],[Drug Markup]]+Table7[[#This Row],[Drug Dispensing Fee]]</f>
        <v>0</v>
      </c>
      <c r="O781" s="126"/>
      <c r="P781" s="126">
        <f>Table7[[#This Row],[Total Drug Cost]]-Table7[[#This Row],[Total Third-party Pay]]</f>
        <v>0</v>
      </c>
      <c r="Q781" s="127"/>
      <c r="R781" s="70" t="e">
        <f>VLOOKUP(Table7[[#This Row],[Patient PHN]],'[1]MASTER LIST'!$C:$D,2,FALSE)</f>
        <v>#N/A</v>
      </c>
    </row>
    <row r="782" spans="1:18" x14ac:dyDescent="0.25">
      <c r="A782" s="210"/>
      <c r="B782" s="124"/>
      <c r="C782" s="125"/>
      <c r="D782" s="125"/>
      <c r="E782" s="125"/>
      <c r="F782" s="125"/>
      <c r="G782" s="125"/>
      <c r="H782" s="125"/>
      <c r="I782" s="125"/>
      <c r="J782" s="125"/>
      <c r="K782" s="126"/>
      <c r="L782" s="126"/>
      <c r="M782" s="126"/>
      <c r="N782" s="226">
        <f>Table7[[#This Row],[Drug Cost]]+Table7[[#This Row],[Drug Markup]]+Table7[[#This Row],[Drug Dispensing Fee]]</f>
        <v>0</v>
      </c>
      <c r="O782" s="126"/>
      <c r="P782" s="126">
        <f>Table7[[#This Row],[Total Drug Cost]]-Table7[[#This Row],[Total Third-party Pay]]</f>
        <v>0</v>
      </c>
      <c r="Q782" s="127"/>
      <c r="R782" s="70" t="e">
        <f>VLOOKUP(Table7[[#This Row],[Patient PHN]],'[1]MASTER LIST'!$C:$D,2,FALSE)</f>
        <v>#N/A</v>
      </c>
    </row>
    <row r="783" spans="1:18" x14ac:dyDescent="0.25">
      <c r="A783" s="210"/>
      <c r="B783" s="124"/>
      <c r="C783" s="125"/>
      <c r="D783" s="125"/>
      <c r="E783" s="125"/>
      <c r="F783" s="125"/>
      <c r="G783" s="125"/>
      <c r="H783" s="125"/>
      <c r="I783" s="125"/>
      <c r="J783" s="125"/>
      <c r="K783" s="126"/>
      <c r="L783" s="126"/>
      <c r="M783" s="126"/>
      <c r="N783" s="226">
        <f>Table7[[#This Row],[Drug Cost]]+Table7[[#This Row],[Drug Markup]]+Table7[[#This Row],[Drug Dispensing Fee]]</f>
        <v>0</v>
      </c>
      <c r="O783" s="126"/>
      <c r="P783" s="126">
        <f>Table7[[#This Row],[Total Drug Cost]]-Table7[[#This Row],[Total Third-party Pay]]</f>
        <v>0</v>
      </c>
      <c r="Q783" s="127"/>
      <c r="R783" s="70" t="e">
        <f>VLOOKUP(Table7[[#This Row],[Patient PHN]],'[1]MASTER LIST'!$C:$D,2,FALSE)</f>
        <v>#N/A</v>
      </c>
    </row>
    <row r="784" spans="1:18" x14ac:dyDescent="0.25">
      <c r="A784" s="210"/>
      <c r="B784" s="124"/>
      <c r="C784" s="125"/>
      <c r="D784" s="125"/>
      <c r="E784" s="125"/>
      <c r="F784" s="125"/>
      <c r="G784" s="125"/>
      <c r="H784" s="125"/>
      <c r="I784" s="125"/>
      <c r="J784" s="125"/>
      <c r="K784" s="126"/>
      <c r="L784" s="126"/>
      <c r="M784" s="126"/>
      <c r="N784" s="226">
        <f>Table7[[#This Row],[Drug Cost]]+Table7[[#This Row],[Drug Markup]]+Table7[[#This Row],[Drug Dispensing Fee]]</f>
        <v>0</v>
      </c>
      <c r="O784" s="126"/>
      <c r="P784" s="126">
        <f>Table7[[#This Row],[Total Drug Cost]]-Table7[[#This Row],[Total Third-party Pay]]</f>
        <v>0</v>
      </c>
      <c r="Q784" s="127"/>
      <c r="R784" s="70" t="e">
        <f>VLOOKUP(Table7[[#This Row],[Patient PHN]],'[1]MASTER LIST'!$C:$D,2,FALSE)</f>
        <v>#N/A</v>
      </c>
    </row>
    <row r="785" spans="1:18" x14ac:dyDescent="0.25">
      <c r="A785" s="210"/>
      <c r="B785" s="124"/>
      <c r="C785" s="125"/>
      <c r="D785" s="125"/>
      <c r="E785" s="125"/>
      <c r="F785" s="125"/>
      <c r="G785" s="125"/>
      <c r="H785" s="125"/>
      <c r="I785" s="125"/>
      <c r="J785" s="125"/>
      <c r="K785" s="126"/>
      <c r="L785" s="126"/>
      <c r="M785" s="126"/>
      <c r="N785" s="226">
        <f>Table7[[#This Row],[Drug Cost]]+Table7[[#This Row],[Drug Markup]]+Table7[[#This Row],[Drug Dispensing Fee]]</f>
        <v>0</v>
      </c>
      <c r="O785" s="126"/>
      <c r="P785" s="126">
        <f>Table7[[#This Row],[Total Drug Cost]]-Table7[[#This Row],[Total Third-party Pay]]</f>
        <v>0</v>
      </c>
      <c r="Q785" s="127"/>
      <c r="R785" s="70" t="e">
        <f>VLOOKUP(Table7[[#This Row],[Patient PHN]],'[1]MASTER LIST'!$C:$D,2,FALSE)</f>
        <v>#N/A</v>
      </c>
    </row>
    <row r="786" spans="1:18" x14ac:dyDescent="0.25">
      <c r="A786" s="210"/>
      <c r="B786" s="124"/>
      <c r="C786" s="125"/>
      <c r="D786" s="125"/>
      <c r="E786" s="125"/>
      <c r="F786" s="125"/>
      <c r="G786" s="125"/>
      <c r="H786" s="125"/>
      <c r="I786" s="125"/>
      <c r="J786" s="125"/>
      <c r="K786" s="126"/>
      <c r="L786" s="126"/>
      <c r="M786" s="126"/>
      <c r="N786" s="226">
        <f>Table7[[#This Row],[Drug Cost]]+Table7[[#This Row],[Drug Markup]]+Table7[[#This Row],[Drug Dispensing Fee]]</f>
        <v>0</v>
      </c>
      <c r="O786" s="126"/>
      <c r="P786" s="126">
        <f>Table7[[#This Row],[Total Drug Cost]]-Table7[[#This Row],[Total Third-party Pay]]</f>
        <v>0</v>
      </c>
      <c r="Q786" s="127"/>
      <c r="R786" s="70" t="e">
        <f>VLOOKUP(Table7[[#This Row],[Patient PHN]],'[1]MASTER LIST'!$C:$D,2,FALSE)</f>
        <v>#N/A</v>
      </c>
    </row>
    <row r="787" spans="1:18" x14ac:dyDescent="0.25">
      <c r="A787" s="210"/>
      <c r="B787" s="124"/>
      <c r="C787" s="125"/>
      <c r="D787" s="125"/>
      <c r="E787" s="125"/>
      <c r="F787" s="125"/>
      <c r="G787" s="125"/>
      <c r="H787" s="125"/>
      <c r="I787" s="125"/>
      <c r="J787" s="125"/>
      <c r="K787" s="126"/>
      <c r="L787" s="126"/>
      <c r="M787" s="126"/>
      <c r="N787" s="226">
        <f>Table7[[#This Row],[Drug Cost]]+Table7[[#This Row],[Drug Markup]]+Table7[[#This Row],[Drug Dispensing Fee]]</f>
        <v>0</v>
      </c>
      <c r="O787" s="126"/>
      <c r="P787" s="126">
        <f>Table7[[#This Row],[Total Drug Cost]]-Table7[[#This Row],[Total Third-party Pay]]</f>
        <v>0</v>
      </c>
      <c r="Q787" s="127"/>
      <c r="R787" s="70" t="e">
        <f>VLOOKUP(Table7[[#This Row],[Patient PHN]],'[1]MASTER LIST'!$C:$D,2,FALSE)</f>
        <v>#N/A</v>
      </c>
    </row>
    <row r="788" spans="1:18" x14ac:dyDescent="0.25">
      <c r="A788" s="210"/>
      <c r="B788" s="124"/>
      <c r="C788" s="125"/>
      <c r="D788" s="125"/>
      <c r="E788" s="125"/>
      <c r="F788" s="125"/>
      <c r="G788" s="125"/>
      <c r="H788" s="125"/>
      <c r="I788" s="125"/>
      <c r="J788" s="125"/>
      <c r="K788" s="126"/>
      <c r="L788" s="126"/>
      <c r="M788" s="126"/>
      <c r="N788" s="226">
        <f>Table7[[#This Row],[Drug Cost]]+Table7[[#This Row],[Drug Markup]]+Table7[[#This Row],[Drug Dispensing Fee]]</f>
        <v>0</v>
      </c>
      <c r="O788" s="126"/>
      <c r="P788" s="126">
        <f>Table7[[#This Row],[Total Drug Cost]]-Table7[[#This Row],[Total Third-party Pay]]</f>
        <v>0</v>
      </c>
      <c r="Q788" s="127"/>
      <c r="R788" s="70" t="e">
        <f>VLOOKUP(Table7[[#This Row],[Patient PHN]],'[1]MASTER LIST'!$C:$D,2,FALSE)</f>
        <v>#N/A</v>
      </c>
    </row>
    <row r="789" spans="1:18" x14ac:dyDescent="0.25">
      <c r="A789" s="210"/>
      <c r="B789" s="124"/>
      <c r="C789" s="125"/>
      <c r="D789" s="125"/>
      <c r="E789" s="125"/>
      <c r="F789" s="125"/>
      <c r="G789" s="125"/>
      <c r="H789" s="125"/>
      <c r="I789" s="125"/>
      <c r="J789" s="125"/>
      <c r="K789" s="126"/>
      <c r="L789" s="126"/>
      <c r="M789" s="126"/>
      <c r="N789" s="226">
        <f>Table7[[#This Row],[Drug Cost]]+Table7[[#This Row],[Drug Markup]]+Table7[[#This Row],[Drug Dispensing Fee]]</f>
        <v>0</v>
      </c>
      <c r="O789" s="126"/>
      <c r="P789" s="126">
        <f>Table7[[#This Row],[Total Drug Cost]]-Table7[[#This Row],[Total Third-party Pay]]</f>
        <v>0</v>
      </c>
      <c r="Q789" s="127"/>
      <c r="R789" s="70" t="e">
        <f>VLOOKUP(Table7[[#This Row],[Patient PHN]],'[1]MASTER LIST'!$C:$D,2,FALSE)</f>
        <v>#N/A</v>
      </c>
    </row>
    <row r="790" spans="1:18" x14ac:dyDescent="0.25">
      <c r="A790" s="210"/>
      <c r="B790" s="124"/>
      <c r="C790" s="125"/>
      <c r="D790" s="125"/>
      <c r="E790" s="125"/>
      <c r="F790" s="125"/>
      <c r="G790" s="125"/>
      <c r="H790" s="125"/>
      <c r="I790" s="125"/>
      <c r="J790" s="125"/>
      <c r="K790" s="126"/>
      <c r="L790" s="126"/>
      <c r="M790" s="126"/>
      <c r="N790" s="226">
        <f>Table7[[#This Row],[Drug Cost]]+Table7[[#This Row],[Drug Markup]]+Table7[[#This Row],[Drug Dispensing Fee]]</f>
        <v>0</v>
      </c>
      <c r="O790" s="126"/>
      <c r="P790" s="126">
        <f>Table7[[#This Row],[Total Drug Cost]]-Table7[[#This Row],[Total Third-party Pay]]</f>
        <v>0</v>
      </c>
      <c r="Q790" s="127"/>
      <c r="R790" s="70" t="e">
        <f>VLOOKUP(Table7[[#This Row],[Patient PHN]],'[1]MASTER LIST'!$C:$D,2,FALSE)</f>
        <v>#N/A</v>
      </c>
    </row>
    <row r="791" spans="1:18" x14ac:dyDescent="0.25">
      <c r="A791" s="210"/>
      <c r="B791" s="124"/>
      <c r="C791" s="125"/>
      <c r="D791" s="125"/>
      <c r="E791" s="125"/>
      <c r="F791" s="125"/>
      <c r="G791" s="125"/>
      <c r="H791" s="125"/>
      <c r="I791" s="125"/>
      <c r="J791" s="125"/>
      <c r="K791" s="126"/>
      <c r="L791" s="126"/>
      <c r="M791" s="126"/>
      <c r="N791" s="226">
        <f>Table7[[#This Row],[Drug Cost]]+Table7[[#This Row],[Drug Markup]]+Table7[[#This Row],[Drug Dispensing Fee]]</f>
        <v>0</v>
      </c>
      <c r="O791" s="126"/>
      <c r="P791" s="126">
        <f>Table7[[#This Row],[Total Drug Cost]]-Table7[[#This Row],[Total Third-party Pay]]</f>
        <v>0</v>
      </c>
      <c r="Q791" s="127"/>
      <c r="R791" s="70" t="e">
        <f>VLOOKUP(Table7[[#This Row],[Patient PHN]],'[1]MASTER LIST'!$C:$D,2,FALSE)</f>
        <v>#N/A</v>
      </c>
    </row>
    <row r="792" spans="1:18" x14ac:dyDescent="0.25">
      <c r="A792" s="210"/>
      <c r="B792" s="124"/>
      <c r="C792" s="125"/>
      <c r="D792" s="125"/>
      <c r="E792" s="125"/>
      <c r="F792" s="125"/>
      <c r="G792" s="125"/>
      <c r="H792" s="125"/>
      <c r="I792" s="125"/>
      <c r="J792" s="125"/>
      <c r="K792" s="126"/>
      <c r="L792" s="126"/>
      <c r="M792" s="126"/>
      <c r="N792" s="226">
        <f>Table7[[#This Row],[Drug Cost]]+Table7[[#This Row],[Drug Markup]]+Table7[[#This Row],[Drug Dispensing Fee]]</f>
        <v>0</v>
      </c>
      <c r="O792" s="126"/>
      <c r="P792" s="126">
        <f>Table7[[#This Row],[Total Drug Cost]]-Table7[[#This Row],[Total Third-party Pay]]</f>
        <v>0</v>
      </c>
      <c r="Q792" s="127"/>
      <c r="R792" s="70" t="e">
        <f>VLOOKUP(Table7[[#This Row],[Patient PHN]],'[1]MASTER LIST'!$C:$D,2,FALSE)</f>
        <v>#N/A</v>
      </c>
    </row>
    <row r="793" spans="1:18" x14ac:dyDescent="0.25">
      <c r="A793" s="210"/>
      <c r="B793" s="124"/>
      <c r="C793" s="125"/>
      <c r="D793" s="125"/>
      <c r="E793" s="125"/>
      <c r="F793" s="125"/>
      <c r="G793" s="125"/>
      <c r="H793" s="125"/>
      <c r="I793" s="125"/>
      <c r="J793" s="125"/>
      <c r="K793" s="126"/>
      <c r="L793" s="126"/>
      <c r="M793" s="126"/>
      <c r="N793" s="226">
        <f>Table7[[#This Row],[Drug Cost]]+Table7[[#This Row],[Drug Markup]]+Table7[[#This Row],[Drug Dispensing Fee]]</f>
        <v>0</v>
      </c>
      <c r="O793" s="126"/>
      <c r="P793" s="126">
        <f>Table7[[#This Row],[Total Drug Cost]]-Table7[[#This Row],[Total Third-party Pay]]</f>
        <v>0</v>
      </c>
      <c r="Q793" s="127"/>
      <c r="R793" s="70" t="e">
        <f>VLOOKUP(Table7[[#This Row],[Patient PHN]],'[1]MASTER LIST'!$C:$D,2,FALSE)</f>
        <v>#N/A</v>
      </c>
    </row>
    <row r="794" spans="1:18" x14ac:dyDescent="0.25">
      <c r="A794" s="210"/>
      <c r="B794" s="124"/>
      <c r="C794" s="125"/>
      <c r="D794" s="125"/>
      <c r="E794" s="125"/>
      <c r="F794" s="125"/>
      <c r="G794" s="125"/>
      <c r="H794" s="125"/>
      <c r="I794" s="125"/>
      <c r="J794" s="125"/>
      <c r="K794" s="126"/>
      <c r="L794" s="126"/>
      <c r="M794" s="126"/>
      <c r="N794" s="226">
        <f>Table7[[#This Row],[Drug Cost]]+Table7[[#This Row],[Drug Markup]]+Table7[[#This Row],[Drug Dispensing Fee]]</f>
        <v>0</v>
      </c>
      <c r="O794" s="126"/>
      <c r="P794" s="126">
        <f>Table7[[#This Row],[Total Drug Cost]]-Table7[[#This Row],[Total Third-party Pay]]</f>
        <v>0</v>
      </c>
      <c r="Q794" s="127"/>
      <c r="R794" s="70" t="e">
        <f>VLOOKUP(Table7[[#This Row],[Patient PHN]],'[1]MASTER LIST'!$C:$D,2,FALSE)</f>
        <v>#N/A</v>
      </c>
    </row>
    <row r="795" spans="1:18" x14ac:dyDescent="0.25">
      <c r="A795" s="210"/>
      <c r="B795" s="124"/>
      <c r="C795" s="125"/>
      <c r="D795" s="125"/>
      <c r="E795" s="125"/>
      <c r="F795" s="125"/>
      <c r="G795" s="125"/>
      <c r="H795" s="125"/>
      <c r="I795" s="125"/>
      <c r="J795" s="125"/>
      <c r="K795" s="126"/>
      <c r="L795" s="126"/>
      <c r="M795" s="126"/>
      <c r="N795" s="226">
        <f>Table7[[#This Row],[Drug Cost]]+Table7[[#This Row],[Drug Markup]]+Table7[[#This Row],[Drug Dispensing Fee]]</f>
        <v>0</v>
      </c>
      <c r="O795" s="126"/>
      <c r="P795" s="126">
        <f>Table7[[#This Row],[Total Drug Cost]]-Table7[[#This Row],[Total Third-party Pay]]</f>
        <v>0</v>
      </c>
      <c r="Q795" s="127"/>
      <c r="R795" s="70" t="e">
        <f>VLOOKUP(Table7[[#This Row],[Patient PHN]],'[1]MASTER LIST'!$C:$D,2,FALSE)</f>
        <v>#N/A</v>
      </c>
    </row>
    <row r="796" spans="1:18" x14ac:dyDescent="0.25">
      <c r="A796" s="210"/>
      <c r="B796" s="124"/>
      <c r="C796" s="125"/>
      <c r="D796" s="125"/>
      <c r="E796" s="125"/>
      <c r="F796" s="125"/>
      <c r="G796" s="125"/>
      <c r="H796" s="125"/>
      <c r="I796" s="125"/>
      <c r="J796" s="125"/>
      <c r="K796" s="126"/>
      <c r="L796" s="126"/>
      <c r="M796" s="126"/>
      <c r="N796" s="226">
        <f>Table7[[#This Row],[Drug Cost]]+Table7[[#This Row],[Drug Markup]]+Table7[[#This Row],[Drug Dispensing Fee]]</f>
        <v>0</v>
      </c>
      <c r="O796" s="126"/>
      <c r="P796" s="126">
        <f>Table7[[#This Row],[Total Drug Cost]]-Table7[[#This Row],[Total Third-party Pay]]</f>
        <v>0</v>
      </c>
      <c r="Q796" s="127"/>
      <c r="R796" s="70" t="e">
        <f>VLOOKUP(Table7[[#This Row],[Patient PHN]],'[1]MASTER LIST'!$C:$D,2,FALSE)</f>
        <v>#N/A</v>
      </c>
    </row>
    <row r="797" spans="1:18" x14ac:dyDescent="0.25">
      <c r="A797" s="210"/>
      <c r="B797" s="124"/>
      <c r="C797" s="125"/>
      <c r="D797" s="125"/>
      <c r="E797" s="125"/>
      <c r="F797" s="125"/>
      <c r="G797" s="125"/>
      <c r="H797" s="125"/>
      <c r="I797" s="125"/>
      <c r="J797" s="125"/>
      <c r="K797" s="126"/>
      <c r="L797" s="126"/>
      <c r="M797" s="126"/>
      <c r="N797" s="226">
        <f>Table7[[#This Row],[Drug Cost]]+Table7[[#This Row],[Drug Markup]]+Table7[[#This Row],[Drug Dispensing Fee]]</f>
        <v>0</v>
      </c>
      <c r="O797" s="126"/>
      <c r="P797" s="126">
        <f>Table7[[#This Row],[Total Drug Cost]]-Table7[[#This Row],[Total Third-party Pay]]</f>
        <v>0</v>
      </c>
      <c r="Q797" s="127"/>
      <c r="R797" s="70" t="e">
        <f>VLOOKUP(Table7[[#This Row],[Patient PHN]],'[1]MASTER LIST'!$C:$D,2,FALSE)</f>
        <v>#N/A</v>
      </c>
    </row>
    <row r="798" spans="1:18" x14ac:dyDescent="0.25">
      <c r="A798" s="210"/>
      <c r="B798" s="124"/>
      <c r="C798" s="125"/>
      <c r="D798" s="125"/>
      <c r="E798" s="125"/>
      <c r="F798" s="125"/>
      <c r="G798" s="125"/>
      <c r="H798" s="125"/>
      <c r="I798" s="125"/>
      <c r="J798" s="125"/>
      <c r="K798" s="126"/>
      <c r="L798" s="126"/>
      <c r="M798" s="126"/>
      <c r="N798" s="226">
        <f>Table7[[#This Row],[Drug Cost]]+Table7[[#This Row],[Drug Markup]]+Table7[[#This Row],[Drug Dispensing Fee]]</f>
        <v>0</v>
      </c>
      <c r="O798" s="126"/>
      <c r="P798" s="126">
        <f>Table7[[#This Row],[Total Drug Cost]]-Table7[[#This Row],[Total Third-party Pay]]</f>
        <v>0</v>
      </c>
      <c r="Q798" s="127"/>
      <c r="R798" s="70" t="e">
        <f>VLOOKUP(Table7[[#This Row],[Patient PHN]],'[1]MASTER LIST'!$C:$D,2,FALSE)</f>
        <v>#N/A</v>
      </c>
    </row>
    <row r="799" spans="1:18" x14ac:dyDescent="0.25">
      <c r="A799" s="210"/>
      <c r="B799" s="124"/>
      <c r="C799" s="125"/>
      <c r="D799" s="125"/>
      <c r="E799" s="125"/>
      <c r="F799" s="125"/>
      <c r="G799" s="125"/>
      <c r="H799" s="125"/>
      <c r="I799" s="125"/>
      <c r="J799" s="125"/>
      <c r="K799" s="126"/>
      <c r="L799" s="126"/>
      <c r="M799" s="126"/>
      <c r="N799" s="226">
        <f>Table7[[#This Row],[Drug Cost]]+Table7[[#This Row],[Drug Markup]]+Table7[[#This Row],[Drug Dispensing Fee]]</f>
        <v>0</v>
      </c>
      <c r="O799" s="126"/>
      <c r="P799" s="126">
        <f>Table7[[#This Row],[Total Drug Cost]]-Table7[[#This Row],[Total Third-party Pay]]</f>
        <v>0</v>
      </c>
      <c r="Q799" s="127"/>
      <c r="R799" s="70" t="e">
        <f>VLOOKUP(Table7[[#This Row],[Patient PHN]],'[1]MASTER LIST'!$C:$D,2,FALSE)</f>
        <v>#N/A</v>
      </c>
    </row>
    <row r="800" spans="1:18" x14ac:dyDescent="0.25">
      <c r="A800" s="210"/>
      <c r="B800" s="124"/>
      <c r="C800" s="125"/>
      <c r="D800" s="125"/>
      <c r="E800" s="125"/>
      <c r="F800" s="125"/>
      <c r="G800" s="125"/>
      <c r="H800" s="125"/>
      <c r="I800" s="125"/>
      <c r="J800" s="125"/>
      <c r="K800" s="126"/>
      <c r="L800" s="126"/>
      <c r="M800" s="126"/>
      <c r="N800" s="226">
        <f>Table7[[#This Row],[Drug Cost]]+Table7[[#This Row],[Drug Markup]]+Table7[[#This Row],[Drug Dispensing Fee]]</f>
        <v>0</v>
      </c>
      <c r="O800" s="126"/>
      <c r="P800" s="126">
        <f>Table7[[#This Row],[Total Drug Cost]]-Table7[[#This Row],[Total Third-party Pay]]</f>
        <v>0</v>
      </c>
      <c r="Q800" s="127"/>
      <c r="R800" s="70" t="e">
        <f>VLOOKUP(Table7[[#This Row],[Patient PHN]],'[1]MASTER LIST'!$C:$D,2,FALSE)</f>
        <v>#N/A</v>
      </c>
    </row>
    <row r="801" spans="1:18" x14ac:dyDescent="0.25">
      <c r="A801" s="210"/>
      <c r="B801" s="124"/>
      <c r="C801" s="125"/>
      <c r="D801" s="125"/>
      <c r="E801" s="125"/>
      <c r="F801" s="125"/>
      <c r="G801" s="125"/>
      <c r="H801" s="125"/>
      <c r="I801" s="125"/>
      <c r="J801" s="125"/>
      <c r="K801" s="126"/>
      <c r="L801" s="126"/>
      <c r="M801" s="126"/>
      <c r="N801" s="226">
        <f>Table7[[#This Row],[Drug Cost]]+Table7[[#This Row],[Drug Markup]]+Table7[[#This Row],[Drug Dispensing Fee]]</f>
        <v>0</v>
      </c>
      <c r="O801" s="126"/>
      <c r="P801" s="126">
        <f>Table7[[#This Row],[Total Drug Cost]]-Table7[[#This Row],[Total Third-party Pay]]</f>
        <v>0</v>
      </c>
      <c r="Q801" s="127"/>
      <c r="R801" s="70" t="e">
        <f>VLOOKUP(Table7[[#This Row],[Patient PHN]],'[1]MASTER LIST'!$C:$D,2,FALSE)</f>
        <v>#N/A</v>
      </c>
    </row>
    <row r="802" spans="1:18" x14ac:dyDescent="0.25">
      <c r="A802" s="210"/>
      <c r="B802" s="124"/>
      <c r="C802" s="125"/>
      <c r="D802" s="125"/>
      <c r="E802" s="125"/>
      <c r="F802" s="125"/>
      <c r="G802" s="125"/>
      <c r="H802" s="125"/>
      <c r="I802" s="125"/>
      <c r="J802" s="125"/>
      <c r="K802" s="126"/>
      <c r="L802" s="126"/>
      <c r="M802" s="126"/>
      <c r="N802" s="226">
        <f>Table7[[#This Row],[Drug Cost]]+Table7[[#This Row],[Drug Markup]]+Table7[[#This Row],[Drug Dispensing Fee]]</f>
        <v>0</v>
      </c>
      <c r="O802" s="126"/>
      <c r="P802" s="126">
        <f>Table7[[#This Row],[Total Drug Cost]]-Table7[[#This Row],[Total Third-party Pay]]</f>
        <v>0</v>
      </c>
      <c r="Q802" s="127"/>
      <c r="R802" s="70" t="e">
        <f>VLOOKUP(Table7[[#This Row],[Patient PHN]],'[1]MASTER LIST'!$C:$D,2,FALSE)</f>
        <v>#N/A</v>
      </c>
    </row>
    <row r="803" spans="1:18" x14ac:dyDescent="0.25">
      <c r="A803" s="210"/>
      <c r="B803" s="124"/>
      <c r="C803" s="125"/>
      <c r="D803" s="125"/>
      <c r="E803" s="125"/>
      <c r="F803" s="125"/>
      <c r="G803" s="125"/>
      <c r="H803" s="125"/>
      <c r="I803" s="125"/>
      <c r="J803" s="125"/>
      <c r="K803" s="126"/>
      <c r="L803" s="126"/>
      <c r="M803" s="126"/>
      <c r="N803" s="226">
        <f>Table7[[#This Row],[Drug Cost]]+Table7[[#This Row],[Drug Markup]]+Table7[[#This Row],[Drug Dispensing Fee]]</f>
        <v>0</v>
      </c>
      <c r="O803" s="126"/>
      <c r="P803" s="126">
        <f>Table7[[#This Row],[Total Drug Cost]]-Table7[[#This Row],[Total Third-party Pay]]</f>
        <v>0</v>
      </c>
      <c r="Q803" s="127"/>
      <c r="R803" s="70" t="e">
        <f>VLOOKUP(Table7[[#This Row],[Patient PHN]],'[1]MASTER LIST'!$C:$D,2,FALSE)</f>
        <v>#N/A</v>
      </c>
    </row>
    <row r="804" spans="1:18" x14ac:dyDescent="0.25">
      <c r="A804" s="210"/>
      <c r="B804" s="124"/>
      <c r="C804" s="125"/>
      <c r="D804" s="125"/>
      <c r="E804" s="125"/>
      <c r="F804" s="125"/>
      <c r="G804" s="125"/>
      <c r="H804" s="125"/>
      <c r="I804" s="125"/>
      <c r="J804" s="125"/>
      <c r="K804" s="126"/>
      <c r="L804" s="126"/>
      <c r="M804" s="126"/>
      <c r="N804" s="226">
        <f>Table7[[#This Row],[Drug Cost]]+Table7[[#This Row],[Drug Markup]]+Table7[[#This Row],[Drug Dispensing Fee]]</f>
        <v>0</v>
      </c>
      <c r="O804" s="126"/>
      <c r="P804" s="126">
        <f>Table7[[#This Row],[Total Drug Cost]]-Table7[[#This Row],[Total Third-party Pay]]</f>
        <v>0</v>
      </c>
      <c r="Q804" s="127"/>
      <c r="R804" s="70" t="e">
        <f>VLOOKUP(Table7[[#This Row],[Patient PHN]],'[1]MASTER LIST'!$C:$D,2,FALSE)</f>
        <v>#N/A</v>
      </c>
    </row>
    <row r="805" spans="1:18" x14ac:dyDescent="0.25">
      <c r="A805" s="210"/>
      <c r="B805" s="124"/>
      <c r="C805" s="125"/>
      <c r="D805" s="125"/>
      <c r="E805" s="125"/>
      <c r="F805" s="125"/>
      <c r="G805" s="125"/>
      <c r="H805" s="125"/>
      <c r="I805" s="125"/>
      <c r="J805" s="125"/>
      <c r="K805" s="126"/>
      <c r="L805" s="126"/>
      <c r="M805" s="126"/>
      <c r="N805" s="226">
        <f>Table7[[#This Row],[Drug Cost]]+Table7[[#This Row],[Drug Markup]]+Table7[[#This Row],[Drug Dispensing Fee]]</f>
        <v>0</v>
      </c>
      <c r="O805" s="126"/>
      <c r="P805" s="126">
        <f>Table7[[#This Row],[Total Drug Cost]]-Table7[[#This Row],[Total Third-party Pay]]</f>
        <v>0</v>
      </c>
      <c r="Q805" s="127"/>
      <c r="R805" s="70" t="e">
        <f>VLOOKUP(Table7[[#This Row],[Patient PHN]],'[1]MASTER LIST'!$C:$D,2,FALSE)</f>
        <v>#N/A</v>
      </c>
    </row>
    <row r="806" spans="1:18" x14ac:dyDescent="0.25">
      <c r="A806" s="210"/>
      <c r="B806" s="124"/>
      <c r="C806" s="125"/>
      <c r="D806" s="125"/>
      <c r="E806" s="125"/>
      <c r="F806" s="125"/>
      <c r="G806" s="125"/>
      <c r="H806" s="125"/>
      <c r="I806" s="125"/>
      <c r="J806" s="125"/>
      <c r="K806" s="126"/>
      <c r="L806" s="126"/>
      <c r="M806" s="126"/>
      <c r="N806" s="226">
        <f>Table7[[#This Row],[Drug Cost]]+Table7[[#This Row],[Drug Markup]]+Table7[[#This Row],[Drug Dispensing Fee]]</f>
        <v>0</v>
      </c>
      <c r="O806" s="126"/>
      <c r="P806" s="126">
        <f>Table7[[#This Row],[Total Drug Cost]]-Table7[[#This Row],[Total Third-party Pay]]</f>
        <v>0</v>
      </c>
      <c r="Q806" s="127"/>
      <c r="R806" s="70" t="e">
        <f>VLOOKUP(Table7[[#This Row],[Patient PHN]],'[1]MASTER LIST'!$C:$D,2,FALSE)</f>
        <v>#N/A</v>
      </c>
    </row>
    <row r="807" spans="1:18" x14ac:dyDescent="0.25">
      <c r="A807" s="210"/>
      <c r="B807" s="124"/>
      <c r="C807" s="125"/>
      <c r="D807" s="125"/>
      <c r="E807" s="125"/>
      <c r="F807" s="125"/>
      <c r="G807" s="125"/>
      <c r="H807" s="125"/>
      <c r="I807" s="125"/>
      <c r="J807" s="125"/>
      <c r="K807" s="126"/>
      <c r="L807" s="126"/>
      <c r="M807" s="126"/>
      <c r="N807" s="226">
        <f>Table7[[#This Row],[Drug Cost]]+Table7[[#This Row],[Drug Markup]]+Table7[[#This Row],[Drug Dispensing Fee]]</f>
        <v>0</v>
      </c>
      <c r="O807" s="126"/>
      <c r="P807" s="126">
        <f>Table7[[#This Row],[Total Drug Cost]]-Table7[[#This Row],[Total Third-party Pay]]</f>
        <v>0</v>
      </c>
      <c r="Q807" s="127"/>
      <c r="R807" s="70" t="e">
        <f>VLOOKUP(Table7[[#This Row],[Patient PHN]],'[1]MASTER LIST'!$C:$D,2,FALSE)</f>
        <v>#N/A</v>
      </c>
    </row>
    <row r="808" spans="1:18" x14ac:dyDescent="0.25">
      <c r="A808" s="210"/>
      <c r="B808" s="124"/>
      <c r="C808" s="125"/>
      <c r="D808" s="125"/>
      <c r="E808" s="125"/>
      <c r="F808" s="125"/>
      <c r="G808" s="125"/>
      <c r="H808" s="125"/>
      <c r="I808" s="125"/>
      <c r="J808" s="125"/>
      <c r="K808" s="126"/>
      <c r="L808" s="126"/>
      <c r="M808" s="126"/>
      <c r="N808" s="226">
        <f>Table7[[#This Row],[Drug Cost]]+Table7[[#This Row],[Drug Markup]]+Table7[[#This Row],[Drug Dispensing Fee]]</f>
        <v>0</v>
      </c>
      <c r="O808" s="126"/>
      <c r="P808" s="126">
        <f>Table7[[#This Row],[Total Drug Cost]]-Table7[[#This Row],[Total Third-party Pay]]</f>
        <v>0</v>
      </c>
      <c r="Q808" s="127"/>
      <c r="R808" s="70" t="e">
        <f>VLOOKUP(Table7[[#This Row],[Patient PHN]],'[1]MASTER LIST'!$C:$D,2,FALSE)</f>
        <v>#N/A</v>
      </c>
    </row>
    <row r="809" spans="1:18" x14ac:dyDescent="0.25">
      <c r="A809" s="210"/>
      <c r="B809" s="124"/>
      <c r="C809" s="125"/>
      <c r="D809" s="125"/>
      <c r="E809" s="125"/>
      <c r="F809" s="125"/>
      <c r="G809" s="125"/>
      <c r="H809" s="125"/>
      <c r="I809" s="125"/>
      <c r="J809" s="125"/>
      <c r="K809" s="126"/>
      <c r="L809" s="126"/>
      <c r="M809" s="126"/>
      <c r="N809" s="226">
        <f>Table7[[#This Row],[Drug Cost]]+Table7[[#This Row],[Drug Markup]]+Table7[[#This Row],[Drug Dispensing Fee]]</f>
        <v>0</v>
      </c>
      <c r="O809" s="126"/>
      <c r="P809" s="126">
        <f>Table7[[#This Row],[Total Drug Cost]]-Table7[[#This Row],[Total Third-party Pay]]</f>
        <v>0</v>
      </c>
      <c r="Q809" s="127"/>
      <c r="R809" s="70" t="e">
        <f>VLOOKUP(Table7[[#This Row],[Patient PHN]],'[1]MASTER LIST'!$C:$D,2,FALSE)</f>
        <v>#N/A</v>
      </c>
    </row>
    <row r="810" spans="1:18" x14ac:dyDescent="0.25">
      <c r="A810" s="210"/>
      <c r="B810" s="124"/>
      <c r="C810" s="125"/>
      <c r="D810" s="125"/>
      <c r="E810" s="125"/>
      <c r="F810" s="125"/>
      <c r="G810" s="125"/>
      <c r="H810" s="125"/>
      <c r="I810" s="125"/>
      <c r="J810" s="125"/>
      <c r="K810" s="126"/>
      <c r="L810" s="126"/>
      <c r="M810" s="126"/>
      <c r="N810" s="226">
        <f>Table7[[#This Row],[Drug Cost]]+Table7[[#This Row],[Drug Markup]]+Table7[[#This Row],[Drug Dispensing Fee]]</f>
        <v>0</v>
      </c>
      <c r="O810" s="126"/>
      <c r="P810" s="126">
        <f>Table7[[#This Row],[Total Drug Cost]]-Table7[[#This Row],[Total Third-party Pay]]</f>
        <v>0</v>
      </c>
      <c r="Q810" s="127"/>
      <c r="R810" s="70" t="e">
        <f>VLOOKUP(Table7[[#This Row],[Patient PHN]],'[1]MASTER LIST'!$C:$D,2,FALSE)</f>
        <v>#N/A</v>
      </c>
    </row>
    <row r="811" spans="1:18" x14ac:dyDescent="0.25">
      <c r="A811" s="210"/>
      <c r="B811" s="124"/>
      <c r="C811" s="125"/>
      <c r="D811" s="125"/>
      <c r="E811" s="125"/>
      <c r="F811" s="125"/>
      <c r="G811" s="125"/>
      <c r="H811" s="125"/>
      <c r="I811" s="125"/>
      <c r="J811" s="125"/>
      <c r="K811" s="126"/>
      <c r="L811" s="126"/>
      <c r="M811" s="126"/>
      <c r="N811" s="226">
        <f>Table7[[#This Row],[Drug Cost]]+Table7[[#This Row],[Drug Markup]]+Table7[[#This Row],[Drug Dispensing Fee]]</f>
        <v>0</v>
      </c>
      <c r="O811" s="126"/>
      <c r="P811" s="126">
        <f>Table7[[#This Row],[Total Drug Cost]]-Table7[[#This Row],[Total Third-party Pay]]</f>
        <v>0</v>
      </c>
      <c r="Q811" s="127"/>
      <c r="R811" s="70" t="e">
        <f>VLOOKUP(Table7[[#This Row],[Patient PHN]],'[1]MASTER LIST'!$C:$D,2,FALSE)</f>
        <v>#N/A</v>
      </c>
    </row>
    <row r="812" spans="1:18" x14ac:dyDescent="0.25">
      <c r="A812" s="210"/>
      <c r="B812" s="124"/>
      <c r="C812" s="125"/>
      <c r="D812" s="125"/>
      <c r="E812" s="125"/>
      <c r="F812" s="125"/>
      <c r="G812" s="125"/>
      <c r="H812" s="125"/>
      <c r="I812" s="125"/>
      <c r="J812" s="125"/>
      <c r="K812" s="126"/>
      <c r="L812" s="126"/>
      <c r="M812" s="126"/>
      <c r="N812" s="226">
        <f>Table7[[#This Row],[Drug Cost]]+Table7[[#This Row],[Drug Markup]]+Table7[[#This Row],[Drug Dispensing Fee]]</f>
        <v>0</v>
      </c>
      <c r="O812" s="126"/>
      <c r="P812" s="126">
        <f>Table7[[#This Row],[Total Drug Cost]]-Table7[[#This Row],[Total Third-party Pay]]</f>
        <v>0</v>
      </c>
      <c r="Q812" s="127"/>
      <c r="R812" s="70" t="e">
        <f>VLOOKUP(Table7[[#This Row],[Patient PHN]],'[1]MASTER LIST'!$C:$D,2,FALSE)</f>
        <v>#N/A</v>
      </c>
    </row>
    <row r="813" spans="1:18" x14ac:dyDescent="0.25">
      <c r="A813" s="210"/>
      <c r="B813" s="124"/>
      <c r="C813" s="125"/>
      <c r="D813" s="125"/>
      <c r="E813" s="125"/>
      <c r="F813" s="125"/>
      <c r="G813" s="125"/>
      <c r="H813" s="125"/>
      <c r="I813" s="125"/>
      <c r="J813" s="125"/>
      <c r="K813" s="126"/>
      <c r="L813" s="126"/>
      <c r="M813" s="126"/>
      <c r="N813" s="226">
        <f>Table7[[#This Row],[Drug Cost]]+Table7[[#This Row],[Drug Markup]]+Table7[[#This Row],[Drug Dispensing Fee]]</f>
        <v>0</v>
      </c>
      <c r="O813" s="126"/>
      <c r="P813" s="126">
        <f>Table7[[#This Row],[Total Drug Cost]]-Table7[[#This Row],[Total Third-party Pay]]</f>
        <v>0</v>
      </c>
      <c r="Q813" s="127"/>
      <c r="R813" s="70" t="e">
        <f>VLOOKUP(Table7[[#This Row],[Patient PHN]],'[1]MASTER LIST'!$C:$D,2,FALSE)</f>
        <v>#N/A</v>
      </c>
    </row>
    <row r="814" spans="1:18" x14ac:dyDescent="0.25">
      <c r="A814" s="210"/>
      <c r="B814" s="124"/>
      <c r="C814" s="125"/>
      <c r="D814" s="125"/>
      <c r="E814" s="125"/>
      <c r="F814" s="125"/>
      <c r="G814" s="125"/>
      <c r="H814" s="125"/>
      <c r="I814" s="125"/>
      <c r="J814" s="125"/>
      <c r="K814" s="126"/>
      <c r="L814" s="126"/>
      <c r="M814" s="126"/>
      <c r="N814" s="226">
        <f>Table7[[#This Row],[Drug Cost]]+Table7[[#This Row],[Drug Markup]]+Table7[[#This Row],[Drug Dispensing Fee]]</f>
        <v>0</v>
      </c>
      <c r="O814" s="126"/>
      <c r="P814" s="126">
        <f>Table7[[#This Row],[Total Drug Cost]]-Table7[[#This Row],[Total Third-party Pay]]</f>
        <v>0</v>
      </c>
      <c r="Q814" s="127"/>
      <c r="R814" s="70" t="e">
        <f>VLOOKUP(Table7[[#This Row],[Patient PHN]],'[1]MASTER LIST'!$C:$D,2,FALSE)</f>
        <v>#N/A</v>
      </c>
    </row>
    <row r="815" spans="1:18" x14ac:dyDescent="0.25">
      <c r="A815" s="210"/>
      <c r="B815" s="124"/>
      <c r="C815" s="125"/>
      <c r="D815" s="125"/>
      <c r="E815" s="125"/>
      <c r="F815" s="125"/>
      <c r="G815" s="125"/>
      <c r="H815" s="125"/>
      <c r="I815" s="125"/>
      <c r="J815" s="125"/>
      <c r="K815" s="126"/>
      <c r="L815" s="126"/>
      <c r="M815" s="126"/>
      <c r="N815" s="226">
        <f>Table7[[#This Row],[Drug Cost]]+Table7[[#This Row],[Drug Markup]]+Table7[[#This Row],[Drug Dispensing Fee]]</f>
        <v>0</v>
      </c>
      <c r="O815" s="126"/>
      <c r="P815" s="126">
        <f>Table7[[#This Row],[Total Drug Cost]]-Table7[[#This Row],[Total Third-party Pay]]</f>
        <v>0</v>
      </c>
      <c r="Q815" s="127"/>
      <c r="R815" s="70" t="e">
        <f>VLOOKUP(Table7[[#This Row],[Patient PHN]],'[1]MASTER LIST'!$C:$D,2,FALSE)</f>
        <v>#N/A</v>
      </c>
    </row>
    <row r="816" spans="1:18" x14ac:dyDescent="0.25">
      <c r="A816" s="210"/>
      <c r="B816" s="124"/>
      <c r="C816" s="125"/>
      <c r="D816" s="125"/>
      <c r="E816" s="125"/>
      <c r="F816" s="125"/>
      <c r="G816" s="125"/>
      <c r="H816" s="125"/>
      <c r="I816" s="125"/>
      <c r="J816" s="125"/>
      <c r="K816" s="126"/>
      <c r="L816" s="126"/>
      <c r="M816" s="126"/>
      <c r="N816" s="226">
        <f>Table7[[#This Row],[Drug Cost]]+Table7[[#This Row],[Drug Markup]]+Table7[[#This Row],[Drug Dispensing Fee]]</f>
        <v>0</v>
      </c>
      <c r="O816" s="126"/>
      <c r="P816" s="126">
        <f>Table7[[#This Row],[Total Drug Cost]]-Table7[[#This Row],[Total Third-party Pay]]</f>
        <v>0</v>
      </c>
      <c r="Q816" s="127"/>
      <c r="R816" s="70" t="e">
        <f>VLOOKUP(Table7[[#This Row],[Patient PHN]],'[1]MASTER LIST'!$C:$D,2,FALSE)</f>
        <v>#N/A</v>
      </c>
    </row>
    <row r="817" spans="1:18" x14ac:dyDescent="0.25">
      <c r="A817" s="210"/>
      <c r="B817" s="124"/>
      <c r="C817" s="125"/>
      <c r="D817" s="125"/>
      <c r="E817" s="125"/>
      <c r="F817" s="125"/>
      <c r="G817" s="125"/>
      <c r="H817" s="125"/>
      <c r="I817" s="125"/>
      <c r="J817" s="125"/>
      <c r="K817" s="126"/>
      <c r="L817" s="126"/>
      <c r="M817" s="126"/>
      <c r="N817" s="226">
        <f>Table7[[#This Row],[Drug Cost]]+Table7[[#This Row],[Drug Markup]]+Table7[[#This Row],[Drug Dispensing Fee]]</f>
        <v>0</v>
      </c>
      <c r="O817" s="126"/>
      <c r="P817" s="126">
        <f>Table7[[#This Row],[Total Drug Cost]]-Table7[[#This Row],[Total Third-party Pay]]</f>
        <v>0</v>
      </c>
      <c r="Q817" s="127"/>
      <c r="R817" s="70" t="e">
        <f>VLOOKUP(Table7[[#This Row],[Patient PHN]],'[1]MASTER LIST'!$C:$D,2,FALSE)</f>
        <v>#N/A</v>
      </c>
    </row>
    <row r="818" spans="1:18" x14ac:dyDescent="0.25">
      <c r="A818" s="210"/>
      <c r="B818" s="124"/>
      <c r="C818" s="125"/>
      <c r="D818" s="125"/>
      <c r="E818" s="125"/>
      <c r="F818" s="125"/>
      <c r="G818" s="125"/>
      <c r="H818" s="125"/>
      <c r="I818" s="125"/>
      <c r="J818" s="125"/>
      <c r="K818" s="126"/>
      <c r="L818" s="126"/>
      <c r="M818" s="126"/>
      <c r="N818" s="226">
        <f>Table7[[#This Row],[Drug Cost]]+Table7[[#This Row],[Drug Markup]]+Table7[[#This Row],[Drug Dispensing Fee]]</f>
        <v>0</v>
      </c>
      <c r="O818" s="126"/>
      <c r="P818" s="126">
        <f>Table7[[#This Row],[Total Drug Cost]]-Table7[[#This Row],[Total Third-party Pay]]</f>
        <v>0</v>
      </c>
      <c r="Q818" s="127"/>
      <c r="R818" s="70" t="e">
        <f>VLOOKUP(Table7[[#This Row],[Patient PHN]],'[1]MASTER LIST'!$C:$D,2,FALSE)</f>
        <v>#N/A</v>
      </c>
    </row>
    <row r="819" spans="1:18" x14ac:dyDescent="0.25">
      <c r="A819" s="210"/>
      <c r="B819" s="124"/>
      <c r="C819" s="125"/>
      <c r="D819" s="125"/>
      <c r="E819" s="125"/>
      <c r="F819" s="125"/>
      <c r="G819" s="125"/>
      <c r="H819" s="125"/>
      <c r="I819" s="125"/>
      <c r="J819" s="125"/>
      <c r="K819" s="126"/>
      <c r="L819" s="126"/>
      <c r="M819" s="126"/>
      <c r="N819" s="226">
        <f>Table7[[#This Row],[Drug Cost]]+Table7[[#This Row],[Drug Markup]]+Table7[[#This Row],[Drug Dispensing Fee]]</f>
        <v>0</v>
      </c>
      <c r="O819" s="126"/>
      <c r="P819" s="126">
        <f>Table7[[#This Row],[Total Drug Cost]]-Table7[[#This Row],[Total Third-party Pay]]</f>
        <v>0</v>
      </c>
      <c r="Q819" s="127"/>
      <c r="R819" s="70" t="e">
        <f>VLOOKUP(Table7[[#This Row],[Patient PHN]],'[1]MASTER LIST'!$C:$D,2,FALSE)</f>
        <v>#N/A</v>
      </c>
    </row>
    <row r="820" spans="1:18" x14ac:dyDescent="0.25">
      <c r="A820" s="210"/>
      <c r="B820" s="124"/>
      <c r="C820" s="125"/>
      <c r="D820" s="125"/>
      <c r="E820" s="125"/>
      <c r="F820" s="125"/>
      <c r="G820" s="125"/>
      <c r="H820" s="125"/>
      <c r="I820" s="125"/>
      <c r="J820" s="125"/>
      <c r="K820" s="126"/>
      <c r="L820" s="126"/>
      <c r="M820" s="126"/>
      <c r="N820" s="226">
        <f>Table7[[#This Row],[Drug Cost]]+Table7[[#This Row],[Drug Markup]]+Table7[[#This Row],[Drug Dispensing Fee]]</f>
        <v>0</v>
      </c>
      <c r="O820" s="126"/>
      <c r="P820" s="126">
        <f>Table7[[#This Row],[Total Drug Cost]]-Table7[[#This Row],[Total Third-party Pay]]</f>
        <v>0</v>
      </c>
      <c r="Q820" s="127"/>
      <c r="R820" s="70" t="e">
        <f>VLOOKUP(Table7[[#This Row],[Patient PHN]],'[1]MASTER LIST'!$C:$D,2,FALSE)</f>
        <v>#N/A</v>
      </c>
    </row>
    <row r="821" spans="1:18" x14ac:dyDescent="0.25">
      <c r="A821" s="210"/>
      <c r="B821" s="124"/>
      <c r="C821" s="125"/>
      <c r="D821" s="125"/>
      <c r="E821" s="125"/>
      <c r="F821" s="125"/>
      <c r="G821" s="125"/>
      <c r="H821" s="125"/>
      <c r="I821" s="125"/>
      <c r="J821" s="125"/>
      <c r="K821" s="126"/>
      <c r="L821" s="126"/>
      <c r="M821" s="126"/>
      <c r="N821" s="226">
        <f>Table7[[#This Row],[Drug Cost]]+Table7[[#This Row],[Drug Markup]]+Table7[[#This Row],[Drug Dispensing Fee]]</f>
        <v>0</v>
      </c>
      <c r="O821" s="126"/>
      <c r="P821" s="126">
        <f>Table7[[#This Row],[Total Drug Cost]]-Table7[[#This Row],[Total Third-party Pay]]</f>
        <v>0</v>
      </c>
      <c r="Q821" s="127"/>
      <c r="R821" s="70" t="e">
        <f>VLOOKUP(Table7[[#This Row],[Patient PHN]],'[1]MASTER LIST'!$C:$D,2,FALSE)</f>
        <v>#N/A</v>
      </c>
    </row>
    <row r="822" spans="1:18" x14ac:dyDescent="0.25">
      <c r="A822" s="210"/>
      <c r="B822" s="124"/>
      <c r="C822" s="125"/>
      <c r="D822" s="125"/>
      <c r="E822" s="125"/>
      <c r="F822" s="125"/>
      <c r="G822" s="125"/>
      <c r="H822" s="125"/>
      <c r="I822" s="125"/>
      <c r="J822" s="125"/>
      <c r="K822" s="126"/>
      <c r="L822" s="126"/>
      <c r="M822" s="126"/>
      <c r="N822" s="226">
        <f>Table7[[#This Row],[Drug Cost]]+Table7[[#This Row],[Drug Markup]]+Table7[[#This Row],[Drug Dispensing Fee]]</f>
        <v>0</v>
      </c>
      <c r="O822" s="126"/>
      <c r="P822" s="126">
        <f>Table7[[#This Row],[Total Drug Cost]]-Table7[[#This Row],[Total Third-party Pay]]</f>
        <v>0</v>
      </c>
      <c r="Q822" s="127"/>
      <c r="R822" s="70" t="e">
        <f>VLOOKUP(Table7[[#This Row],[Patient PHN]],'[1]MASTER LIST'!$C:$D,2,FALSE)</f>
        <v>#N/A</v>
      </c>
    </row>
    <row r="823" spans="1:18" x14ac:dyDescent="0.25">
      <c r="A823" s="210"/>
      <c r="B823" s="124"/>
      <c r="C823" s="125"/>
      <c r="D823" s="125"/>
      <c r="E823" s="125"/>
      <c r="F823" s="125"/>
      <c r="G823" s="125"/>
      <c r="H823" s="125"/>
      <c r="I823" s="125"/>
      <c r="J823" s="125"/>
      <c r="K823" s="126"/>
      <c r="L823" s="126"/>
      <c r="M823" s="126"/>
      <c r="N823" s="226">
        <f>Table7[[#This Row],[Drug Cost]]+Table7[[#This Row],[Drug Markup]]+Table7[[#This Row],[Drug Dispensing Fee]]</f>
        <v>0</v>
      </c>
      <c r="O823" s="126"/>
      <c r="P823" s="126">
        <f>Table7[[#This Row],[Total Drug Cost]]-Table7[[#This Row],[Total Third-party Pay]]</f>
        <v>0</v>
      </c>
      <c r="Q823" s="127"/>
      <c r="R823" s="70" t="e">
        <f>VLOOKUP(Table7[[#This Row],[Patient PHN]],'[1]MASTER LIST'!$C:$D,2,FALSE)</f>
        <v>#N/A</v>
      </c>
    </row>
    <row r="824" spans="1:18" x14ac:dyDescent="0.25">
      <c r="A824" s="210"/>
      <c r="B824" s="124"/>
      <c r="C824" s="125"/>
      <c r="D824" s="125"/>
      <c r="E824" s="125"/>
      <c r="F824" s="125"/>
      <c r="G824" s="125"/>
      <c r="H824" s="125"/>
      <c r="I824" s="125"/>
      <c r="J824" s="125"/>
      <c r="K824" s="126"/>
      <c r="L824" s="126"/>
      <c r="M824" s="126"/>
      <c r="N824" s="226">
        <f>Table7[[#This Row],[Drug Cost]]+Table7[[#This Row],[Drug Markup]]+Table7[[#This Row],[Drug Dispensing Fee]]</f>
        <v>0</v>
      </c>
      <c r="O824" s="126"/>
      <c r="P824" s="126">
        <f>Table7[[#This Row],[Total Drug Cost]]-Table7[[#This Row],[Total Third-party Pay]]</f>
        <v>0</v>
      </c>
      <c r="Q824" s="127"/>
      <c r="R824" s="70" t="e">
        <f>VLOOKUP(Table7[[#This Row],[Patient PHN]],'[1]MASTER LIST'!$C:$D,2,FALSE)</f>
        <v>#N/A</v>
      </c>
    </row>
    <row r="825" spans="1:18" x14ac:dyDescent="0.25">
      <c r="A825" s="210"/>
      <c r="B825" s="124"/>
      <c r="C825" s="125"/>
      <c r="D825" s="125"/>
      <c r="E825" s="125"/>
      <c r="F825" s="125"/>
      <c r="G825" s="125"/>
      <c r="H825" s="125"/>
      <c r="I825" s="125"/>
      <c r="J825" s="125"/>
      <c r="K825" s="126"/>
      <c r="L825" s="126"/>
      <c r="M825" s="126"/>
      <c r="N825" s="226">
        <f>Table7[[#This Row],[Drug Cost]]+Table7[[#This Row],[Drug Markup]]+Table7[[#This Row],[Drug Dispensing Fee]]</f>
        <v>0</v>
      </c>
      <c r="O825" s="126"/>
      <c r="P825" s="126">
        <f>Table7[[#This Row],[Total Drug Cost]]-Table7[[#This Row],[Total Third-party Pay]]</f>
        <v>0</v>
      </c>
      <c r="Q825" s="127"/>
      <c r="R825" s="70" t="e">
        <f>VLOOKUP(Table7[[#This Row],[Patient PHN]],'[1]MASTER LIST'!$C:$D,2,FALSE)</f>
        <v>#N/A</v>
      </c>
    </row>
    <row r="826" spans="1:18" x14ac:dyDescent="0.25">
      <c r="A826" s="210"/>
      <c r="B826" s="124"/>
      <c r="C826" s="125"/>
      <c r="D826" s="125"/>
      <c r="E826" s="125"/>
      <c r="F826" s="125"/>
      <c r="G826" s="125"/>
      <c r="H826" s="125"/>
      <c r="I826" s="125"/>
      <c r="J826" s="125"/>
      <c r="K826" s="126"/>
      <c r="L826" s="126"/>
      <c r="M826" s="126"/>
      <c r="N826" s="226">
        <f>Table7[[#This Row],[Drug Cost]]+Table7[[#This Row],[Drug Markup]]+Table7[[#This Row],[Drug Dispensing Fee]]</f>
        <v>0</v>
      </c>
      <c r="O826" s="126"/>
      <c r="P826" s="126">
        <f>Table7[[#This Row],[Total Drug Cost]]-Table7[[#This Row],[Total Third-party Pay]]</f>
        <v>0</v>
      </c>
      <c r="Q826" s="127"/>
      <c r="R826" s="70" t="e">
        <f>VLOOKUP(Table7[[#This Row],[Patient PHN]],'[1]MASTER LIST'!$C:$D,2,FALSE)</f>
        <v>#N/A</v>
      </c>
    </row>
    <row r="827" spans="1:18" x14ac:dyDescent="0.25">
      <c r="A827" s="210"/>
      <c r="B827" s="124"/>
      <c r="C827" s="125"/>
      <c r="D827" s="125"/>
      <c r="E827" s="125"/>
      <c r="F827" s="125"/>
      <c r="G827" s="125"/>
      <c r="H827" s="125"/>
      <c r="I827" s="125"/>
      <c r="J827" s="125"/>
      <c r="K827" s="126"/>
      <c r="L827" s="126"/>
      <c r="M827" s="126"/>
      <c r="N827" s="226">
        <f>Table7[[#This Row],[Drug Cost]]+Table7[[#This Row],[Drug Markup]]+Table7[[#This Row],[Drug Dispensing Fee]]</f>
        <v>0</v>
      </c>
      <c r="O827" s="126"/>
      <c r="P827" s="126">
        <f>Table7[[#This Row],[Total Drug Cost]]-Table7[[#This Row],[Total Third-party Pay]]</f>
        <v>0</v>
      </c>
      <c r="Q827" s="127"/>
      <c r="R827" s="70" t="e">
        <f>VLOOKUP(Table7[[#This Row],[Patient PHN]],'[1]MASTER LIST'!$C:$D,2,FALSE)</f>
        <v>#N/A</v>
      </c>
    </row>
    <row r="828" spans="1:18" x14ac:dyDescent="0.25">
      <c r="A828" s="210"/>
      <c r="B828" s="124"/>
      <c r="C828" s="125"/>
      <c r="D828" s="125"/>
      <c r="E828" s="125"/>
      <c r="F828" s="125"/>
      <c r="G828" s="125"/>
      <c r="H828" s="125"/>
      <c r="I828" s="125"/>
      <c r="J828" s="125"/>
      <c r="K828" s="126"/>
      <c r="L828" s="126"/>
      <c r="M828" s="126"/>
      <c r="N828" s="226">
        <f>Table7[[#This Row],[Drug Cost]]+Table7[[#This Row],[Drug Markup]]+Table7[[#This Row],[Drug Dispensing Fee]]</f>
        <v>0</v>
      </c>
      <c r="O828" s="126"/>
      <c r="P828" s="126">
        <f>Table7[[#This Row],[Total Drug Cost]]-Table7[[#This Row],[Total Third-party Pay]]</f>
        <v>0</v>
      </c>
      <c r="Q828" s="127"/>
      <c r="R828" s="70" t="e">
        <f>VLOOKUP(Table7[[#This Row],[Patient PHN]],'[1]MASTER LIST'!$C:$D,2,FALSE)</f>
        <v>#N/A</v>
      </c>
    </row>
    <row r="829" spans="1:18" x14ac:dyDescent="0.25">
      <c r="A829" s="210"/>
      <c r="B829" s="124"/>
      <c r="C829" s="125"/>
      <c r="D829" s="125"/>
      <c r="E829" s="125"/>
      <c r="F829" s="125"/>
      <c r="G829" s="125"/>
      <c r="H829" s="125"/>
      <c r="I829" s="125"/>
      <c r="J829" s="125"/>
      <c r="K829" s="126"/>
      <c r="L829" s="126"/>
      <c r="M829" s="126"/>
      <c r="N829" s="226">
        <f>Table7[[#This Row],[Drug Cost]]+Table7[[#This Row],[Drug Markup]]+Table7[[#This Row],[Drug Dispensing Fee]]</f>
        <v>0</v>
      </c>
      <c r="O829" s="126"/>
      <c r="P829" s="126">
        <f>Table7[[#This Row],[Total Drug Cost]]-Table7[[#This Row],[Total Third-party Pay]]</f>
        <v>0</v>
      </c>
      <c r="Q829" s="127"/>
      <c r="R829" s="70" t="e">
        <f>VLOOKUP(Table7[[#This Row],[Patient PHN]],'[1]MASTER LIST'!$C:$D,2,FALSE)</f>
        <v>#N/A</v>
      </c>
    </row>
    <row r="830" spans="1:18" x14ac:dyDescent="0.25">
      <c r="A830" s="210"/>
      <c r="B830" s="124"/>
      <c r="C830" s="125"/>
      <c r="D830" s="125"/>
      <c r="E830" s="125"/>
      <c r="F830" s="125"/>
      <c r="G830" s="125"/>
      <c r="H830" s="125"/>
      <c r="I830" s="125"/>
      <c r="J830" s="125"/>
      <c r="K830" s="126"/>
      <c r="L830" s="126"/>
      <c r="M830" s="126"/>
      <c r="N830" s="226">
        <f>Table7[[#This Row],[Drug Cost]]+Table7[[#This Row],[Drug Markup]]+Table7[[#This Row],[Drug Dispensing Fee]]</f>
        <v>0</v>
      </c>
      <c r="O830" s="126"/>
      <c r="P830" s="126">
        <f>Table7[[#This Row],[Total Drug Cost]]-Table7[[#This Row],[Total Third-party Pay]]</f>
        <v>0</v>
      </c>
      <c r="Q830" s="127"/>
      <c r="R830" s="70" t="e">
        <f>VLOOKUP(Table7[[#This Row],[Patient PHN]],'[1]MASTER LIST'!$C:$D,2,FALSE)</f>
        <v>#N/A</v>
      </c>
    </row>
    <row r="831" spans="1:18" x14ac:dyDescent="0.25">
      <c r="A831" s="210"/>
      <c r="B831" s="124"/>
      <c r="C831" s="125"/>
      <c r="D831" s="125"/>
      <c r="E831" s="125"/>
      <c r="F831" s="125"/>
      <c r="G831" s="125"/>
      <c r="H831" s="125"/>
      <c r="I831" s="125"/>
      <c r="J831" s="125"/>
      <c r="K831" s="126"/>
      <c r="L831" s="126"/>
      <c r="M831" s="126"/>
      <c r="N831" s="226">
        <f>Table7[[#This Row],[Drug Cost]]+Table7[[#This Row],[Drug Markup]]+Table7[[#This Row],[Drug Dispensing Fee]]</f>
        <v>0</v>
      </c>
      <c r="O831" s="126"/>
      <c r="P831" s="126">
        <f>Table7[[#This Row],[Total Drug Cost]]-Table7[[#This Row],[Total Third-party Pay]]</f>
        <v>0</v>
      </c>
      <c r="Q831" s="127"/>
      <c r="R831" s="70" t="e">
        <f>VLOOKUP(Table7[[#This Row],[Patient PHN]],'[1]MASTER LIST'!$C:$D,2,FALSE)</f>
        <v>#N/A</v>
      </c>
    </row>
    <row r="832" spans="1:18" x14ac:dyDescent="0.25">
      <c r="A832" s="210"/>
      <c r="B832" s="124"/>
      <c r="C832" s="125"/>
      <c r="D832" s="125"/>
      <c r="E832" s="125"/>
      <c r="F832" s="125"/>
      <c r="G832" s="125"/>
      <c r="H832" s="125"/>
      <c r="I832" s="125"/>
      <c r="J832" s="125"/>
      <c r="K832" s="126"/>
      <c r="L832" s="126"/>
      <c r="M832" s="126"/>
      <c r="N832" s="226">
        <f>Table7[[#This Row],[Drug Cost]]+Table7[[#This Row],[Drug Markup]]+Table7[[#This Row],[Drug Dispensing Fee]]</f>
        <v>0</v>
      </c>
      <c r="O832" s="126"/>
      <c r="P832" s="126">
        <f>Table7[[#This Row],[Total Drug Cost]]-Table7[[#This Row],[Total Third-party Pay]]</f>
        <v>0</v>
      </c>
      <c r="Q832" s="127"/>
      <c r="R832" s="70" t="e">
        <f>VLOOKUP(Table7[[#This Row],[Patient PHN]],'[1]MASTER LIST'!$C:$D,2,FALSE)</f>
        <v>#N/A</v>
      </c>
    </row>
    <row r="833" spans="1:18" x14ac:dyDescent="0.25">
      <c r="A833" s="210"/>
      <c r="B833" s="124"/>
      <c r="C833" s="125"/>
      <c r="D833" s="125"/>
      <c r="E833" s="125"/>
      <c r="F833" s="125"/>
      <c r="G833" s="125"/>
      <c r="H833" s="125"/>
      <c r="I833" s="125"/>
      <c r="J833" s="125"/>
      <c r="K833" s="126"/>
      <c r="L833" s="126"/>
      <c r="M833" s="126"/>
      <c r="N833" s="226">
        <f>Table7[[#This Row],[Drug Cost]]+Table7[[#This Row],[Drug Markup]]+Table7[[#This Row],[Drug Dispensing Fee]]</f>
        <v>0</v>
      </c>
      <c r="O833" s="126"/>
      <c r="P833" s="126">
        <f>Table7[[#This Row],[Total Drug Cost]]-Table7[[#This Row],[Total Third-party Pay]]</f>
        <v>0</v>
      </c>
      <c r="Q833" s="127"/>
      <c r="R833" s="70" t="e">
        <f>VLOOKUP(Table7[[#This Row],[Patient PHN]],'[1]MASTER LIST'!$C:$D,2,FALSE)</f>
        <v>#N/A</v>
      </c>
    </row>
    <row r="834" spans="1:18" x14ac:dyDescent="0.25">
      <c r="A834" s="210"/>
      <c r="B834" s="124"/>
      <c r="C834" s="125"/>
      <c r="D834" s="125"/>
      <c r="E834" s="125"/>
      <c r="F834" s="125"/>
      <c r="G834" s="125"/>
      <c r="H834" s="125"/>
      <c r="I834" s="125"/>
      <c r="J834" s="125"/>
      <c r="K834" s="126"/>
      <c r="L834" s="126"/>
      <c r="M834" s="126"/>
      <c r="N834" s="226">
        <f>Table7[[#This Row],[Drug Cost]]+Table7[[#This Row],[Drug Markup]]+Table7[[#This Row],[Drug Dispensing Fee]]</f>
        <v>0</v>
      </c>
      <c r="O834" s="126"/>
      <c r="P834" s="126">
        <f>Table7[[#This Row],[Total Drug Cost]]-Table7[[#This Row],[Total Third-party Pay]]</f>
        <v>0</v>
      </c>
      <c r="Q834" s="127"/>
      <c r="R834" s="70" t="e">
        <f>VLOOKUP(Table7[[#This Row],[Patient PHN]],'[1]MASTER LIST'!$C:$D,2,FALSE)</f>
        <v>#N/A</v>
      </c>
    </row>
    <row r="835" spans="1:18" x14ac:dyDescent="0.25">
      <c r="A835" s="210"/>
      <c r="B835" s="124"/>
      <c r="C835" s="125"/>
      <c r="D835" s="125"/>
      <c r="E835" s="125"/>
      <c r="F835" s="125"/>
      <c r="G835" s="125"/>
      <c r="H835" s="125"/>
      <c r="I835" s="125"/>
      <c r="J835" s="125"/>
      <c r="K835" s="126"/>
      <c r="L835" s="126"/>
      <c r="M835" s="126"/>
      <c r="N835" s="226">
        <f>Table7[[#This Row],[Drug Cost]]+Table7[[#This Row],[Drug Markup]]+Table7[[#This Row],[Drug Dispensing Fee]]</f>
        <v>0</v>
      </c>
      <c r="O835" s="126"/>
      <c r="P835" s="126">
        <f>Table7[[#This Row],[Total Drug Cost]]-Table7[[#This Row],[Total Third-party Pay]]</f>
        <v>0</v>
      </c>
      <c r="Q835" s="127"/>
      <c r="R835" s="70" t="e">
        <f>VLOOKUP(Table7[[#This Row],[Patient PHN]],'[1]MASTER LIST'!$C:$D,2,FALSE)</f>
        <v>#N/A</v>
      </c>
    </row>
    <row r="836" spans="1:18" x14ac:dyDescent="0.25">
      <c r="A836" s="210"/>
      <c r="B836" s="124"/>
      <c r="C836" s="125"/>
      <c r="D836" s="125"/>
      <c r="E836" s="125"/>
      <c r="F836" s="125"/>
      <c r="G836" s="125"/>
      <c r="H836" s="125"/>
      <c r="I836" s="125"/>
      <c r="J836" s="125"/>
      <c r="K836" s="126"/>
      <c r="L836" s="126"/>
      <c r="M836" s="126"/>
      <c r="N836" s="226">
        <f>Table7[[#This Row],[Drug Cost]]+Table7[[#This Row],[Drug Markup]]+Table7[[#This Row],[Drug Dispensing Fee]]</f>
        <v>0</v>
      </c>
      <c r="O836" s="126"/>
      <c r="P836" s="126">
        <f>Table7[[#This Row],[Total Drug Cost]]-Table7[[#This Row],[Total Third-party Pay]]</f>
        <v>0</v>
      </c>
      <c r="Q836" s="127"/>
      <c r="R836" s="70" t="e">
        <f>VLOOKUP(Table7[[#This Row],[Patient PHN]],'[1]MASTER LIST'!$C:$D,2,FALSE)</f>
        <v>#N/A</v>
      </c>
    </row>
    <row r="837" spans="1:18" x14ac:dyDescent="0.25">
      <c r="A837" s="210"/>
      <c r="B837" s="124"/>
      <c r="C837" s="125"/>
      <c r="D837" s="125"/>
      <c r="E837" s="125"/>
      <c r="F837" s="125"/>
      <c r="G837" s="125"/>
      <c r="H837" s="125"/>
      <c r="I837" s="125"/>
      <c r="J837" s="125"/>
      <c r="K837" s="126"/>
      <c r="L837" s="126"/>
      <c r="M837" s="126"/>
      <c r="N837" s="226">
        <f>Table7[[#This Row],[Drug Cost]]+Table7[[#This Row],[Drug Markup]]+Table7[[#This Row],[Drug Dispensing Fee]]</f>
        <v>0</v>
      </c>
      <c r="O837" s="126"/>
      <c r="P837" s="126">
        <f>Table7[[#This Row],[Total Drug Cost]]-Table7[[#This Row],[Total Third-party Pay]]</f>
        <v>0</v>
      </c>
      <c r="Q837" s="127"/>
      <c r="R837" s="70" t="e">
        <f>VLOOKUP(Table7[[#This Row],[Patient PHN]],'[1]MASTER LIST'!$C:$D,2,FALSE)</f>
        <v>#N/A</v>
      </c>
    </row>
    <row r="838" spans="1:18" x14ac:dyDescent="0.25">
      <c r="A838" s="210"/>
      <c r="B838" s="124"/>
      <c r="C838" s="125"/>
      <c r="D838" s="125"/>
      <c r="E838" s="125"/>
      <c r="F838" s="125"/>
      <c r="G838" s="125"/>
      <c r="H838" s="125"/>
      <c r="I838" s="125"/>
      <c r="J838" s="125"/>
      <c r="K838" s="126"/>
      <c r="L838" s="126"/>
      <c r="M838" s="126"/>
      <c r="N838" s="226">
        <f>Table7[[#This Row],[Drug Cost]]+Table7[[#This Row],[Drug Markup]]+Table7[[#This Row],[Drug Dispensing Fee]]</f>
        <v>0</v>
      </c>
      <c r="O838" s="126"/>
      <c r="P838" s="126">
        <f>Table7[[#This Row],[Total Drug Cost]]-Table7[[#This Row],[Total Third-party Pay]]</f>
        <v>0</v>
      </c>
      <c r="Q838" s="127"/>
      <c r="R838" s="70" t="e">
        <f>VLOOKUP(Table7[[#This Row],[Patient PHN]],'[1]MASTER LIST'!$C:$D,2,FALSE)</f>
        <v>#N/A</v>
      </c>
    </row>
    <row r="839" spans="1:18" x14ac:dyDescent="0.25">
      <c r="A839" s="210"/>
      <c r="B839" s="124"/>
      <c r="C839" s="125"/>
      <c r="D839" s="125"/>
      <c r="E839" s="125"/>
      <c r="F839" s="125"/>
      <c r="G839" s="125"/>
      <c r="H839" s="125"/>
      <c r="I839" s="125"/>
      <c r="J839" s="125"/>
      <c r="K839" s="126"/>
      <c r="L839" s="126"/>
      <c r="M839" s="126"/>
      <c r="N839" s="226">
        <f>Table7[[#This Row],[Drug Cost]]+Table7[[#This Row],[Drug Markup]]+Table7[[#This Row],[Drug Dispensing Fee]]</f>
        <v>0</v>
      </c>
      <c r="O839" s="126"/>
      <c r="P839" s="126">
        <f>Table7[[#This Row],[Total Drug Cost]]-Table7[[#This Row],[Total Third-party Pay]]</f>
        <v>0</v>
      </c>
      <c r="Q839" s="127"/>
      <c r="R839" s="70" t="e">
        <f>VLOOKUP(Table7[[#This Row],[Patient PHN]],'[1]MASTER LIST'!$C:$D,2,FALSE)</f>
        <v>#N/A</v>
      </c>
    </row>
    <row r="840" spans="1:18" x14ac:dyDescent="0.25">
      <c r="A840" s="210"/>
      <c r="B840" s="124"/>
      <c r="C840" s="125"/>
      <c r="D840" s="125"/>
      <c r="E840" s="125"/>
      <c r="F840" s="125"/>
      <c r="G840" s="125"/>
      <c r="H840" s="125"/>
      <c r="I840" s="125"/>
      <c r="J840" s="125"/>
      <c r="K840" s="126"/>
      <c r="L840" s="126"/>
      <c r="M840" s="126"/>
      <c r="N840" s="226">
        <f>Table7[[#This Row],[Drug Cost]]+Table7[[#This Row],[Drug Markup]]+Table7[[#This Row],[Drug Dispensing Fee]]</f>
        <v>0</v>
      </c>
      <c r="O840" s="126"/>
      <c r="P840" s="126">
        <f>Table7[[#This Row],[Total Drug Cost]]-Table7[[#This Row],[Total Third-party Pay]]</f>
        <v>0</v>
      </c>
      <c r="Q840" s="127"/>
      <c r="R840" s="70" t="e">
        <f>VLOOKUP(Table7[[#This Row],[Patient PHN]],'[1]MASTER LIST'!$C:$D,2,FALSE)</f>
        <v>#N/A</v>
      </c>
    </row>
    <row r="841" spans="1:18" x14ac:dyDescent="0.25">
      <c r="A841" s="210"/>
      <c r="B841" s="124"/>
      <c r="C841" s="125"/>
      <c r="D841" s="125"/>
      <c r="E841" s="125"/>
      <c r="F841" s="125"/>
      <c r="G841" s="125"/>
      <c r="H841" s="125"/>
      <c r="I841" s="125"/>
      <c r="J841" s="125"/>
      <c r="K841" s="126"/>
      <c r="L841" s="126"/>
      <c r="M841" s="126"/>
      <c r="N841" s="226">
        <f>Table7[[#This Row],[Drug Cost]]+Table7[[#This Row],[Drug Markup]]+Table7[[#This Row],[Drug Dispensing Fee]]</f>
        <v>0</v>
      </c>
      <c r="O841" s="126"/>
      <c r="P841" s="126">
        <f>Table7[[#This Row],[Total Drug Cost]]-Table7[[#This Row],[Total Third-party Pay]]</f>
        <v>0</v>
      </c>
      <c r="Q841" s="127"/>
      <c r="R841" s="70" t="e">
        <f>VLOOKUP(Table7[[#This Row],[Patient PHN]],'[1]MASTER LIST'!$C:$D,2,FALSE)</f>
        <v>#N/A</v>
      </c>
    </row>
    <row r="842" spans="1:18" x14ac:dyDescent="0.25">
      <c r="A842" s="210"/>
      <c r="B842" s="124"/>
      <c r="C842" s="125"/>
      <c r="D842" s="125"/>
      <c r="E842" s="125"/>
      <c r="F842" s="125"/>
      <c r="G842" s="125"/>
      <c r="H842" s="125"/>
      <c r="I842" s="125"/>
      <c r="J842" s="125"/>
      <c r="K842" s="126"/>
      <c r="L842" s="126"/>
      <c r="M842" s="126"/>
      <c r="N842" s="226">
        <f>Table7[[#This Row],[Drug Cost]]+Table7[[#This Row],[Drug Markup]]+Table7[[#This Row],[Drug Dispensing Fee]]</f>
        <v>0</v>
      </c>
      <c r="O842" s="126"/>
      <c r="P842" s="126">
        <f>Table7[[#This Row],[Total Drug Cost]]-Table7[[#This Row],[Total Third-party Pay]]</f>
        <v>0</v>
      </c>
      <c r="Q842" s="127"/>
      <c r="R842" s="70" t="e">
        <f>VLOOKUP(Table7[[#This Row],[Patient PHN]],'[1]MASTER LIST'!$C:$D,2,FALSE)</f>
        <v>#N/A</v>
      </c>
    </row>
    <row r="843" spans="1:18" x14ac:dyDescent="0.25">
      <c r="A843" s="210"/>
      <c r="B843" s="124"/>
      <c r="C843" s="125"/>
      <c r="D843" s="125"/>
      <c r="E843" s="125"/>
      <c r="F843" s="125"/>
      <c r="G843" s="125"/>
      <c r="H843" s="125"/>
      <c r="I843" s="125"/>
      <c r="J843" s="125"/>
      <c r="K843" s="126"/>
      <c r="L843" s="126"/>
      <c r="M843" s="126"/>
      <c r="N843" s="226">
        <f>Table7[[#This Row],[Drug Cost]]+Table7[[#This Row],[Drug Markup]]+Table7[[#This Row],[Drug Dispensing Fee]]</f>
        <v>0</v>
      </c>
      <c r="O843" s="126"/>
      <c r="P843" s="126">
        <f>Table7[[#This Row],[Total Drug Cost]]-Table7[[#This Row],[Total Third-party Pay]]</f>
        <v>0</v>
      </c>
      <c r="Q843" s="127"/>
      <c r="R843" s="70" t="e">
        <f>VLOOKUP(Table7[[#This Row],[Patient PHN]],'[1]MASTER LIST'!$C:$D,2,FALSE)</f>
        <v>#N/A</v>
      </c>
    </row>
    <row r="844" spans="1:18" x14ac:dyDescent="0.25">
      <c r="A844" s="210"/>
      <c r="B844" s="124"/>
      <c r="C844" s="125"/>
      <c r="D844" s="125"/>
      <c r="E844" s="125"/>
      <c r="F844" s="125"/>
      <c r="G844" s="125"/>
      <c r="H844" s="125"/>
      <c r="I844" s="125"/>
      <c r="J844" s="125"/>
      <c r="K844" s="126"/>
      <c r="L844" s="126"/>
      <c r="M844" s="126"/>
      <c r="N844" s="226">
        <f>Table7[[#This Row],[Drug Cost]]+Table7[[#This Row],[Drug Markup]]+Table7[[#This Row],[Drug Dispensing Fee]]</f>
        <v>0</v>
      </c>
      <c r="O844" s="126"/>
      <c r="P844" s="126">
        <f>Table7[[#This Row],[Total Drug Cost]]-Table7[[#This Row],[Total Third-party Pay]]</f>
        <v>0</v>
      </c>
      <c r="Q844" s="127"/>
      <c r="R844" s="70" t="e">
        <f>VLOOKUP(Table7[[#This Row],[Patient PHN]],'[1]MASTER LIST'!$C:$D,2,FALSE)</f>
        <v>#N/A</v>
      </c>
    </row>
    <row r="845" spans="1:18" x14ac:dyDescent="0.25">
      <c r="A845" s="210"/>
      <c r="B845" s="124"/>
      <c r="C845" s="125"/>
      <c r="D845" s="125"/>
      <c r="E845" s="125"/>
      <c r="F845" s="125"/>
      <c r="G845" s="125"/>
      <c r="H845" s="125"/>
      <c r="I845" s="125"/>
      <c r="J845" s="125"/>
      <c r="K845" s="126"/>
      <c r="L845" s="126"/>
      <c r="M845" s="126"/>
      <c r="N845" s="226">
        <f>Table7[[#This Row],[Drug Cost]]+Table7[[#This Row],[Drug Markup]]+Table7[[#This Row],[Drug Dispensing Fee]]</f>
        <v>0</v>
      </c>
      <c r="O845" s="126"/>
      <c r="P845" s="126">
        <f>Table7[[#This Row],[Total Drug Cost]]-Table7[[#This Row],[Total Third-party Pay]]</f>
        <v>0</v>
      </c>
      <c r="Q845" s="127"/>
      <c r="R845" s="70" t="e">
        <f>VLOOKUP(Table7[[#This Row],[Patient PHN]],'[1]MASTER LIST'!$C:$D,2,FALSE)</f>
        <v>#N/A</v>
      </c>
    </row>
    <row r="846" spans="1:18" x14ac:dyDescent="0.25">
      <c r="A846" s="210"/>
      <c r="B846" s="124"/>
      <c r="C846" s="125"/>
      <c r="D846" s="125"/>
      <c r="E846" s="125"/>
      <c r="F846" s="125"/>
      <c r="G846" s="125"/>
      <c r="H846" s="125"/>
      <c r="I846" s="125"/>
      <c r="J846" s="125"/>
      <c r="K846" s="126"/>
      <c r="L846" s="126"/>
      <c r="M846" s="126"/>
      <c r="N846" s="226">
        <f>Table7[[#This Row],[Drug Cost]]+Table7[[#This Row],[Drug Markup]]+Table7[[#This Row],[Drug Dispensing Fee]]</f>
        <v>0</v>
      </c>
      <c r="O846" s="126"/>
      <c r="P846" s="126">
        <f>Table7[[#This Row],[Total Drug Cost]]-Table7[[#This Row],[Total Third-party Pay]]</f>
        <v>0</v>
      </c>
      <c r="Q846" s="127"/>
      <c r="R846" s="70" t="e">
        <f>VLOOKUP(Table7[[#This Row],[Patient PHN]],'[1]MASTER LIST'!$C:$D,2,FALSE)</f>
        <v>#N/A</v>
      </c>
    </row>
    <row r="847" spans="1:18" x14ac:dyDescent="0.25">
      <c r="A847" s="210"/>
      <c r="B847" s="124"/>
      <c r="C847" s="125"/>
      <c r="D847" s="125"/>
      <c r="E847" s="125"/>
      <c r="F847" s="125"/>
      <c r="G847" s="125"/>
      <c r="H847" s="125"/>
      <c r="I847" s="125"/>
      <c r="J847" s="125"/>
      <c r="K847" s="126"/>
      <c r="L847" s="126"/>
      <c r="M847" s="126"/>
      <c r="N847" s="226">
        <f>Table7[[#This Row],[Drug Cost]]+Table7[[#This Row],[Drug Markup]]+Table7[[#This Row],[Drug Dispensing Fee]]</f>
        <v>0</v>
      </c>
      <c r="O847" s="126"/>
      <c r="P847" s="126">
        <f>Table7[[#This Row],[Total Drug Cost]]-Table7[[#This Row],[Total Third-party Pay]]</f>
        <v>0</v>
      </c>
      <c r="Q847" s="127"/>
      <c r="R847" s="70" t="e">
        <f>VLOOKUP(Table7[[#This Row],[Patient PHN]],'[1]MASTER LIST'!$C:$D,2,FALSE)</f>
        <v>#N/A</v>
      </c>
    </row>
    <row r="848" spans="1:18" x14ac:dyDescent="0.25">
      <c r="A848" s="210"/>
      <c r="B848" s="124"/>
      <c r="C848" s="125"/>
      <c r="D848" s="125"/>
      <c r="E848" s="125"/>
      <c r="F848" s="125"/>
      <c r="G848" s="125"/>
      <c r="H848" s="125"/>
      <c r="I848" s="125"/>
      <c r="J848" s="125"/>
      <c r="K848" s="126"/>
      <c r="L848" s="126"/>
      <c r="M848" s="126"/>
      <c r="N848" s="226">
        <f>Table7[[#This Row],[Drug Cost]]+Table7[[#This Row],[Drug Markup]]+Table7[[#This Row],[Drug Dispensing Fee]]</f>
        <v>0</v>
      </c>
      <c r="O848" s="126"/>
      <c r="P848" s="126">
        <f>Table7[[#This Row],[Total Drug Cost]]-Table7[[#This Row],[Total Third-party Pay]]</f>
        <v>0</v>
      </c>
      <c r="Q848" s="127"/>
      <c r="R848" s="70" t="e">
        <f>VLOOKUP(Table7[[#This Row],[Patient PHN]],'[1]MASTER LIST'!$C:$D,2,FALSE)</f>
        <v>#N/A</v>
      </c>
    </row>
    <row r="849" spans="1:18" x14ac:dyDescent="0.25">
      <c r="A849" s="210"/>
      <c r="B849" s="124"/>
      <c r="C849" s="125"/>
      <c r="D849" s="125"/>
      <c r="E849" s="125"/>
      <c r="F849" s="125"/>
      <c r="G849" s="125"/>
      <c r="H849" s="125"/>
      <c r="I849" s="125"/>
      <c r="J849" s="125"/>
      <c r="K849" s="126"/>
      <c r="L849" s="126"/>
      <c r="M849" s="126"/>
      <c r="N849" s="226">
        <f>Table7[[#This Row],[Drug Cost]]+Table7[[#This Row],[Drug Markup]]+Table7[[#This Row],[Drug Dispensing Fee]]</f>
        <v>0</v>
      </c>
      <c r="O849" s="126"/>
      <c r="P849" s="126">
        <f>Table7[[#This Row],[Total Drug Cost]]-Table7[[#This Row],[Total Third-party Pay]]</f>
        <v>0</v>
      </c>
      <c r="Q849" s="127"/>
      <c r="R849" s="70" t="e">
        <f>VLOOKUP(Table7[[#This Row],[Patient PHN]],'[1]MASTER LIST'!$C:$D,2,FALSE)</f>
        <v>#N/A</v>
      </c>
    </row>
    <row r="850" spans="1:18" x14ac:dyDescent="0.25">
      <c r="A850" s="210"/>
      <c r="B850" s="124"/>
      <c r="C850" s="125"/>
      <c r="D850" s="125"/>
      <c r="E850" s="125"/>
      <c r="F850" s="125"/>
      <c r="G850" s="125"/>
      <c r="H850" s="125"/>
      <c r="I850" s="125"/>
      <c r="J850" s="125"/>
      <c r="K850" s="126"/>
      <c r="L850" s="126"/>
      <c r="M850" s="126"/>
      <c r="N850" s="226">
        <f>Table7[[#This Row],[Drug Cost]]+Table7[[#This Row],[Drug Markup]]+Table7[[#This Row],[Drug Dispensing Fee]]</f>
        <v>0</v>
      </c>
      <c r="O850" s="126"/>
      <c r="P850" s="126">
        <f>Table7[[#This Row],[Total Drug Cost]]-Table7[[#This Row],[Total Third-party Pay]]</f>
        <v>0</v>
      </c>
      <c r="Q850" s="127"/>
      <c r="R850" s="70" t="e">
        <f>VLOOKUP(Table7[[#This Row],[Patient PHN]],'[1]MASTER LIST'!$C:$D,2,FALSE)</f>
        <v>#N/A</v>
      </c>
    </row>
    <row r="851" spans="1:18" x14ac:dyDescent="0.25">
      <c r="A851" s="210"/>
      <c r="B851" s="124"/>
      <c r="C851" s="125"/>
      <c r="D851" s="125"/>
      <c r="E851" s="125"/>
      <c r="F851" s="125"/>
      <c r="G851" s="125"/>
      <c r="H851" s="125"/>
      <c r="I851" s="125"/>
      <c r="J851" s="125"/>
      <c r="K851" s="126"/>
      <c r="L851" s="126"/>
      <c r="M851" s="126"/>
      <c r="N851" s="226">
        <f>Table7[[#This Row],[Drug Cost]]+Table7[[#This Row],[Drug Markup]]+Table7[[#This Row],[Drug Dispensing Fee]]</f>
        <v>0</v>
      </c>
      <c r="O851" s="126"/>
      <c r="P851" s="126">
        <f>Table7[[#This Row],[Total Drug Cost]]-Table7[[#This Row],[Total Third-party Pay]]</f>
        <v>0</v>
      </c>
      <c r="Q851" s="127"/>
      <c r="R851" s="70" t="e">
        <f>VLOOKUP(Table7[[#This Row],[Patient PHN]],'[1]MASTER LIST'!$C:$D,2,FALSE)</f>
        <v>#N/A</v>
      </c>
    </row>
    <row r="852" spans="1:18" x14ac:dyDescent="0.25">
      <c r="A852" s="210"/>
      <c r="B852" s="124"/>
      <c r="C852" s="125"/>
      <c r="D852" s="125"/>
      <c r="E852" s="125"/>
      <c r="F852" s="125"/>
      <c r="G852" s="125"/>
      <c r="H852" s="125"/>
      <c r="I852" s="125"/>
      <c r="J852" s="125"/>
      <c r="K852" s="126"/>
      <c r="L852" s="126"/>
      <c r="M852" s="126"/>
      <c r="N852" s="226">
        <f>Table7[[#This Row],[Drug Cost]]+Table7[[#This Row],[Drug Markup]]+Table7[[#This Row],[Drug Dispensing Fee]]</f>
        <v>0</v>
      </c>
      <c r="O852" s="126"/>
      <c r="P852" s="126">
        <f>Table7[[#This Row],[Total Drug Cost]]-Table7[[#This Row],[Total Third-party Pay]]</f>
        <v>0</v>
      </c>
      <c r="Q852" s="127"/>
      <c r="R852" s="70" t="e">
        <f>VLOOKUP(Table7[[#This Row],[Patient PHN]],'[1]MASTER LIST'!$C:$D,2,FALSE)</f>
        <v>#N/A</v>
      </c>
    </row>
    <row r="853" spans="1:18" x14ac:dyDescent="0.25">
      <c r="A853" s="210"/>
      <c r="B853" s="124"/>
      <c r="C853" s="125"/>
      <c r="D853" s="125"/>
      <c r="E853" s="125"/>
      <c r="F853" s="125"/>
      <c r="G853" s="125"/>
      <c r="H853" s="125"/>
      <c r="I853" s="125"/>
      <c r="J853" s="125"/>
      <c r="K853" s="126"/>
      <c r="L853" s="126"/>
      <c r="M853" s="126"/>
      <c r="N853" s="226">
        <f>Table7[[#This Row],[Drug Cost]]+Table7[[#This Row],[Drug Markup]]+Table7[[#This Row],[Drug Dispensing Fee]]</f>
        <v>0</v>
      </c>
      <c r="O853" s="126"/>
      <c r="P853" s="126">
        <f>Table7[[#This Row],[Total Drug Cost]]-Table7[[#This Row],[Total Third-party Pay]]</f>
        <v>0</v>
      </c>
      <c r="Q853" s="127"/>
      <c r="R853" s="70" t="e">
        <f>VLOOKUP(Table7[[#This Row],[Patient PHN]],'[1]MASTER LIST'!$C:$D,2,FALSE)</f>
        <v>#N/A</v>
      </c>
    </row>
    <row r="854" spans="1:18" x14ac:dyDescent="0.25">
      <c r="A854" s="210"/>
      <c r="B854" s="124"/>
      <c r="C854" s="125"/>
      <c r="D854" s="125"/>
      <c r="E854" s="125"/>
      <c r="F854" s="125"/>
      <c r="G854" s="125"/>
      <c r="H854" s="125"/>
      <c r="I854" s="125"/>
      <c r="J854" s="125"/>
      <c r="K854" s="126"/>
      <c r="L854" s="126"/>
      <c r="M854" s="126"/>
      <c r="N854" s="226">
        <f>Table7[[#This Row],[Drug Cost]]+Table7[[#This Row],[Drug Markup]]+Table7[[#This Row],[Drug Dispensing Fee]]</f>
        <v>0</v>
      </c>
      <c r="O854" s="126"/>
      <c r="P854" s="126">
        <f>Table7[[#This Row],[Total Drug Cost]]-Table7[[#This Row],[Total Third-party Pay]]</f>
        <v>0</v>
      </c>
      <c r="Q854" s="127"/>
      <c r="R854" s="70" t="e">
        <f>VLOOKUP(Table7[[#This Row],[Patient PHN]],'[1]MASTER LIST'!$C:$D,2,FALSE)</f>
        <v>#N/A</v>
      </c>
    </row>
    <row r="855" spans="1:18" x14ac:dyDescent="0.25">
      <c r="A855" s="210"/>
      <c r="B855" s="124"/>
      <c r="C855" s="125"/>
      <c r="D855" s="125"/>
      <c r="E855" s="125"/>
      <c r="F855" s="125"/>
      <c r="G855" s="125"/>
      <c r="H855" s="125"/>
      <c r="I855" s="125"/>
      <c r="J855" s="125"/>
      <c r="K855" s="126"/>
      <c r="L855" s="126"/>
      <c r="M855" s="126"/>
      <c r="N855" s="226">
        <f>Table7[[#This Row],[Drug Cost]]+Table7[[#This Row],[Drug Markup]]+Table7[[#This Row],[Drug Dispensing Fee]]</f>
        <v>0</v>
      </c>
      <c r="O855" s="126"/>
      <c r="P855" s="126">
        <f>Table7[[#This Row],[Total Drug Cost]]-Table7[[#This Row],[Total Third-party Pay]]</f>
        <v>0</v>
      </c>
      <c r="Q855" s="127"/>
      <c r="R855" s="70" t="e">
        <f>VLOOKUP(Table7[[#This Row],[Patient PHN]],'[1]MASTER LIST'!$C:$D,2,FALSE)</f>
        <v>#N/A</v>
      </c>
    </row>
    <row r="856" spans="1:18" x14ac:dyDescent="0.25">
      <c r="A856" s="210"/>
      <c r="B856" s="124"/>
      <c r="C856" s="125"/>
      <c r="D856" s="125"/>
      <c r="E856" s="125"/>
      <c r="F856" s="125"/>
      <c r="G856" s="125"/>
      <c r="H856" s="125"/>
      <c r="I856" s="125"/>
      <c r="J856" s="125"/>
      <c r="K856" s="126"/>
      <c r="L856" s="126"/>
      <c r="M856" s="126"/>
      <c r="N856" s="226">
        <f>Table7[[#This Row],[Drug Cost]]+Table7[[#This Row],[Drug Markup]]+Table7[[#This Row],[Drug Dispensing Fee]]</f>
        <v>0</v>
      </c>
      <c r="O856" s="126"/>
      <c r="P856" s="126">
        <f>Table7[[#This Row],[Total Drug Cost]]-Table7[[#This Row],[Total Third-party Pay]]</f>
        <v>0</v>
      </c>
      <c r="Q856" s="127"/>
      <c r="R856" s="70" t="e">
        <f>VLOOKUP(Table7[[#This Row],[Patient PHN]],'[1]MASTER LIST'!$C:$D,2,FALSE)</f>
        <v>#N/A</v>
      </c>
    </row>
    <row r="857" spans="1:18" x14ac:dyDescent="0.25">
      <c r="A857" s="210"/>
      <c r="B857" s="124"/>
      <c r="C857" s="125"/>
      <c r="D857" s="125"/>
      <c r="E857" s="125"/>
      <c r="F857" s="125"/>
      <c r="G857" s="125"/>
      <c r="H857" s="125"/>
      <c r="I857" s="125"/>
      <c r="J857" s="125"/>
      <c r="K857" s="126"/>
      <c r="L857" s="126"/>
      <c r="M857" s="126"/>
      <c r="N857" s="226">
        <f>Table7[[#This Row],[Drug Cost]]+Table7[[#This Row],[Drug Markup]]+Table7[[#This Row],[Drug Dispensing Fee]]</f>
        <v>0</v>
      </c>
      <c r="O857" s="126"/>
      <c r="P857" s="126">
        <f>Table7[[#This Row],[Total Drug Cost]]-Table7[[#This Row],[Total Third-party Pay]]</f>
        <v>0</v>
      </c>
      <c r="Q857" s="127"/>
      <c r="R857" s="70" t="e">
        <f>VLOOKUP(Table7[[#This Row],[Patient PHN]],'[1]MASTER LIST'!$C:$D,2,FALSE)</f>
        <v>#N/A</v>
      </c>
    </row>
    <row r="858" spans="1:18" x14ac:dyDescent="0.25">
      <c r="A858" s="210"/>
      <c r="B858" s="124"/>
      <c r="C858" s="125"/>
      <c r="D858" s="125"/>
      <c r="E858" s="125"/>
      <c r="F858" s="125"/>
      <c r="G858" s="125"/>
      <c r="H858" s="125"/>
      <c r="I858" s="125"/>
      <c r="J858" s="125"/>
      <c r="K858" s="126"/>
      <c r="L858" s="126"/>
      <c r="M858" s="126"/>
      <c r="N858" s="226">
        <f>Table7[[#This Row],[Drug Cost]]+Table7[[#This Row],[Drug Markup]]+Table7[[#This Row],[Drug Dispensing Fee]]</f>
        <v>0</v>
      </c>
      <c r="O858" s="126"/>
      <c r="P858" s="126">
        <f>Table7[[#This Row],[Total Drug Cost]]-Table7[[#This Row],[Total Third-party Pay]]</f>
        <v>0</v>
      </c>
      <c r="Q858" s="127"/>
      <c r="R858" s="70" t="e">
        <f>VLOOKUP(Table7[[#This Row],[Patient PHN]],'[1]MASTER LIST'!$C:$D,2,FALSE)</f>
        <v>#N/A</v>
      </c>
    </row>
    <row r="859" spans="1:18" x14ac:dyDescent="0.25">
      <c r="A859" s="210"/>
      <c r="B859" s="124"/>
      <c r="C859" s="125"/>
      <c r="D859" s="125"/>
      <c r="E859" s="125"/>
      <c r="F859" s="125"/>
      <c r="G859" s="125"/>
      <c r="H859" s="125"/>
      <c r="I859" s="125"/>
      <c r="J859" s="125"/>
      <c r="K859" s="126"/>
      <c r="L859" s="126"/>
      <c r="M859" s="126"/>
      <c r="N859" s="226">
        <f>Table7[[#This Row],[Drug Cost]]+Table7[[#This Row],[Drug Markup]]+Table7[[#This Row],[Drug Dispensing Fee]]</f>
        <v>0</v>
      </c>
      <c r="O859" s="126"/>
      <c r="P859" s="126">
        <f>Table7[[#This Row],[Total Drug Cost]]-Table7[[#This Row],[Total Third-party Pay]]</f>
        <v>0</v>
      </c>
      <c r="Q859" s="127"/>
      <c r="R859" s="70" t="e">
        <f>VLOOKUP(Table7[[#This Row],[Patient PHN]],'[1]MASTER LIST'!$C:$D,2,FALSE)</f>
        <v>#N/A</v>
      </c>
    </row>
    <row r="860" spans="1:18" x14ac:dyDescent="0.25">
      <c r="A860" s="210"/>
      <c r="B860" s="124"/>
      <c r="C860" s="125"/>
      <c r="D860" s="125"/>
      <c r="E860" s="125"/>
      <c r="F860" s="125"/>
      <c r="G860" s="125"/>
      <c r="H860" s="125"/>
      <c r="I860" s="125"/>
      <c r="J860" s="125"/>
      <c r="K860" s="126"/>
      <c r="L860" s="126"/>
      <c r="M860" s="126"/>
      <c r="N860" s="226">
        <f>Table7[[#This Row],[Drug Cost]]+Table7[[#This Row],[Drug Markup]]+Table7[[#This Row],[Drug Dispensing Fee]]</f>
        <v>0</v>
      </c>
      <c r="O860" s="126"/>
      <c r="P860" s="126">
        <f>Table7[[#This Row],[Total Drug Cost]]-Table7[[#This Row],[Total Third-party Pay]]</f>
        <v>0</v>
      </c>
      <c r="Q860" s="127"/>
      <c r="R860" s="70" t="e">
        <f>VLOOKUP(Table7[[#This Row],[Patient PHN]],'[1]MASTER LIST'!$C:$D,2,FALSE)</f>
        <v>#N/A</v>
      </c>
    </row>
    <row r="861" spans="1:18" x14ac:dyDescent="0.25">
      <c r="A861" s="210"/>
      <c r="B861" s="124"/>
      <c r="C861" s="125"/>
      <c r="D861" s="125"/>
      <c r="E861" s="125"/>
      <c r="F861" s="125"/>
      <c r="G861" s="125"/>
      <c r="H861" s="125"/>
      <c r="I861" s="125"/>
      <c r="J861" s="125"/>
      <c r="K861" s="126"/>
      <c r="L861" s="126"/>
      <c r="M861" s="126"/>
      <c r="N861" s="226">
        <f>Table7[[#This Row],[Drug Cost]]+Table7[[#This Row],[Drug Markup]]+Table7[[#This Row],[Drug Dispensing Fee]]</f>
        <v>0</v>
      </c>
      <c r="O861" s="126"/>
      <c r="P861" s="126">
        <f>Table7[[#This Row],[Total Drug Cost]]-Table7[[#This Row],[Total Third-party Pay]]</f>
        <v>0</v>
      </c>
      <c r="Q861" s="127"/>
      <c r="R861" s="70" t="e">
        <f>VLOOKUP(Table7[[#This Row],[Patient PHN]],'[1]MASTER LIST'!$C:$D,2,FALSE)</f>
        <v>#N/A</v>
      </c>
    </row>
    <row r="862" spans="1:18" x14ac:dyDescent="0.25">
      <c r="A862" s="210"/>
      <c r="B862" s="124"/>
      <c r="C862" s="125"/>
      <c r="D862" s="125"/>
      <c r="E862" s="125"/>
      <c r="F862" s="125"/>
      <c r="G862" s="125"/>
      <c r="H862" s="125"/>
      <c r="I862" s="125"/>
      <c r="J862" s="125"/>
      <c r="K862" s="126"/>
      <c r="L862" s="126"/>
      <c r="M862" s="126"/>
      <c r="N862" s="226">
        <f>Table7[[#This Row],[Drug Cost]]+Table7[[#This Row],[Drug Markup]]+Table7[[#This Row],[Drug Dispensing Fee]]</f>
        <v>0</v>
      </c>
      <c r="O862" s="126"/>
      <c r="P862" s="126">
        <f>Table7[[#This Row],[Total Drug Cost]]-Table7[[#This Row],[Total Third-party Pay]]</f>
        <v>0</v>
      </c>
      <c r="Q862" s="127"/>
      <c r="R862" s="70" t="e">
        <f>VLOOKUP(Table7[[#This Row],[Patient PHN]],'[1]MASTER LIST'!$C:$D,2,FALSE)</f>
        <v>#N/A</v>
      </c>
    </row>
    <row r="863" spans="1:18" x14ac:dyDescent="0.25">
      <c r="A863" s="210"/>
      <c r="B863" s="124"/>
      <c r="C863" s="125"/>
      <c r="D863" s="125"/>
      <c r="E863" s="125"/>
      <c r="F863" s="125"/>
      <c r="G863" s="125"/>
      <c r="H863" s="125"/>
      <c r="I863" s="125"/>
      <c r="J863" s="125"/>
      <c r="K863" s="126"/>
      <c r="L863" s="126"/>
      <c r="M863" s="126"/>
      <c r="N863" s="226">
        <f>Table7[[#This Row],[Drug Cost]]+Table7[[#This Row],[Drug Markup]]+Table7[[#This Row],[Drug Dispensing Fee]]</f>
        <v>0</v>
      </c>
      <c r="O863" s="126"/>
      <c r="P863" s="126">
        <f>Table7[[#This Row],[Total Drug Cost]]-Table7[[#This Row],[Total Third-party Pay]]</f>
        <v>0</v>
      </c>
      <c r="Q863" s="127"/>
      <c r="R863" s="70" t="e">
        <f>VLOOKUP(Table7[[#This Row],[Patient PHN]],'[1]MASTER LIST'!$C:$D,2,FALSE)</f>
        <v>#N/A</v>
      </c>
    </row>
    <row r="864" spans="1:18" x14ac:dyDescent="0.25">
      <c r="A864" s="210"/>
      <c r="B864" s="124"/>
      <c r="C864" s="125"/>
      <c r="D864" s="125"/>
      <c r="E864" s="125"/>
      <c r="F864" s="125"/>
      <c r="G864" s="125"/>
      <c r="H864" s="125"/>
      <c r="I864" s="125"/>
      <c r="J864" s="125"/>
      <c r="K864" s="126"/>
      <c r="L864" s="126"/>
      <c r="M864" s="126"/>
      <c r="N864" s="226">
        <f>Table7[[#This Row],[Drug Cost]]+Table7[[#This Row],[Drug Markup]]+Table7[[#This Row],[Drug Dispensing Fee]]</f>
        <v>0</v>
      </c>
      <c r="O864" s="126"/>
      <c r="P864" s="126">
        <f>Table7[[#This Row],[Total Drug Cost]]-Table7[[#This Row],[Total Third-party Pay]]</f>
        <v>0</v>
      </c>
      <c r="Q864" s="127"/>
      <c r="R864" s="70" t="e">
        <f>VLOOKUP(Table7[[#This Row],[Patient PHN]],'[1]MASTER LIST'!$C:$D,2,FALSE)</f>
        <v>#N/A</v>
      </c>
    </row>
    <row r="865" spans="1:18" x14ac:dyDescent="0.25">
      <c r="A865" s="210"/>
      <c r="B865" s="124"/>
      <c r="C865" s="125"/>
      <c r="D865" s="125"/>
      <c r="E865" s="125"/>
      <c r="F865" s="125"/>
      <c r="G865" s="125"/>
      <c r="H865" s="125"/>
      <c r="I865" s="125"/>
      <c r="J865" s="125"/>
      <c r="K865" s="126"/>
      <c r="L865" s="126"/>
      <c r="M865" s="126"/>
      <c r="N865" s="226">
        <f>Table7[[#This Row],[Drug Cost]]+Table7[[#This Row],[Drug Markup]]+Table7[[#This Row],[Drug Dispensing Fee]]</f>
        <v>0</v>
      </c>
      <c r="O865" s="126"/>
      <c r="P865" s="126">
        <f>Table7[[#This Row],[Total Drug Cost]]-Table7[[#This Row],[Total Third-party Pay]]</f>
        <v>0</v>
      </c>
      <c r="Q865" s="127"/>
      <c r="R865" s="70" t="e">
        <f>VLOOKUP(Table7[[#This Row],[Patient PHN]],'[1]MASTER LIST'!$C:$D,2,FALSE)</f>
        <v>#N/A</v>
      </c>
    </row>
    <row r="866" spans="1:18" x14ac:dyDescent="0.25">
      <c r="A866" s="210"/>
      <c r="B866" s="124"/>
      <c r="C866" s="125"/>
      <c r="D866" s="125"/>
      <c r="E866" s="125"/>
      <c r="F866" s="125"/>
      <c r="G866" s="125"/>
      <c r="H866" s="125"/>
      <c r="I866" s="125"/>
      <c r="J866" s="125"/>
      <c r="K866" s="126"/>
      <c r="L866" s="126"/>
      <c r="M866" s="126"/>
      <c r="N866" s="226">
        <f>Table7[[#This Row],[Drug Cost]]+Table7[[#This Row],[Drug Markup]]+Table7[[#This Row],[Drug Dispensing Fee]]</f>
        <v>0</v>
      </c>
      <c r="O866" s="126"/>
      <c r="P866" s="126">
        <f>Table7[[#This Row],[Total Drug Cost]]-Table7[[#This Row],[Total Third-party Pay]]</f>
        <v>0</v>
      </c>
      <c r="Q866" s="127"/>
      <c r="R866" s="70" t="e">
        <f>VLOOKUP(Table7[[#This Row],[Patient PHN]],'[1]MASTER LIST'!$C:$D,2,FALSE)</f>
        <v>#N/A</v>
      </c>
    </row>
    <row r="867" spans="1:18" x14ac:dyDescent="0.25">
      <c r="A867" s="210"/>
      <c r="B867" s="124"/>
      <c r="C867" s="125"/>
      <c r="D867" s="125"/>
      <c r="E867" s="125"/>
      <c r="F867" s="125"/>
      <c r="G867" s="125"/>
      <c r="H867" s="125"/>
      <c r="I867" s="125"/>
      <c r="J867" s="125"/>
      <c r="K867" s="126"/>
      <c r="L867" s="126"/>
      <c r="M867" s="126"/>
      <c r="N867" s="226">
        <f>Table7[[#This Row],[Drug Cost]]+Table7[[#This Row],[Drug Markup]]+Table7[[#This Row],[Drug Dispensing Fee]]</f>
        <v>0</v>
      </c>
      <c r="O867" s="126"/>
      <c r="P867" s="126">
        <f>Table7[[#This Row],[Total Drug Cost]]-Table7[[#This Row],[Total Third-party Pay]]</f>
        <v>0</v>
      </c>
      <c r="Q867" s="127"/>
      <c r="R867" s="70" t="e">
        <f>VLOOKUP(Table7[[#This Row],[Patient PHN]],'[1]MASTER LIST'!$C:$D,2,FALSE)</f>
        <v>#N/A</v>
      </c>
    </row>
    <row r="868" spans="1:18" x14ac:dyDescent="0.25">
      <c r="A868" s="210"/>
      <c r="B868" s="124"/>
      <c r="C868" s="125"/>
      <c r="D868" s="125"/>
      <c r="E868" s="125"/>
      <c r="F868" s="125"/>
      <c r="G868" s="125"/>
      <c r="H868" s="125"/>
      <c r="I868" s="125"/>
      <c r="J868" s="125"/>
      <c r="K868" s="126"/>
      <c r="L868" s="126"/>
      <c r="M868" s="126"/>
      <c r="N868" s="226">
        <f>Table7[[#This Row],[Drug Cost]]+Table7[[#This Row],[Drug Markup]]+Table7[[#This Row],[Drug Dispensing Fee]]</f>
        <v>0</v>
      </c>
      <c r="O868" s="126"/>
      <c r="P868" s="126">
        <f>Table7[[#This Row],[Total Drug Cost]]-Table7[[#This Row],[Total Third-party Pay]]</f>
        <v>0</v>
      </c>
      <c r="Q868" s="127"/>
      <c r="R868" s="70" t="e">
        <f>VLOOKUP(Table7[[#This Row],[Patient PHN]],'[1]MASTER LIST'!$C:$D,2,FALSE)</f>
        <v>#N/A</v>
      </c>
    </row>
    <row r="869" spans="1:18" x14ac:dyDescent="0.25">
      <c r="A869" s="210"/>
      <c r="B869" s="124"/>
      <c r="C869" s="125"/>
      <c r="D869" s="125"/>
      <c r="E869" s="125"/>
      <c r="F869" s="125"/>
      <c r="G869" s="125"/>
      <c r="H869" s="125"/>
      <c r="I869" s="125"/>
      <c r="J869" s="125"/>
      <c r="K869" s="126"/>
      <c r="L869" s="126"/>
      <c r="M869" s="126"/>
      <c r="N869" s="226">
        <f>Table7[[#This Row],[Drug Cost]]+Table7[[#This Row],[Drug Markup]]+Table7[[#This Row],[Drug Dispensing Fee]]</f>
        <v>0</v>
      </c>
      <c r="O869" s="126"/>
      <c r="P869" s="126">
        <f>Table7[[#This Row],[Total Drug Cost]]-Table7[[#This Row],[Total Third-party Pay]]</f>
        <v>0</v>
      </c>
      <c r="Q869" s="127"/>
      <c r="R869" s="70" t="e">
        <f>VLOOKUP(Table7[[#This Row],[Patient PHN]],'[1]MASTER LIST'!$C:$D,2,FALSE)</f>
        <v>#N/A</v>
      </c>
    </row>
    <row r="870" spans="1:18" x14ac:dyDescent="0.25">
      <c r="A870" s="210"/>
      <c r="B870" s="124"/>
      <c r="C870" s="125"/>
      <c r="D870" s="125"/>
      <c r="E870" s="125"/>
      <c r="F870" s="125"/>
      <c r="G870" s="125"/>
      <c r="H870" s="125"/>
      <c r="I870" s="125"/>
      <c r="J870" s="125"/>
      <c r="K870" s="126"/>
      <c r="L870" s="126"/>
      <c r="M870" s="126"/>
      <c r="N870" s="226">
        <f>Table7[[#This Row],[Drug Cost]]+Table7[[#This Row],[Drug Markup]]+Table7[[#This Row],[Drug Dispensing Fee]]</f>
        <v>0</v>
      </c>
      <c r="O870" s="126"/>
      <c r="P870" s="126">
        <f>Table7[[#This Row],[Total Drug Cost]]-Table7[[#This Row],[Total Third-party Pay]]</f>
        <v>0</v>
      </c>
      <c r="Q870" s="127"/>
      <c r="R870" s="70" t="e">
        <f>VLOOKUP(Table7[[#This Row],[Patient PHN]],'[1]MASTER LIST'!$C:$D,2,FALSE)</f>
        <v>#N/A</v>
      </c>
    </row>
    <row r="871" spans="1:18" x14ac:dyDescent="0.25">
      <c r="A871" s="210"/>
      <c r="B871" s="124"/>
      <c r="C871" s="125"/>
      <c r="D871" s="125"/>
      <c r="E871" s="125"/>
      <c r="F871" s="125"/>
      <c r="G871" s="125"/>
      <c r="H871" s="125"/>
      <c r="I871" s="125"/>
      <c r="J871" s="125"/>
      <c r="K871" s="126"/>
      <c r="L871" s="126"/>
      <c r="M871" s="126"/>
      <c r="N871" s="226">
        <f>Table7[[#This Row],[Drug Cost]]+Table7[[#This Row],[Drug Markup]]+Table7[[#This Row],[Drug Dispensing Fee]]</f>
        <v>0</v>
      </c>
      <c r="O871" s="126"/>
      <c r="P871" s="126">
        <f>Table7[[#This Row],[Total Drug Cost]]-Table7[[#This Row],[Total Third-party Pay]]</f>
        <v>0</v>
      </c>
      <c r="Q871" s="127"/>
      <c r="R871" s="70" t="e">
        <f>VLOOKUP(Table7[[#This Row],[Patient PHN]],'[1]MASTER LIST'!$C:$D,2,FALSE)</f>
        <v>#N/A</v>
      </c>
    </row>
    <row r="872" spans="1:18" x14ac:dyDescent="0.25">
      <c r="A872" s="210"/>
      <c r="B872" s="124"/>
      <c r="C872" s="125"/>
      <c r="D872" s="125"/>
      <c r="E872" s="125"/>
      <c r="F872" s="125"/>
      <c r="G872" s="125"/>
      <c r="H872" s="125"/>
      <c r="I872" s="125"/>
      <c r="J872" s="125"/>
      <c r="K872" s="126"/>
      <c r="L872" s="126"/>
      <c r="M872" s="126"/>
      <c r="N872" s="226">
        <f>Table7[[#This Row],[Drug Cost]]+Table7[[#This Row],[Drug Markup]]+Table7[[#This Row],[Drug Dispensing Fee]]</f>
        <v>0</v>
      </c>
      <c r="O872" s="126"/>
      <c r="P872" s="126">
        <f>Table7[[#This Row],[Total Drug Cost]]-Table7[[#This Row],[Total Third-party Pay]]</f>
        <v>0</v>
      </c>
      <c r="Q872" s="127"/>
      <c r="R872" s="70" t="e">
        <f>VLOOKUP(Table7[[#This Row],[Patient PHN]],'[1]MASTER LIST'!$C:$D,2,FALSE)</f>
        <v>#N/A</v>
      </c>
    </row>
    <row r="873" spans="1:18" x14ac:dyDescent="0.25">
      <c r="A873" s="210"/>
      <c r="B873" s="124"/>
      <c r="C873" s="125"/>
      <c r="D873" s="125"/>
      <c r="E873" s="125"/>
      <c r="F873" s="125"/>
      <c r="G873" s="125"/>
      <c r="H873" s="125"/>
      <c r="I873" s="125"/>
      <c r="J873" s="125"/>
      <c r="K873" s="126"/>
      <c r="L873" s="126"/>
      <c r="M873" s="126"/>
      <c r="N873" s="226">
        <f>Table7[[#This Row],[Drug Cost]]+Table7[[#This Row],[Drug Markup]]+Table7[[#This Row],[Drug Dispensing Fee]]</f>
        <v>0</v>
      </c>
      <c r="O873" s="126"/>
      <c r="P873" s="126">
        <f>Table7[[#This Row],[Total Drug Cost]]-Table7[[#This Row],[Total Third-party Pay]]</f>
        <v>0</v>
      </c>
      <c r="Q873" s="127"/>
      <c r="R873" s="70" t="e">
        <f>VLOOKUP(Table7[[#This Row],[Patient PHN]],'[1]MASTER LIST'!$C:$D,2,FALSE)</f>
        <v>#N/A</v>
      </c>
    </row>
    <row r="874" spans="1:18" x14ac:dyDescent="0.25">
      <c r="A874" s="210"/>
      <c r="B874" s="124"/>
      <c r="C874" s="125"/>
      <c r="D874" s="125"/>
      <c r="E874" s="125"/>
      <c r="F874" s="125"/>
      <c r="G874" s="125"/>
      <c r="H874" s="125"/>
      <c r="I874" s="125"/>
      <c r="J874" s="125"/>
      <c r="K874" s="126"/>
      <c r="L874" s="126"/>
      <c r="M874" s="126"/>
      <c r="N874" s="226">
        <f>Table7[[#This Row],[Drug Cost]]+Table7[[#This Row],[Drug Markup]]+Table7[[#This Row],[Drug Dispensing Fee]]</f>
        <v>0</v>
      </c>
      <c r="O874" s="126"/>
      <c r="P874" s="126">
        <f>Table7[[#This Row],[Total Drug Cost]]-Table7[[#This Row],[Total Third-party Pay]]</f>
        <v>0</v>
      </c>
      <c r="Q874" s="127"/>
      <c r="R874" s="70" t="e">
        <f>VLOOKUP(Table7[[#This Row],[Patient PHN]],'[1]MASTER LIST'!$C:$D,2,FALSE)</f>
        <v>#N/A</v>
      </c>
    </row>
    <row r="875" spans="1:18" x14ac:dyDescent="0.25">
      <c r="A875" s="210"/>
      <c r="B875" s="124"/>
      <c r="C875" s="125"/>
      <c r="D875" s="125"/>
      <c r="E875" s="125"/>
      <c r="F875" s="125"/>
      <c r="G875" s="125"/>
      <c r="H875" s="125"/>
      <c r="I875" s="125"/>
      <c r="J875" s="125"/>
      <c r="K875" s="126"/>
      <c r="L875" s="126"/>
      <c r="M875" s="126"/>
      <c r="N875" s="226">
        <f>Table7[[#This Row],[Drug Cost]]+Table7[[#This Row],[Drug Markup]]+Table7[[#This Row],[Drug Dispensing Fee]]</f>
        <v>0</v>
      </c>
      <c r="O875" s="126"/>
      <c r="P875" s="126">
        <f>Table7[[#This Row],[Total Drug Cost]]-Table7[[#This Row],[Total Third-party Pay]]</f>
        <v>0</v>
      </c>
      <c r="Q875" s="127"/>
      <c r="R875" s="70" t="e">
        <f>VLOOKUP(Table7[[#This Row],[Patient PHN]],'[1]MASTER LIST'!$C:$D,2,FALSE)</f>
        <v>#N/A</v>
      </c>
    </row>
    <row r="876" spans="1:18" x14ac:dyDescent="0.25">
      <c r="A876" s="210"/>
      <c r="B876" s="124"/>
      <c r="C876" s="125"/>
      <c r="D876" s="125"/>
      <c r="E876" s="125"/>
      <c r="F876" s="125"/>
      <c r="G876" s="125"/>
      <c r="H876" s="125"/>
      <c r="I876" s="125"/>
      <c r="J876" s="125"/>
      <c r="K876" s="126"/>
      <c r="L876" s="126"/>
      <c r="M876" s="126"/>
      <c r="N876" s="226">
        <f>Table7[[#This Row],[Drug Cost]]+Table7[[#This Row],[Drug Markup]]+Table7[[#This Row],[Drug Dispensing Fee]]</f>
        <v>0</v>
      </c>
      <c r="O876" s="126"/>
      <c r="P876" s="126">
        <f>Table7[[#This Row],[Total Drug Cost]]-Table7[[#This Row],[Total Third-party Pay]]</f>
        <v>0</v>
      </c>
      <c r="Q876" s="127"/>
      <c r="R876" s="70" t="e">
        <f>VLOOKUP(Table7[[#This Row],[Patient PHN]],'[1]MASTER LIST'!$C:$D,2,FALSE)</f>
        <v>#N/A</v>
      </c>
    </row>
    <row r="877" spans="1:18" x14ac:dyDescent="0.25">
      <c r="A877" s="210"/>
      <c r="B877" s="124"/>
      <c r="C877" s="125"/>
      <c r="D877" s="125"/>
      <c r="E877" s="125"/>
      <c r="F877" s="125"/>
      <c r="G877" s="125"/>
      <c r="H877" s="125"/>
      <c r="I877" s="125"/>
      <c r="J877" s="125"/>
      <c r="K877" s="126"/>
      <c r="L877" s="126"/>
      <c r="M877" s="126"/>
      <c r="N877" s="226">
        <f>Table7[[#This Row],[Drug Cost]]+Table7[[#This Row],[Drug Markup]]+Table7[[#This Row],[Drug Dispensing Fee]]</f>
        <v>0</v>
      </c>
      <c r="O877" s="126"/>
      <c r="P877" s="126">
        <f>Table7[[#This Row],[Total Drug Cost]]-Table7[[#This Row],[Total Third-party Pay]]</f>
        <v>0</v>
      </c>
      <c r="Q877" s="127"/>
      <c r="R877" s="70" t="e">
        <f>VLOOKUP(Table7[[#This Row],[Patient PHN]],'[1]MASTER LIST'!$C:$D,2,FALSE)</f>
        <v>#N/A</v>
      </c>
    </row>
    <row r="878" spans="1:18" x14ac:dyDescent="0.25">
      <c r="A878" s="210"/>
      <c r="B878" s="124"/>
      <c r="C878" s="125"/>
      <c r="D878" s="125"/>
      <c r="E878" s="125"/>
      <c r="F878" s="125"/>
      <c r="G878" s="125"/>
      <c r="H878" s="125"/>
      <c r="I878" s="125"/>
      <c r="J878" s="125"/>
      <c r="K878" s="126"/>
      <c r="L878" s="126"/>
      <c r="M878" s="126"/>
      <c r="N878" s="226">
        <f>Table7[[#This Row],[Drug Cost]]+Table7[[#This Row],[Drug Markup]]+Table7[[#This Row],[Drug Dispensing Fee]]</f>
        <v>0</v>
      </c>
      <c r="O878" s="126"/>
      <c r="P878" s="126">
        <f>Table7[[#This Row],[Total Drug Cost]]-Table7[[#This Row],[Total Third-party Pay]]</f>
        <v>0</v>
      </c>
      <c r="Q878" s="127"/>
      <c r="R878" s="70" t="e">
        <f>VLOOKUP(Table7[[#This Row],[Patient PHN]],'[1]MASTER LIST'!$C:$D,2,FALSE)</f>
        <v>#N/A</v>
      </c>
    </row>
    <row r="879" spans="1:18" x14ac:dyDescent="0.25">
      <c r="A879" s="210"/>
      <c r="B879" s="124"/>
      <c r="C879" s="125"/>
      <c r="D879" s="125"/>
      <c r="E879" s="125"/>
      <c r="F879" s="125"/>
      <c r="G879" s="125"/>
      <c r="H879" s="125"/>
      <c r="I879" s="125"/>
      <c r="J879" s="125"/>
      <c r="K879" s="126"/>
      <c r="L879" s="126"/>
      <c r="M879" s="126"/>
      <c r="N879" s="226">
        <f>Table7[[#This Row],[Drug Cost]]+Table7[[#This Row],[Drug Markup]]+Table7[[#This Row],[Drug Dispensing Fee]]</f>
        <v>0</v>
      </c>
      <c r="O879" s="126"/>
      <c r="P879" s="126">
        <f>Table7[[#This Row],[Total Drug Cost]]-Table7[[#This Row],[Total Third-party Pay]]</f>
        <v>0</v>
      </c>
      <c r="Q879" s="127"/>
      <c r="R879" s="70" t="e">
        <f>VLOOKUP(Table7[[#This Row],[Patient PHN]],'[1]MASTER LIST'!$C:$D,2,FALSE)</f>
        <v>#N/A</v>
      </c>
    </row>
    <row r="880" spans="1:18" x14ac:dyDescent="0.25">
      <c r="A880" s="210"/>
      <c r="B880" s="124"/>
      <c r="C880" s="125"/>
      <c r="D880" s="125"/>
      <c r="E880" s="125"/>
      <c r="F880" s="125"/>
      <c r="G880" s="125"/>
      <c r="H880" s="125"/>
      <c r="I880" s="125"/>
      <c r="J880" s="125"/>
      <c r="K880" s="126"/>
      <c r="L880" s="126"/>
      <c r="M880" s="126"/>
      <c r="N880" s="226">
        <f>Table7[[#This Row],[Drug Cost]]+Table7[[#This Row],[Drug Markup]]+Table7[[#This Row],[Drug Dispensing Fee]]</f>
        <v>0</v>
      </c>
      <c r="O880" s="126"/>
      <c r="P880" s="126">
        <f>Table7[[#This Row],[Total Drug Cost]]-Table7[[#This Row],[Total Third-party Pay]]</f>
        <v>0</v>
      </c>
      <c r="Q880" s="127"/>
      <c r="R880" s="70" t="e">
        <f>VLOOKUP(Table7[[#This Row],[Patient PHN]],'[1]MASTER LIST'!$C:$D,2,FALSE)</f>
        <v>#N/A</v>
      </c>
    </row>
    <row r="881" spans="1:18" x14ac:dyDescent="0.25">
      <c r="A881" s="210"/>
      <c r="B881" s="124"/>
      <c r="C881" s="125"/>
      <c r="D881" s="125"/>
      <c r="E881" s="125"/>
      <c r="F881" s="125"/>
      <c r="G881" s="125"/>
      <c r="H881" s="125"/>
      <c r="I881" s="125"/>
      <c r="J881" s="125"/>
      <c r="K881" s="126"/>
      <c r="L881" s="126"/>
      <c r="M881" s="126"/>
      <c r="N881" s="226">
        <f>Table7[[#This Row],[Drug Cost]]+Table7[[#This Row],[Drug Markup]]+Table7[[#This Row],[Drug Dispensing Fee]]</f>
        <v>0</v>
      </c>
      <c r="O881" s="126"/>
      <c r="P881" s="126">
        <f>Table7[[#This Row],[Total Drug Cost]]-Table7[[#This Row],[Total Third-party Pay]]</f>
        <v>0</v>
      </c>
      <c r="Q881" s="127"/>
      <c r="R881" s="70" t="e">
        <f>VLOOKUP(Table7[[#This Row],[Patient PHN]],'[1]MASTER LIST'!$C:$D,2,FALSE)</f>
        <v>#N/A</v>
      </c>
    </row>
    <row r="882" spans="1:18" x14ac:dyDescent="0.25">
      <c r="A882" s="210"/>
      <c r="B882" s="124"/>
      <c r="C882" s="125"/>
      <c r="D882" s="125"/>
      <c r="E882" s="125"/>
      <c r="F882" s="125"/>
      <c r="G882" s="125"/>
      <c r="H882" s="125"/>
      <c r="I882" s="125"/>
      <c r="J882" s="125"/>
      <c r="K882" s="126"/>
      <c r="L882" s="126"/>
      <c r="M882" s="126"/>
      <c r="N882" s="226">
        <f>Table7[[#This Row],[Drug Cost]]+Table7[[#This Row],[Drug Markup]]+Table7[[#This Row],[Drug Dispensing Fee]]</f>
        <v>0</v>
      </c>
      <c r="O882" s="126"/>
      <c r="P882" s="126">
        <f>Table7[[#This Row],[Total Drug Cost]]-Table7[[#This Row],[Total Third-party Pay]]</f>
        <v>0</v>
      </c>
      <c r="Q882" s="127"/>
      <c r="R882" s="70" t="e">
        <f>VLOOKUP(Table7[[#This Row],[Patient PHN]],'[1]MASTER LIST'!$C:$D,2,FALSE)</f>
        <v>#N/A</v>
      </c>
    </row>
    <row r="883" spans="1:18" x14ac:dyDescent="0.25">
      <c r="A883" s="210"/>
      <c r="B883" s="124"/>
      <c r="C883" s="125"/>
      <c r="D883" s="125"/>
      <c r="E883" s="125"/>
      <c r="F883" s="125"/>
      <c r="G883" s="125"/>
      <c r="H883" s="125"/>
      <c r="I883" s="125"/>
      <c r="J883" s="125"/>
      <c r="K883" s="126"/>
      <c r="L883" s="126"/>
      <c r="M883" s="126"/>
      <c r="N883" s="226">
        <f>Table7[[#This Row],[Drug Cost]]+Table7[[#This Row],[Drug Markup]]+Table7[[#This Row],[Drug Dispensing Fee]]</f>
        <v>0</v>
      </c>
      <c r="O883" s="126"/>
      <c r="P883" s="126">
        <f>Table7[[#This Row],[Total Drug Cost]]-Table7[[#This Row],[Total Third-party Pay]]</f>
        <v>0</v>
      </c>
      <c r="Q883" s="127"/>
      <c r="R883" s="70" t="e">
        <f>VLOOKUP(Table7[[#This Row],[Patient PHN]],'[1]MASTER LIST'!$C:$D,2,FALSE)</f>
        <v>#N/A</v>
      </c>
    </row>
    <row r="884" spans="1:18" x14ac:dyDescent="0.25">
      <c r="A884" s="210"/>
      <c r="B884" s="124"/>
      <c r="C884" s="125"/>
      <c r="D884" s="125"/>
      <c r="E884" s="125"/>
      <c r="F884" s="125"/>
      <c r="G884" s="125"/>
      <c r="H884" s="125"/>
      <c r="I884" s="125"/>
      <c r="J884" s="125"/>
      <c r="K884" s="126"/>
      <c r="L884" s="126"/>
      <c r="M884" s="126"/>
      <c r="N884" s="226">
        <f>Table7[[#This Row],[Drug Cost]]+Table7[[#This Row],[Drug Markup]]+Table7[[#This Row],[Drug Dispensing Fee]]</f>
        <v>0</v>
      </c>
      <c r="O884" s="126"/>
      <c r="P884" s="126">
        <f>Table7[[#This Row],[Total Drug Cost]]-Table7[[#This Row],[Total Third-party Pay]]</f>
        <v>0</v>
      </c>
      <c r="Q884" s="127"/>
      <c r="R884" s="70" t="e">
        <f>VLOOKUP(Table7[[#This Row],[Patient PHN]],'[1]MASTER LIST'!$C:$D,2,FALSE)</f>
        <v>#N/A</v>
      </c>
    </row>
    <row r="885" spans="1:18" x14ac:dyDescent="0.25">
      <c r="A885" s="210"/>
      <c r="B885" s="124"/>
      <c r="C885" s="125"/>
      <c r="D885" s="125"/>
      <c r="E885" s="125"/>
      <c r="F885" s="125"/>
      <c r="G885" s="125"/>
      <c r="H885" s="125"/>
      <c r="I885" s="125"/>
      <c r="J885" s="125"/>
      <c r="K885" s="126"/>
      <c r="L885" s="126"/>
      <c r="M885" s="126"/>
      <c r="N885" s="226">
        <f>Table7[[#This Row],[Drug Cost]]+Table7[[#This Row],[Drug Markup]]+Table7[[#This Row],[Drug Dispensing Fee]]</f>
        <v>0</v>
      </c>
      <c r="O885" s="126"/>
      <c r="P885" s="126">
        <f>Table7[[#This Row],[Total Drug Cost]]-Table7[[#This Row],[Total Third-party Pay]]</f>
        <v>0</v>
      </c>
      <c r="Q885" s="127"/>
      <c r="R885" s="70" t="e">
        <f>VLOOKUP(Table7[[#This Row],[Patient PHN]],'[1]MASTER LIST'!$C:$D,2,FALSE)</f>
        <v>#N/A</v>
      </c>
    </row>
    <row r="886" spans="1:18" x14ac:dyDescent="0.25">
      <c r="A886" s="210"/>
      <c r="B886" s="124"/>
      <c r="C886" s="125"/>
      <c r="D886" s="125"/>
      <c r="E886" s="125"/>
      <c r="F886" s="125"/>
      <c r="G886" s="125"/>
      <c r="H886" s="125"/>
      <c r="I886" s="125"/>
      <c r="J886" s="125"/>
      <c r="K886" s="126"/>
      <c r="L886" s="126"/>
      <c r="M886" s="126"/>
      <c r="N886" s="226">
        <f>Table7[[#This Row],[Drug Cost]]+Table7[[#This Row],[Drug Markup]]+Table7[[#This Row],[Drug Dispensing Fee]]</f>
        <v>0</v>
      </c>
      <c r="O886" s="126"/>
      <c r="P886" s="126">
        <f>Table7[[#This Row],[Total Drug Cost]]-Table7[[#This Row],[Total Third-party Pay]]</f>
        <v>0</v>
      </c>
      <c r="Q886" s="127"/>
      <c r="R886" s="70" t="e">
        <f>VLOOKUP(Table7[[#This Row],[Patient PHN]],'[1]MASTER LIST'!$C:$D,2,FALSE)</f>
        <v>#N/A</v>
      </c>
    </row>
    <row r="887" spans="1:18" x14ac:dyDescent="0.25">
      <c r="A887" s="210"/>
      <c r="B887" s="124"/>
      <c r="C887" s="125"/>
      <c r="D887" s="125"/>
      <c r="E887" s="125"/>
      <c r="F887" s="125"/>
      <c r="G887" s="125"/>
      <c r="H887" s="125"/>
      <c r="I887" s="125"/>
      <c r="J887" s="125"/>
      <c r="K887" s="126"/>
      <c r="L887" s="126"/>
      <c r="M887" s="126"/>
      <c r="N887" s="226">
        <f>Table7[[#This Row],[Drug Cost]]+Table7[[#This Row],[Drug Markup]]+Table7[[#This Row],[Drug Dispensing Fee]]</f>
        <v>0</v>
      </c>
      <c r="O887" s="126"/>
      <c r="P887" s="126">
        <f>Table7[[#This Row],[Total Drug Cost]]-Table7[[#This Row],[Total Third-party Pay]]</f>
        <v>0</v>
      </c>
      <c r="Q887" s="127"/>
      <c r="R887" s="70" t="e">
        <f>VLOOKUP(Table7[[#This Row],[Patient PHN]],'[1]MASTER LIST'!$C:$D,2,FALSE)</f>
        <v>#N/A</v>
      </c>
    </row>
    <row r="888" spans="1:18" x14ac:dyDescent="0.25">
      <c r="A888" s="210"/>
      <c r="B888" s="124"/>
      <c r="C888" s="125"/>
      <c r="D888" s="125"/>
      <c r="E888" s="125"/>
      <c r="F888" s="125"/>
      <c r="G888" s="125"/>
      <c r="H888" s="125"/>
      <c r="I888" s="125"/>
      <c r="J888" s="125"/>
      <c r="K888" s="126"/>
      <c r="L888" s="126"/>
      <c r="M888" s="126"/>
      <c r="N888" s="226">
        <f>Table7[[#This Row],[Drug Cost]]+Table7[[#This Row],[Drug Markup]]+Table7[[#This Row],[Drug Dispensing Fee]]</f>
        <v>0</v>
      </c>
      <c r="O888" s="126"/>
      <c r="P888" s="126">
        <f>Table7[[#This Row],[Total Drug Cost]]-Table7[[#This Row],[Total Third-party Pay]]</f>
        <v>0</v>
      </c>
      <c r="Q888" s="127"/>
      <c r="R888" s="70" t="e">
        <f>VLOOKUP(Table7[[#This Row],[Patient PHN]],'[1]MASTER LIST'!$C:$D,2,FALSE)</f>
        <v>#N/A</v>
      </c>
    </row>
    <row r="889" spans="1:18" x14ac:dyDescent="0.25">
      <c r="A889" s="210"/>
      <c r="B889" s="124"/>
      <c r="C889" s="125"/>
      <c r="D889" s="125"/>
      <c r="E889" s="125"/>
      <c r="F889" s="125"/>
      <c r="G889" s="125"/>
      <c r="H889" s="125"/>
      <c r="I889" s="125"/>
      <c r="J889" s="125"/>
      <c r="K889" s="126"/>
      <c r="L889" s="126"/>
      <c r="M889" s="126"/>
      <c r="N889" s="226">
        <f>Table7[[#This Row],[Drug Cost]]+Table7[[#This Row],[Drug Markup]]+Table7[[#This Row],[Drug Dispensing Fee]]</f>
        <v>0</v>
      </c>
      <c r="O889" s="126"/>
      <c r="P889" s="126">
        <f>Table7[[#This Row],[Total Drug Cost]]-Table7[[#This Row],[Total Third-party Pay]]</f>
        <v>0</v>
      </c>
      <c r="Q889" s="127"/>
      <c r="R889" s="70" t="e">
        <f>VLOOKUP(Table7[[#This Row],[Patient PHN]],'[1]MASTER LIST'!$C:$D,2,FALSE)</f>
        <v>#N/A</v>
      </c>
    </row>
    <row r="890" spans="1:18" x14ac:dyDescent="0.25">
      <c r="A890" s="210"/>
      <c r="B890" s="124"/>
      <c r="C890" s="125"/>
      <c r="D890" s="125"/>
      <c r="E890" s="125"/>
      <c r="F890" s="125"/>
      <c r="G890" s="125"/>
      <c r="H890" s="125"/>
      <c r="I890" s="125"/>
      <c r="J890" s="125"/>
      <c r="K890" s="126"/>
      <c r="L890" s="126"/>
      <c r="M890" s="126"/>
      <c r="N890" s="226">
        <f>Table7[[#This Row],[Drug Cost]]+Table7[[#This Row],[Drug Markup]]+Table7[[#This Row],[Drug Dispensing Fee]]</f>
        <v>0</v>
      </c>
      <c r="O890" s="126"/>
      <c r="P890" s="126">
        <f>Table7[[#This Row],[Total Drug Cost]]-Table7[[#This Row],[Total Third-party Pay]]</f>
        <v>0</v>
      </c>
      <c r="Q890" s="127"/>
      <c r="R890" s="70" t="e">
        <f>VLOOKUP(Table7[[#This Row],[Patient PHN]],'[1]MASTER LIST'!$C:$D,2,FALSE)</f>
        <v>#N/A</v>
      </c>
    </row>
    <row r="891" spans="1:18" x14ac:dyDescent="0.25">
      <c r="A891" s="210"/>
      <c r="B891" s="124"/>
      <c r="C891" s="125"/>
      <c r="D891" s="125"/>
      <c r="E891" s="125"/>
      <c r="F891" s="125"/>
      <c r="G891" s="125"/>
      <c r="H891" s="125"/>
      <c r="I891" s="125"/>
      <c r="J891" s="125"/>
      <c r="K891" s="126"/>
      <c r="L891" s="126"/>
      <c r="M891" s="126"/>
      <c r="N891" s="226">
        <f>Table7[[#This Row],[Drug Cost]]+Table7[[#This Row],[Drug Markup]]+Table7[[#This Row],[Drug Dispensing Fee]]</f>
        <v>0</v>
      </c>
      <c r="O891" s="126"/>
      <c r="P891" s="126">
        <f>Table7[[#This Row],[Total Drug Cost]]-Table7[[#This Row],[Total Third-party Pay]]</f>
        <v>0</v>
      </c>
      <c r="Q891" s="127"/>
      <c r="R891" s="70" t="e">
        <f>VLOOKUP(Table7[[#This Row],[Patient PHN]],'[1]MASTER LIST'!$C:$D,2,FALSE)</f>
        <v>#N/A</v>
      </c>
    </row>
    <row r="892" spans="1:18" x14ac:dyDescent="0.25">
      <c r="A892" s="210"/>
      <c r="B892" s="124"/>
      <c r="C892" s="125"/>
      <c r="D892" s="125"/>
      <c r="E892" s="125"/>
      <c r="F892" s="125"/>
      <c r="G892" s="125"/>
      <c r="H892" s="125"/>
      <c r="I892" s="125"/>
      <c r="J892" s="125"/>
      <c r="K892" s="126"/>
      <c r="L892" s="126"/>
      <c r="M892" s="126"/>
      <c r="N892" s="226">
        <f>Table7[[#This Row],[Drug Cost]]+Table7[[#This Row],[Drug Markup]]+Table7[[#This Row],[Drug Dispensing Fee]]</f>
        <v>0</v>
      </c>
      <c r="O892" s="126"/>
      <c r="P892" s="126">
        <f>Table7[[#This Row],[Total Drug Cost]]-Table7[[#This Row],[Total Third-party Pay]]</f>
        <v>0</v>
      </c>
      <c r="Q892" s="127"/>
      <c r="R892" s="70" t="e">
        <f>VLOOKUP(Table7[[#This Row],[Patient PHN]],'[1]MASTER LIST'!$C:$D,2,FALSE)</f>
        <v>#N/A</v>
      </c>
    </row>
    <row r="893" spans="1:18" x14ac:dyDescent="0.25">
      <c r="A893" s="210"/>
      <c r="B893" s="124"/>
      <c r="C893" s="125"/>
      <c r="D893" s="125"/>
      <c r="E893" s="125"/>
      <c r="F893" s="125"/>
      <c r="G893" s="125"/>
      <c r="H893" s="125"/>
      <c r="I893" s="125"/>
      <c r="J893" s="125"/>
      <c r="K893" s="126"/>
      <c r="L893" s="126"/>
      <c r="M893" s="126"/>
      <c r="N893" s="226">
        <f>Table7[[#This Row],[Drug Cost]]+Table7[[#This Row],[Drug Markup]]+Table7[[#This Row],[Drug Dispensing Fee]]</f>
        <v>0</v>
      </c>
      <c r="O893" s="126"/>
      <c r="P893" s="126">
        <f>Table7[[#This Row],[Total Drug Cost]]-Table7[[#This Row],[Total Third-party Pay]]</f>
        <v>0</v>
      </c>
      <c r="Q893" s="127"/>
      <c r="R893" s="70" t="e">
        <f>VLOOKUP(Table7[[#This Row],[Patient PHN]],'[1]MASTER LIST'!$C:$D,2,FALSE)</f>
        <v>#N/A</v>
      </c>
    </row>
    <row r="894" spans="1:18" x14ac:dyDescent="0.25">
      <c r="A894" s="210"/>
      <c r="B894" s="124"/>
      <c r="C894" s="125"/>
      <c r="D894" s="125"/>
      <c r="E894" s="125"/>
      <c r="F894" s="125"/>
      <c r="G894" s="125"/>
      <c r="H894" s="125"/>
      <c r="I894" s="125"/>
      <c r="J894" s="125"/>
      <c r="K894" s="126"/>
      <c r="L894" s="126"/>
      <c r="M894" s="126"/>
      <c r="N894" s="226">
        <f>Table7[[#This Row],[Drug Cost]]+Table7[[#This Row],[Drug Markup]]+Table7[[#This Row],[Drug Dispensing Fee]]</f>
        <v>0</v>
      </c>
      <c r="O894" s="126"/>
      <c r="P894" s="126">
        <f>Table7[[#This Row],[Total Drug Cost]]-Table7[[#This Row],[Total Third-party Pay]]</f>
        <v>0</v>
      </c>
      <c r="Q894" s="127"/>
      <c r="R894" s="70" t="e">
        <f>VLOOKUP(Table7[[#This Row],[Patient PHN]],'[1]MASTER LIST'!$C:$D,2,FALSE)</f>
        <v>#N/A</v>
      </c>
    </row>
    <row r="895" spans="1:18" x14ac:dyDescent="0.25">
      <c r="A895" s="210"/>
      <c r="B895" s="124"/>
      <c r="C895" s="125"/>
      <c r="D895" s="125"/>
      <c r="E895" s="125"/>
      <c r="F895" s="125"/>
      <c r="G895" s="125"/>
      <c r="H895" s="125"/>
      <c r="I895" s="125"/>
      <c r="J895" s="125"/>
      <c r="K895" s="126"/>
      <c r="L895" s="126"/>
      <c r="M895" s="126"/>
      <c r="N895" s="226">
        <f>Table7[[#This Row],[Drug Cost]]+Table7[[#This Row],[Drug Markup]]+Table7[[#This Row],[Drug Dispensing Fee]]</f>
        <v>0</v>
      </c>
      <c r="O895" s="126"/>
      <c r="P895" s="126">
        <f>Table7[[#This Row],[Total Drug Cost]]-Table7[[#This Row],[Total Third-party Pay]]</f>
        <v>0</v>
      </c>
      <c r="Q895" s="127"/>
      <c r="R895" s="70" t="e">
        <f>VLOOKUP(Table7[[#This Row],[Patient PHN]],'[1]MASTER LIST'!$C:$D,2,FALSE)</f>
        <v>#N/A</v>
      </c>
    </row>
    <row r="896" spans="1:18" x14ac:dyDescent="0.25">
      <c r="A896" s="210"/>
      <c r="B896" s="124"/>
      <c r="C896" s="125"/>
      <c r="D896" s="125"/>
      <c r="E896" s="125"/>
      <c r="F896" s="125"/>
      <c r="G896" s="125"/>
      <c r="H896" s="125"/>
      <c r="I896" s="125"/>
      <c r="J896" s="125"/>
      <c r="K896" s="126"/>
      <c r="L896" s="126"/>
      <c r="M896" s="126"/>
      <c r="N896" s="226">
        <f>Table7[[#This Row],[Drug Cost]]+Table7[[#This Row],[Drug Markup]]+Table7[[#This Row],[Drug Dispensing Fee]]</f>
        <v>0</v>
      </c>
      <c r="O896" s="126"/>
      <c r="P896" s="126">
        <f>Table7[[#This Row],[Total Drug Cost]]-Table7[[#This Row],[Total Third-party Pay]]</f>
        <v>0</v>
      </c>
      <c r="Q896" s="127"/>
      <c r="R896" s="70" t="e">
        <f>VLOOKUP(Table7[[#This Row],[Patient PHN]],'[1]MASTER LIST'!$C:$D,2,FALSE)</f>
        <v>#N/A</v>
      </c>
    </row>
    <row r="897" spans="1:18" x14ac:dyDescent="0.25">
      <c r="A897" s="210"/>
      <c r="B897" s="124"/>
      <c r="C897" s="125"/>
      <c r="D897" s="125"/>
      <c r="E897" s="125"/>
      <c r="F897" s="125"/>
      <c r="G897" s="125"/>
      <c r="H897" s="125"/>
      <c r="I897" s="125"/>
      <c r="J897" s="125"/>
      <c r="K897" s="126"/>
      <c r="L897" s="126"/>
      <c r="M897" s="126"/>
      <c r="N897" s="226">
        <f>Table7[[#This Row],[Drug Cost]]+Table7[[#This Row],[Drug Markup]]+Table7[[#This Row],[Drug Dispensing Fee]]</f>
        <v>0</v>
      </c>
      <c r="O897" s="126"/>
      <c r="P897" s="126">
        <f>Table7[[#This Row],[Total Drug Cost]]-Table7[[#This Row],[Total Third-party Pay]]</f>
        <v>0</v>
      </c>
      <c r="Q897" s="127"/>
      <c r="R897" s="70" t="e">
        <f>VLOOKUP(Table7[[#This Row],[Patient PHN]],'[1]MASTER LIST'!$C:$D,2,FALSE)</f>
        <v>#N/A</v>
      </c>
    </row>
    <row r="898" spans="1:18" x14ac:dyDescent="0.25">
      <c r="A898" s="210"/>
      <c r="B898" s="124"/>
      <c r="C898" s="125"/>
      <c r="D898" s="125"/>
      <c r="E898" s="125"/>
      <c r="F898" s="125"/>
      <c r="G898" s="125"/>
      <c r="H898" s="125"/>
      <c r="I898" s="125"/>
      <c r="J898" s="125"/>
      <c r="K898" s="126"/>
      <c r="L898" s="126"/>
      <c r="M898" s="126"/>
      <c r="N898" s="226">
        <f>Table7[[#This Row],[Drug Cost]]+Table7[[#This Row],[Drug Markup]]+Table7[[#This Row],[Drug Dispensing Fee]]</f>
        <v>0</v>
      </c>
      <c r="O898" s="126"/>
      <c r="P898" s="126">
        <f>Table7[[#This Row],[Total Drug Cost]]-Table7[[#This Row],[Total Third-party Pay]]</f>
        <v>0</v>
      </c>
      <c r="Q898" s="127"/>
      <c r="R898" s="70" t="e">
        <f>VLOOKUP(Table7[[#This Row],[Patient PHN]],'[1]MASTER LIST'!$C:$D,2,FALSE)</f>
        <v>#N/A</v>
      </c>
    </row>
    <row r="899" spans="1:18" x14ac:dyDescent="0.25">
      <c r="A899" s="210"/>
      <c r="B899" s="124"/>
      <c r="C899" s="125"/>
      <c r="D899" s="125"/>
      <c r="E899" s="125"/>
      <c r="F899" s="125"/>
      <c r="G899" s="125"/>
      <c r="H899" s="125"/>
      <c r="I899" s="125"/>
      <c r="J899" s="125"/>
      <c r="K899" s="126"/>
      <c r="L899" s="126"/>
      <c r="M899" s="126"/>
      <c r="N899" s="226">
        <f>Table7[[#This Row],[Drug Cost]]+Table7[[#This Row],[Drug Markup]]+Table7[[#This Row],[Drug Dispensing Fee]]</f>
        <v>0</v>
      </c>
      <c r="O899" s="126"/>
      <c r="P899" s="126">
        <f>Table7[[#This Row],[Total Drug Cost]]-Table7[[#This Row],[Total Third-party Pay]]</f>
        <v>0</v>
      </c>
      <c r="Q899" s="127"/>
      <c r="R899" s="70" t="e">
        <f>VLOOKUP(Table7[[#This Row],[Patient PHN]],'[1]MASTER LIST'!$C:$D,2,FALSE)</f>
        <v>#N/A</v>
      </c>
    </row>
    <row r="900" spans="1:18" x14ac:dyDescent="0.25">
      <c r="A900" s="210"/>
      <c r="B900" s="124"/>
      <c r="C900" s="125"/>
      <c r="D900" s="125"/>
      <c r="E900" s="125"/>
      <c r="F900" s="125"/>
      <c r="G900" s="125"/>
      <c r="H900" s="125"/>
      <c r="I900" s="125"/>
      <c r="J900" s="125"/>
      <c r="K900" s="126"/>
      <c r="L900" s="126"/>
      <c r="M900" s="126"/>
      <c r="N900" s="226">
        <f>Table7[[#This Row],[Drug Cost]]+Table7[[#This Row],[Drug Markup]]+Table7[[#This Row],[Drug Dispensing Fee]]</f>
        <v>0</v>
      </c>
      <c r="O900" s="126"/>
      <c r="P900" s="126">
        <f>Table7[[#This Row],[Total Drug Cost]]-Table7[[#This Row],[Total Third-party Pay]]</f>
        <v>0</v>
      </c>
      <c r="Q900" s="127"/>
      <c r="R900" s="70" t="e">
        <f>VLOOKUP(Table7[[#This Row],[Patient PHN]],'[1]MASTER LIST'!$C:$D,2,FALSE)</f>
        <v>#N/A</v>
      </c>
    </row>
    <row r="901" spans="1:18" x14ac:dyDescent="0.25">
      <c r="A901" s="210"/>
      <c r="B901" s="124"/>
      <c r="C901" s="125"/>
      <c r="D901" s="125"/>
      <c r="E901" s="125"/>
      <c r="F901" s="125"/>
      <c r="G901" s="125"/>
      <c r="H901" s="125"/>
      <c r="I901" s="125"/>
      <c r="J901" s="125"/>
      <c r="K901" s="126"/>
      <c r="L901" s="126"/>
      <c r="M901" s="126"/>
      <c r="N901" s="226">
        <f>Table7[[#This Row],[Drug Cost]]+Table7[[#This Row],[Drug Markup]]+Table7[[#This Row],[Drug Dispensing Fee]]</f>
        <v>0</v>
      </c>
      <c r="O901" s="126"/>
      <c r="P901" s="126">
        <f>Table7[[#This Row],[Total Drug Cost]]-Table7[[#This Row],[Total Third-party Pay]]</f>
        <v>0</v>
      </c>
      <c r="Q901" s="127"/>
      <c r="R901" s="70" t="e">
        <f>VLOOKUP(Table7[[#This Row],[Patient PHN]],'[1]MASTER LIST'!$C:$D,2,FALSE)</f>
        <v>#N/A</v>
      </c>
    </row>
    <row r="902" spans="1:18" x14ac:dyDescent="0.25">
      <c r="A902" s="210"/>
      <c r="B902" s="124"/>
      <c r="C902" s="125"/>
      <c r="D902" s="125"/>
      <c r="E902" s="125"/>
      <c r="F902" s="125"/>
      <c r="G902" s="125"/>
      <c r="H902" s="125"/>
      <c r="I902" s="125"/>
      <c r="J902" s="125"/>
      <c r="K902" s="126"/>
      <c r="L902" s="126"/>
      <c r="M902" s="126"/>
      <c r="N902" s="226">
        <f>Table7[[#This Row],[Drug Cost]]+Table7[[#This Row],[Drug Markup]]+Table7[[#This Row],[Drug Dispensing Fee]]</f>
        <v>0</v>
      </c>
      <c r="O902" s="126"/>
      <c r="P902" s="126">
        <f>Table7[[#This Row],[Total Drug Cost]]-Table7[[#This Row],[Total Third-party Pay]]</f>
        <v>0</v>
      </c>
      <c r="Q902" s="127"/>
      <c r="R902" s="70" t="e">
        <f>VLOOKUP(Table7[[#This Row],[Patient PHN]],'[1]MASTER LIST'!$C:$D,2,FALSE)</f>
        <v>#N/A</v>
      </c>
    </row>
    <row r="903" spans="1:18" x14ac:dyDescent="0.25">
      <c r="A903" s="210"/>
      <c r="B903" s="124"/>
      <c r="C903" s="125"/>
      <c r="D903" s="125"/>
      <c r="E903" s="125"/>
      <c r="F903" s="125"/>
      <c r="G903" s="125"/>
      <c r="H903" s="125"/>
      <c r="I903" s="125"/>
      <c r="J903" s="125"/>
      <c r="K903" s="126"/>
      <c r="L903" s="126"/>
      <c r="M903" s="126"/>
      <c r="N903" s="226">
        <f>Table7[[#This Row],[Drug Cost]]+Table7[[#This Row],[Drug Markup]]+Table7[[#This Row],[Drug Dispensing Fee]]</f>
        <v>0</v>
      </c>
      <c r="O903" s="126"/>
      <c r="P903" s="126">
        <f>Table7[[#This Row],[Total Drug Cost]]-Table7[[#This Row],[Total Third-party Pay]]</f>
        <v>0</v>
      </c>
      <c r="Q903" s="127"/>
      <c r="R903" s="70" t="e">
        <f>VLOOKUP(Table7[[#This Row],[Patient PHN]],'[1]MASTER LIST'!$C:$D,2,FALSE)</f>
        <v>#N/A</v>
      </c>
    </row>
    <row r="904" spans="1:18" x14ac:dyDescent="0.25">
      <c r="A904" s="210"/>
      <c r="B904" s="124"/>
      <c r="C904" s="125"/>
      <c r="D904" s="125"/>
      <c r="E904" s="125"/>
      <c r="F904" s="125"/>
      <c r="G904" s="125"/>
      <c r="H904" s="125"/>
      <c r="I904" s="125"/>
      <c r="J904" s="125"/>
      <c r="K904" s="126"/>
      <c r="L904" s="126"/>
      <c r="M904" s="126"/>
      <c r="N904" s="226">
        <f>Table7[[#This Row],[Drug Cost]]+Table7[[#This Row],[Drug Markup]]+Table7[[#This Row],[Drug Dispensing Fee]]</f>
        <v>0</v>
      </c>
      <c r="O904" s="126"/>
      <c r="P904" s="126">
        <f>Table7[[#This Row],[Total Drug Cost]]-Table7[[#This Row],[Total Third-party Pay]]</f>
        <v>0</v>
      </c>
      <c r="Q904" s="127"/>
      <c r="R904" s="70" t="e">
        <f>VLOOKUP(Table7[[#This Row],[Patient PHN]],'[1]MASTER LIST'!$C:$D,2,FALSE)</f>
        <v>#N/A</v>
      </c>
    </row>
    <row r="905" spans="1:18" x14ac:dyDescent="0.25">
      <c r="A905" s="210"/>
      <c r="B905" s="124"/>
      <c r="C905" s="125"/>
      <c r="D905" s="125"/>
      <c r="E905" s="125"/>
      <c r="F905" s="125"/>
      <c r="G905" s="125"/>
      <c r="H905" s="125"/>
      <c r="I905" s="125"/>
      <c r="J905" s="125"/>
      <c r="K905" s="126"/>
      <c r="L905" s="126"/>
      <c r="M905" s="126"/>
      <c r="N905" s="226">
        <f>Table7[[#This Row],[Drug Cost]]+Table7[[#This Row],[Drug Markup]]+Table7[[#This Row],[Drug Dispensing Fee]]</f>
        <v>0</v>
      </c>
      <c r="O905" s="126"/>
      <c r="P905" s="126">
        <f>Table7[[#This Row],[Total Drug Cost]]-Table7[[#This Row],[Total Third-party Pay]]</f>
        <v>0</v>
      </c>
      <c r="Q905" s="127"/>
      <c r="R905" s="70" t="e">
        <f>VLOOKUP(Table7[[#This Row],[Patient PHN]],'[1]MASTER LIST'!$C:$D,2,FALSE)</f>
        <v>#N/A</v>
      </c>
    </row>
    <row r="906" spans="1:18" x14ac:dyDescent="0.25">
      <c r="A906" s="210"/>
      <c r="B906" s="124"/>
      <c r="C906" s="125"/>
      <c r="D906" s="125"/>
      <c r="E906" s="125"/>
      <c r="F906" s="125"/>
      <c r="G906" s="125"/>
      <c r="H906" s="125"/>
      <c r="I906" s="125"/>
      <c r="J906" s="125"/>
      <c r="K906" s="126"/>
      <c r="L906" s="126"/>
      <c r="M906" s="126"/>
      <c r="N906" s="226">
        <f>Table7[[#This Row],[Drug Cost]]+Table7[[#This Row],[Drug Markup]]+Table7[[#This Row],[Drug Dispensing Fee]]</f>
        <v>0</v>
      </c>
      <c r="O906" s="126"/>
      <c r="P906" s="126">
        <f>Table7[[#This Row],[Total Drug Cost]]-Table7[[#This Row],[Total Third-party Pay]]</f>
        <v>0</v>
      </c>
      <c r="Q906" s="127"/>
      <c r="R906" s="70" t="e">
        <f>VLOOKUP(Table7[[#This Row],[Patient PHN]],'[1]MASTER LIST'!$C:$D,2,FALSE)</f>
        <v>#N/A</v>
      </c>
    </row>
    <row r="907" spans="1:18" x14ac:dyDescent="0.25">
      <c r="A907" s="210"/>
      <c r="B907" s="124"/>
      <c r="C907" s="125"/>
      <c r="D907" s="125"/>
      <c r="E907" s="125"/>
      <c r="F907" s="125"/>
      <c r="G907" s="125"/>
      <c r="H907" s="125"/>
      <c r="I907" s="125"/>
      <c r="J907" s="125"/>
      <c r="K907" s="126"/>
      <c r="L907" s="126"/>
      <c r="M907" s="126"/>
      <c r="N907" s="226">
        <f>Table7[[#This Row],[Drug Cost]]+Table7[[#This Row],[Drug Markup]]+Table7[[#This Row],[Drug Dispensing Fee]]</f>
        <v>0</v>
      </c>
      <c r="O907" s="126"/>
      <c r="P907" s="126">
        <f>Table7[[#This Row],[Total Drug Cost]]-Table7[[#This Row],[Total Third-party Pay]]</f>
        <v>0</v>
      </c>
      <c r="Q907" s="127"/>
      <c r="R907" s="70" t="e">
        <f>VLOOKUP(Table7[[#This Row],[Patient PHN]],'[1]MASTER LIST'!$C:$D,2,FALSE)</f>
        <v>#N/A</v>
      </c>
    </row>
    <row r="908" spans="1:18" x14ac:dyDescent="0.25">
      <c r="A908" s="210"/>
      <c r="B908" s="124"/>
      <c r="C908" s="125"/>
      <c r="D908" s="125"/>
      <c r="E908" s="125"/>
      <c r="F908" s="125"/>
      <c r="G908" s="125"/>
      <c r="H908" s="125"/>
      <c r="I908" s="125"/>
      <c r="J908" s="125"/>
      <c r="K908" s="126"/>
      <c r="L908" s="126"/>
      <c r="M908" s="126"/>
      <c r="N908" s="226">
        <f>Table7[[#This Row],[Drug Cost]]+Table7[[#This Row],[Drug Markup]]+Table7[[#This Row],[Drug Dispensing Fee]]</f>
        <v>0</v>
      </c>
      <c r="O908" s="126"/>
      <c r="P908" s="126">
        <f>Table7[[#This Row],[Total Drug Cost]]-Table7[[#This Row],[Total Third-party Pay]]</f>
        <v>0</v>
      </c>
      <c r="Q908" s="127"/>
      <c r="R908" s="70" t="e">
        <f>VLOOKUP(Table7[[#This Row],[Patient PHN]],'[1]MASTER LIST'!$C:$D,2,FALSE)</f>
        <v>#N/A</v>
      </c>
    </row>
    <row r="909" spans="1:18" x14ac:dyDescent="0.25">
      <c r="A909" s="210"/>
      <c r="B909" s="124"/>
      <c r="C909" s="125"/>
      <c r="D909" s="125"/>
      <c r="E909" s="125"/>
      <c r="F909" s="125"/>
      <c r="G909" s="125"/>
      <c r="H909" s="125"/>
      <c r="I909" s="125"/>
      <c r="J909" s="125"/>
      <c r="K909" s="126"/>
      <c r="L909" s="126"/>
      <c r="M909" s="126"/>
      <c r="N909" s="226">
        <f>Table7[[#This Row],[Drug Cost]]+Table7[[#This Row],[Drug Markup]]+Table7[[#This Row],[Drug Dispensing Fee]]</f>
        <v>0</v>
      </c>
      <c r="O909" s="126"/>
      <c r="P909" s="126">
        <f>Table7[[#This Row],[Total Drug Cost]]-Table7[[#This Row],[Total Third-party Pay]]</f>
        <v>0</v>
      </c>
      <c r="Q909" s="127"/>
      <c r="R909" s="70" t="e">
        <f>VLOOKUP(Table7[[#This Row],[Patient PHN]],'[1]MASTER LIST'!$C:$D,2,FALSE)</f>
        <v>#N/A</v>
      </c>
    </row>
    <row r="910" spans="1:18" x14ac:dyDescent="0.25">
      <c r="A910" s="210"/>
      <c r="B910" s="124"/>
      <c r="C910" s="125"/>
      <c r="D910" s="125"/>
      <c r="E910" s="125"/>
      <c r="F910" s="125"/>
      <c r="G910" s="125"/>
      <c r="H910" s="125"/>
      <c r="I910" s="125"/>
      <c r="J910" s="125"/>
      <c r="K910" s="126"/>
      <c r="L910" s="126"/>
      <c r="M910" s="126"/>
      <c r="N910" s="226">
        <f>Table7[[#This Row],[Drug Cost]]+Table7[[#This Row],[Drug Markup]]+Table7[[#This Row],[Drug Dispensing Fee]]</f>
        <v>0</v>
      </c>
      <c r="O910" s="126"/>
      <c r="P910" s="126">
        <f>Table7[[#This Row],[Total Drug Cost]]-Table7[[#This Row],[Total Third-party Pay]]</f>
        <v>0</v>
      </c>
      <c r="Q910" s="127"/>
      <c r="R910" s="70" t="e">
        <f>VLOOKUP(Table7[[#This Row],[Patient PHN]],'[1]MASTER LIST'!$C:$D,2,FALSE)</f>
        <v>#N/A</v>
      </c>
    </row>
    <row r="911" spans="1:18" x14ac:dyDescent="0.25">
      <c r="A911" s="210"/>
      <c r="B911" s="124"/>
      <c r="C911" s="125"/>
      <c r="D911" s="125"/>
      <c r="E911" s="125"/>
      <c r="F911" s="125"/>
      <c r="G911" s="125"/>
      <c r="H911" s="125"/>
      <c r="I911" s="125"/>
      <c r="J911" s="125"/>
      <c r="K911" s="126"/>
      <c r="L911" s="126"/>
      <c r="M911" s="126"/>
      <c r="N911" s="226">
        <f>Table7[[#This Row],[Drug Cost]]+Table7[[#This Row],[Drug Markup]]+Table7[[#This Row],[Drug Dispensing Fee]]</f>
        <v>0</v>
      </c>
      <c r="O911" s="126"/>
      <c r="P911" s="126">
        <f>Table7[[#This Row],[Total Drug Cost]]-Table7[[#This Row],[Total Third-party Pay]]</f>
        <v>0</v>
      </c>
      <c r="Q911" s="127"/>
      <c r="R911" s="70" t="e">
        <f>VLOOKUP(Table7[[#This Row],[Patient PHN]],'[1]MASTER LIST'!$C:$D,2,FALSE)</f>
        <v>#N/A</v>
      </c>
    </row>
    <row r="912" spans="1:18" x14ac:dyDescent="0.25">
      <c r="A912" s="210"/>
      <c r="B912" s="124"/>
      <c r="C912" s="125"/>
      <c r="D912" s="125"/>
      <c r="E912" s="125"/>
      <c r="F912" s="125"/>
      <c r="G912" s="125"/>
      <c r="H912" s="125"/>
      <c r="I912" s="125"/>
      <c r="J912" s="125"/>
      <c r="K912" s="126"/>
      <c r="L912" s="126"/>
      <c r="M912" s="126"/>
      <c r="N912" s="226">
        <f>Table7[[#This Row],[Drug Cost]]+Table7[[#This Row],[Drug Markup]]+Table7[[#This Row],[Drug Dispensing Fee]]</f>
        <v>0</v>
      </c>
      <c r="O912" s="126"/>
      <c r="P912" s="126">
        <f>Table7[[#This Row],[Total Drug Cost]]-Table7[[#This Row],[Total Third-party Pay]]</f>
        <v>0</v>
      </c>
      <c r="Q912" s="127"/>
      <c r="R912" s="70" t="e">
        <f>VLOOKUP(Table7[[#This Row],[Patient PHN]],'[1]MASTER LIST'!$C:$D,2,FALSE)</f>
        <v>#N/A</v>
      </c>
    </row>
    <row r="913" spans="1:18" x14ac:dyDescent="0.25">
      <c r="A913" s="210"/>
      <c r="B913" s="124"/>
      <c r="C913" s="125"/>
      <c r="D913" s="125"/>
      <c r="E913" s="125"/>
      <c r="F913" s="125"/>
      <c r="G913" s="125"/>
      <c r="H913" s="125"/>
      <c r="I913" s="125"/>
      <c r="J913" s="125"/>
      <c r="K913" s="126"/>
      <c r="L913" s="126"/>
      <c r="M913" s="126"/>
      <c r="N913" s="226">
        <f>Table7[[#This Row],[Drug Cost]]+Table7[[#This Row],[Drug Markup]]+Table7[[#This Row],[Drug Dispensing Fee]]</f>
        <v>0</v>
      </c>
      <c r="O913" s="126"/>
      <c r="P913" s="126">
        <f>Table7[[#This Row],[Total Drug Cost]]-Table7[[#This Row],[Total Third-party Pay]]</f>
        <v>0</v>
      </c>
      <c r="Q913" s="127"/>
      <c r="R913" s="70" t="e">
        <f>VLOOKUP(Table7[[#This Row],[Patient PHN]],'[1]MASTER LIST'!$C:$D,2,FALSE)</f>
        <v>#N/A</v>
      </c>
    </row>
    <row r="914" spans="1:18" x14ac:dyDescent="0.25">
      <c r="A914" s="210"/>
      <c r="B914" s="124"/>
      <c r="C914" s="125"/>
      <c r="D914" s="125"/>
      <c r="E914" s="125"/>
      <c r="F914" s="125"/>
      <c r="G914" s="125"/>
      <c r="H914" s="125"/>
      <c r="I914" s="125"/>
      <c r="J914" s="125"/>
      <c r="K914" s="126"/>
      <c r="L914" s="126"/>
      <c r="M914" s="126"/>
      <c r="N914" s="226">
        <f>Table7[[#This Row],[Drug Cost]]+Table7[[#This Row],[Drug Markup]]+Table7[[#This Row],[Drug Dispensing Fee]]</f>
        <v>0</v>
      </c>
      <c r="O914" s="126"/>
      <c r="P914" s="126">
        <f>Table7[[#This Row],[Total Drug Cost]]-Table7[[#This Row],[Total Third-party Pay]]</f>
        <v>0</v>
      </c>
      <c r="Q914" s="127"/>
      <c r="R914" s="70" t="e">
        <f>VLOOKUP(Table7[[#This Row],[Patient PHN]],'[1]MASTER LIST'!$C:$D,2,FALSE)</f>
        <v>#N/A</v>
      </c>
    </row>
    <row r="915" spans="1:18" x14ac:dyDescent="0.25">
      <c r="A915" s="210"/>
      <c r="B915" s="124"/>
      <c r="C915" s="125"/>
      <c r="D915" s="125"/>
      <c r="E915" s="125"/>
      <c r="F915" s="125"/>
      <c r="G915" s="125"/>
      <c r="H915" s="125"/>
      <c r="I915" s="125"/>
      <c r="J915" s="125"/>
      <c r="K915" s="126"/>
      <c r="L915" s="126"/>
      <c r="M915" s="126"/>
      <c r="N915" s="226">
        <f>Table7[[#This Row],[Drug Cost]]+Table7[[#This Row],[Drug Markup]]+Table7[[#This Row],[Drug Dispensing Fee]]</f>
        <v>0</v>
      </c>
      <c r="O915" s="126"/>
      <c r="P915" s="126">
        <f>Table7[[#This Row],[Total Drug Cost]]-Table7[[#This Row],[Total Third-party Pay]]</f>
        <v>0</v>
      </c>
      <c r="Q915" s="127"/>
      <c r="R915" s="70" t="e">
        <f>VLOOKUP(Table7[[#This Row],[Patient PHN]],'[1]MASTER LIST'!$C:$D,2,FALSE)</f>
        <v>#N/A</v>
      </c>
    </row>
    <row r="916" spans="1:18" x14ac:dyDescent="0.25">
      <c r="A916" s="210"/>
      <c r="B916" s="124"/>
      <c r="C916" s="125"/>
      <c r="D916" s="125"/>
      <c r="E916" s="125"/>
      <c r="F916" s="125"/>
      <c r="G916" s="125"/>
      <c r="H916" s="125"/>
      <c r="I916" s="125"/>
      <c r="J916" s="125"/>
      <c r="K916" s="126"/>
      <c r="L916" s="126"/>
      <c r="M916" s="126"/>
      <c r="N916" s="226">
        <f>Table7[[#This Row],[Drug Cost]]+Table7[[#This Row],[Drug Markup]]+Table7[[#This Row],[Drug Dispensing Fee]]</f>
        <v>0</v>
      </c>
      <c r="O916" s="126"/>
      <c r="P916" s="126">
        <f>Table7[[#This Row],[Total Drug Cost]]-Table7[[#This Row],[Total Third-party Pay]]</f>
        <v>0</v>
      </c>
      <c r="Q916" s="127"/>
      <c r="R916" s="70" t="e">
        <f>VLOOKUP(Table7[[#This Row],[Patient PHN]],'[1]MASTER LIST'!$C:$D,2,FALSE)</f>
        <v>#N/A</v>
      </c>
    </row>
    <row r="917" spans="1:18" x14ac:dyDescent="0.25">
      <c r="A917" s="210"/>
      <c r="B917" s="124"/>
      <c r="C917" s="125"/>
      <c r="D917" s="125"/>
      <c r="E917" s="125"/>
      <c r="F917" s="125"/>
      <c r="G917" s="125"/>
      <c r="H917" s="125"/>
      <c r="I917" s="125"/>
      <c r="J917" s="125"/>
      <c r="K917" s="126"/>
      <c r="L917" s="126"/>
      <c r="M917" s="126"/>
      <c r="N917" s="226">
        <f>Table7[[#This Row],[Drug Cost]]+Table7[[#This Row],[Drug Markup]]+Table7[[#This Row],[Drug Dispensing Fee]]</f>
        <v>0</v>
      </c>
      <c r="O917" s="126"/>
      <c r="P917" s="126">
        <f>Table7[[#This Row],[Total Drug Cost]]-Table7[[#This Row],[Total Third-party Pay]]</f>
        <v>0</v>
      </c>
      <c r="Q917" s="127"/>
      <c r="R917" s="70" t="e">
        <f>VLOOKUP(Table7[[#This Row],[Patient PHN]],'[1]MASTER LIST'!$C:$D,2,FALSE)</f>
        <v>#N/A</v>
      </c>
    </row>
    <row r="918" spans="1:18" x14ac:dyDescent="0.25">
      <c r="A918" s="210"/>
      <c r="B918" s="124"/>
      <c r="C918" s="125"/>
      <c r="D918" s="125"/>
      <c r="E918" s="125"/>
      <c r="F918" s="125"/>
      <c r="G918" s="125"/>
      <c r="H918" s="125"/>
      <c r="I918" s="125"/>
      <c r="J918" s="125"/>
      <c r="K918" s="126"/>
      <c r="L918" s="126"/>
      <c r="M918" s="126"/>
      <c r="N918" s="226">
        <f>Table7[[#This Row],[Drug Cost]]+Table7[[#This Row],[Drug Markup]]+Table7[[#This Row],[Drug Dispensing Fee]]</f>
        <v>0</v>
      </c>
      <c r="O918" s="126"/>
      <c r="P918" s="126">
        <f>Table7[[#This Row],[Total Drug Cost]]-Table7[[#This Row],[Total Third-party Pay]]</f>
        <v>0</v>
      </c>
      <c r="Q918" s="127"/>
      <c r="R918" s="70" t="e">
        <f>VLOOKUP(Table7[[#This Row],[Patient PHN]],'[1]MASTER LIST'!$C:$D,2,FALSE)</f>
        <v>#N/A</v>
      </c>
    </row>
    <row r="919" spans="1:18" x14ac:dyDescent="0.25">
      <c r="A919" s="210"/>
      <c r="B919" s="124"/>
      <c r="C919" s="125"/>
      <c r="D919" s="125"/>
      <c r="E919" s="125"/>
      <c r="F919" s="125"/>
      <c r="G919" s="125"/>
      <c r="H919" s="125"/>
      <c r="I919" s="125"/>
      <c r="J919" s="125"/>
      <c r="K919" s="126"/>
      <c r="L919" s="126"/>
      <c r="M919" s="126"/>
      <c r="N919" s="226">
        <f>Table7[[#This Row],[Drug Cost]]+Table7[[#This Row],[Drug Markup]]+Table7[[#This Row],[Drug Dispensing Fee]]</f>
        <v>0</v>
      </c>
      <c r="O919" s="126"/>
      <c r="P919" s="126">
        <f>Table7[[#This Row],[Total Drug Cost]]-Table7[[#This Row],[Total Third-party Pay]]</f>
        <v>0</v>
      </c>
      <c r="Q919" s="127"/>
      <c r="R919" s="70" t="e">
        <f>VLOOKUP(Table7[[#This Row],[Patient PHN]],'[1]MASTER LIST'!$C:$D,2,FALSE)</f>
        <v>#N/A</v>
      </c>
    </row>
    <row r="920" spans="1:18" x14ac:dyDescent="0.25">
      <c r="A920" s="210"/>
      <c r="B920" s="124"/>
      <c r="C920" s="125"/>
      <c r="D920" s="125"/>
      <c r="E920" s="125"/>
      <c r="F920" s="125"/>
      <c r="G920" s="125"/>
      <c r="H920" s="125"/>
      <c r="I920" s="125"/>
      <c r="J920" s="125"/>
      <c r="K920" s="126"/>
      <c r="L920" s="126"/>
      <c r="M920" s="126"/>
      <c r="N920" s="226">
        <f>Table7[[#This Row],[Drug Cost]]+Table7[[#This Row],[Drug Markup]]+Table7[[#This Row],[Drug Dispensing Fee]]</f>
        <v>0</v>
      </c>
      <c r="O920" s="126"/>
      <c r="P920" s="126">
        <f>Table7[[#This Row],[Total Drug Cost]]-Table7[[#This Row],[Total Third-party Pay]]</f>
        <v>0</v>
      </c>
      <c r="Q920" s="127"/>
      <c r="R920" s="70" t="e">
        <f>VLOOKUP(Table7[[#This Row],[Patient PHN]],'[1]MASTER LIST'!$C:$D,2,FALSE)</f>
        <v>#N/A</v>
      </c>
    </row>
    <row r="921" spans="1:18" x14ac:dyDescent="0.25">
      <c r="A921" s="210"/>
      <c r="B921" s="124"/>
      <c r="C921" s="125"/>
      <c r="D921" s="125"/>
      <c r="E921" s="125"/>
      <c r="F921" s="125"/>
      <c r="G921" s="125"/>
      <c r="H921" s="125"/>
      <c r="I921" s="125"/>
      <c r="J921" s="125"/>
      <c r="K921" s="126"/>
      <c r="L921" s="126"/>
      <c r="M921" s="126"/>
      <c r="N921" s="226">
        <f>Table7[[#This Row],[Drug Cost]]+Table7[[#This Row],[Drug Markup]]+Table7[[#This Row],[Drug Dispensing Fee]]</f>
        <v>0</v>
      </c>
      <c r="O921" s="126"/>
      <c r="P921" s="126">
        <f>Table7[[#This Row],[Total Drug Cost]]-Table7[[#This Row],[Total Third-party Pay]]</f>
        <v>0</v>
      </c>
      <c r="Q921" s="127"/>
      <c r="R921" s="70" t="e">
        <f>VLOOKUP(Table7[[#This Row],[Patient PHN]],'[1]MASTER LIST'!$C:$D,2,FALSE)</f>
        <v>#N/A</v>
      </c>
    </row>
    <row r="922" spans="1:18" x14ac:dyDescent="0.25">
      <c r="A922" s="210"/>
      <c r="B922" s="124"/>
      <c r="C922" s="125"/>
      <c r="D922" s="125"/>
      <c r="E922" s="125"/>
      <c r="F922" s="125"/>
      <c r="G922" s="125"/>
      <c r="H922" s="125"/>
      <c r="I922" s="125"/>
      <c r="J922" s="125"/>
      <c r="K922" s="126"/>
      <c r="L922" s="126"/>
      <c r="M922" s="126"/>
      <c r="N922" s="226">
        <f>Table7[[#This Row],[Drug Cost]]+Table7[[#This Row],[Drug Markup]]+Table7[[#This Row],[Drug Dispensing Fee]]</f>
        <v>0</v>
      </c>
      <c r="O922" s="126"/>
      <c r="P922" s="126">
        <f>Table7[[#This Row],[Total Drug Cost]]-Table7[[#This Row],[Total Third-party Pay]]</f>
        <v>0</v>
      </c>
      <c r="Q922" s="127"/>
      <c r="R922" s="70" t="e">
        <f>VLOOKUP(Table7[[#This Row],[Patient PHN]],'[1]MASTER LIST'!$C:$D,2,FALSE)</f>
        <v>#N/A</v>
      </c>
    </row>
    <row r="923" spans="1:18" x14ac:dyDescent="0.25">
      <c r="A923" s="210"/>
      <c r="B923" s="124"/>
      <c r="C923" s="125"/>
      <c r="D923" s="125"/>
      <c r="E923" s="125"/>
      <c r="F923" s="125"/>
      <c r="G923" s="125"/>
      <c r="H923" s="125"/>
      <c r="I923" s="125"/>
      <c r="J923" s="125"/>
      <c r="K923" s="126"/>
      <c r="L923" s="126"/>
      <c r="M923" s="126"/>
      <c r="N923" s="226">
        <f>Table7[[#This Row],[Drug Cost]]+Table7[[#This Row],[Drug Markup]]+Table7[[#This Row],[Drug Dispensing Fee]]</f>
        <v>0</v>
      </c>
      <c r="O923" s="126"/>
      <c r="P923" s="126">
        <f>Table7[[#This Row],[Total Drug Cost]]-Table7[[#This Row],[Total Third-party Pay]]</f>
        <v>0</v>
      </c>
      <c r="Q923" s="127"/>
      <c r="R923" s="70" t="e">
        <f>VLOOKUP(Table7[[#This Row],[Patient PHN]],'[1]MASTER LIST'!$C:$D,2,FALSE)</f>
        <v>#N/A</v>
      </c>
    </row>
    <row r="924" spans="1:18" x14ac:dyDescent="0.25">
      <c r="A924" s="210"/>
      <c r="B924" s="124"/>
      <c r="C924" s="125"/>
      <c r="D924" s="125"/>
      <c r="E924" s="125"/>
      <c r="F924" s="125"/>
      <c r="G924" s="125"/>
      <c r="H924" s="125"/>
      <c r="I924" s="125"/>
      <c r="J924" s="125"/>
      <c r="K924" s="126"/>
      <c r="L924" s="126"/>
      <c r="M924" s="126"/>
      <c r="N924" s="226">
        <f>Table7[[#This Row],[Drug Cost]]+Table7[[#This Row],[Drug Markup]]+Table7[[#This Row],[Drug Dispensing Fee]]</f>
        <v>0</v>
      </c>
      <c r="O924" s="126"/>
      <c r="P924" s="126">
        <f>Table7[[#This Row],[Total Drug Cost]]-Table7[[#This Row],[Total Third-party Pay]]</f>
        <v>0</v>
      </c>
      <c r="Q924" s="127"/>
      <c r="R924" s="70" t="e">
        <f>VLOOKUP(Table7[[#This Row],[Patient PHN]],'[1]MASTER LIST'!$C:$D,2,FALSE)</f>
        <v>#N/A</v>
      </c>
    </row>
    <row r="925" spans="1:18" x14ac:dyDescent="0.25">
      <c r="A925" s="210"/>
      <c r="B925" s="124"/>
      <c r="C925" s="125"/>
      <c r="D925" s="125"/>
      <c r="E925" s="125"/>
      <c r="F925" s="125"/>
      <c r="G925" s="125"/>
      <c r="H925" s="125"/>
      <c r="I925" s="125"/>
      <c r="J925" s="125"/>
      <c r="K925" s="126"/>
      <c r="L925" s="126"/>
      <c r="M925" s="126"/>
      <c r="N925" s="226">
        <f>Table7[[#This Row],[Drug Cost]]+Table7[[#This Row],[Drug Markup]]+Table7[[#This Row],[Drug Dispensing Fee]]</f>
        <v>0</v>
      </c>
      <c r="O925" s="126"/>
      <c r="P925" s="126">
        <f>Table7[[#This Row],[Total Drug Cost]]-Table7[[#This Row],[Total Third-party Pay]]</f>
        <v>0</v>
      </c>
      <c r="Q925" s="127"/>
      <c r="R925" s="70" t="e">
        <f>VLOOKUP(Table7[[#This Row],[Patient PHN]],'[1]MASTER LIST'!$C:$D,2,FALSE)</f>
        <v>#N/A</v>
      </c>
    </row>
    <row r="926" spans="1:18" x14ac:dyDescent="0.25">
      <c r="A926" s="210"/>
      <c r="B926" s="124"/>
      <c r="C926" s="125"/>
      <c r="D926" s="125"/>
      <c r="E926" s="125"/>
      <c r="F926" s="125"/>
      <c r="G926" s="125"/>
      <c r="H926" s="125"/>
      <c r="I926" s="125"/>
      <c r="J926" s="125"/>
      <c r="K926" s="126"/>
      <c r="L926" s="126"/>
      <c r="M926" s="126"/>
      <c r="N926" s="226">
        <f>Table7[[#This Row],[Drug Cost]]+Table7[[#This Row],[Drug Markup]]+Table7[[#This Row],[Drug Dispensing Fee]]</f>
        <v>0</v>
      </c>
      <c r="O926" s="126"/>
      <c r="P926" s="126">
        <f>Table7[[#This Row],[Total Drug Cost]]-Table7[[#This Row],[Total Third-party Pay]]</f>
        <v>0</v>
      </c>
      <c r="Q926" s="127"/>
      <c r="R926" s="70" t="e">
        <f>VLOOKUP(Table7[[#This Row],[Patient PHN]],'[1]MASTER LIST'!$C:$D,2,FALSE)</f>
        <v>#N/A</v>
      </c>
    </row>
    <row r="927" spans="1:18" x14ac:dyDescent="0.25">
      <c r="A927" s="210"/>
      <c r="B927" s="124"/>
      <c r="C927" s="125"/>
      <c r="D927" s="125"/>
      <c r="E927" s="125"/>
      <c r="F927" s="125"/>
      <c r="G927" s="125"/>
      <c r="H927" s="125"/>
      <c r="I927" s="125"/>
      <c r="J927" s="125"/>
      <c r="K927" s="126"/>
      <c r="L927" s="126"/>
      <c r="M927" s="126"/>
      <c r="N927" s="226">
        <f>Table7[[#This Row],[Drug Cost]]+Table7[[#This Row],[Drug Markup]]+Table7[[#This Row],[Drug Dispensing Fee]]</f>
        <v>0</v>
      </c>
      <c r="O927" s="126"/>
      <c r="P927" s="126">
        <f>Table7[[#This Row],[Total Drug Cost]]-Table7[[#This Row],[Total Third-party Pay]]</f>
        <v>0</v>
      </c>
      <c r="Q927" s="127"/>
      <c r="R927" s="70" t="e">
        <f>VLOOKUP(Table7[[#This Row],[Patient PHN]],'[1]MASTER LIST'!$C:$D,2,FALSE)</f>
        <v>#N/A</v>
      </c>
    </row>
    <row r="928" spans="1:18" x14ac:dyDescent="0.25">
      <c r="A928" s="210"/>
      <c r="B928" s="124"/>
      <c r="C928" s="125"/>
      <c r="D928" s="125"/>
      <c r="E928" s="125"/>
      <c r="F928" s="125"/>
      <c r="G928" s="125"/>
      <c r="H928" s="125"/>
      <c r="I928" s="125"/>
      <c r="J928" s="125"/>
      <c r="K928" s="126"/>
      <c r="L928" s="126"/>
      <c r="M928" s="126"/>
      <c r="N928" s="226">
        <f>Table7[[#This Row],[Drug Cost]]+Table7[[#This Row],[Drug Markup]]+Table7[[#This Row],[Drug Dispensing Fee]]</f>
        <v>0</v>
      </c>
      <c r="O928" s="126"/>
      <c r="P928" s="126">
        <f>Table7[[#This Row],[Total Drug Cost]]-Table7[[#This Row],[Total Third-party Pay]]</f>
        <v>0</v>
      </c>
      <c r="Q928" s="127"/>
      <c r="R928" s="70" t="e">
        <f>VLOOKUP(Table7[[#This Row],[Patient PHN]],'[1]MASTER LIST'!$C:$D,2,FALSE)</f>
        <v>#N/A</v>
      </c>
    </row>
    <row r="929" spans="1:18" x14ac:dyDescent="0.25">
      <c r="A929" s="210"/>
      <c r="B929" s="124"/>
      <c r="C929" s="125"/>
      <c r="D929" s="125"/>
      <c r="E929" s="125"/>
      <c r="F929" s="125"/>
      <c r="G929" s="125"/>
      <c r="H929" s="125"/>
      <c r="I929" s="125"/>
      <c r="J929" s="125"/>
      <c r="K929" s="126"/>
      <c r="L929" s="126"/>
      <c r="M929" s="126"/>
      <c r="N929" s="226">
        <f>Table7[[#This Row],[Drug Cost]]+Table7[[#This Row],[Drug Markup]]+Table7[[#This Row],[Drug Dispensing Fee]]</f>
        <v>0</v>
      </c>
      <c r="O929" s="126"/>
      <c r="P929" s="126">
        <f>Table7[[#This Row],[Total Drug Cost]]-Table7[[#This Row],[Total Third-party Pay]]</f>
        <v>0</v>
      </c>
      <c r="Q929" s="127"/>
      <c r="R929" s="70" t="e">
        <f>VLOOKUP(Table7[[#This Row],[Patient PHN]],'[1]MASTER LIST'!$C:$D,2,FALSE)</f>
        <v>#N/A</v>
      </c>
    </row>
    <row r="930" spans="1:18" x14ac:dyDescent="0.25">
      <c r="A930" s="210"/>
      <c r="B930" s="124"/>
      <c r="C930" s="125"/>
      <c r="D930" s="125"/>
      <c r="E930" s="125"/>
      <c r="F930" s="125"/>
      <c r="G930" s="125"/>
      <c r="H930" s="125"/>
      <c r="I930" s="125"/>
      <c r="J930" s="125"/>
      <c r="K930" s="126"/>
      <c r="L930" s="126"/>
      <c r="M930" s="126"/>
      <c r="N930" s="226">
        <f>Table7[[#This Row],[Drug Cost]]+Table7[[#This Row],[Drug Markup]]+Table7[[#This Row],[Drug Dispensing Fee]]</f>
        <v>0</v>
      </c>
      <c r="O930" s="126"/>
      <c r="P930" s="126">
        <f>Table7[[#This Row],[Total Drug Cost]]-Table7[[#This Row],[Total Third-party Pay]]</f>
        <v>0</v>
      </c>
      <c r="Q930" s="127"/>
      <c r="R930" s="70" t="e">
        <f>VLOOKUP(Table7[[#This Row],[Patient PHN]],'[1]MASTER LIST'!$C:$D,2,FALSE)</f>
        <v>#N/A</v>
      </c>
    </row>
    <row r="931" spans="1:18" x14ac:dyDescent="0.25">
      <c r="A931" s="210"/>
      <c r="B931" s="124"/>
      <c r="C931" s="125"/>
      <c r="D931" s="125"/>
      <c r="E931" s="125"/>
      <c r="F931" s="125"/>
      <c r="G931" s="125"/>
      <c r="H931" s="125"/>
      <c r="I931" s="125"/>
      <c r="J931" s="125"/>
      <c r="K931" s="126"/>
      <c r="L931" s="126"/>
      <c r="M931" s="126"/>
      <c r="N931" s="226">
        <f>Table7[[#This Row],[Drug Cost]]+Table7[[#This Row],[Drug Markup]]+Table7[[#This Row],[Drug Dispensing Fee]]</f>
        <v>0</v>
      </c>
      <c r="O931" s="126"/>
      <c r="P931" s="126">
        <f>Table7[[#This Row],[Total Drug Cost]]-Table7[[#This Row],[Total Third-party Pay]]</f>
        <v>0</v>
      </c>
      <c r="Q931" s="127"/>
      <c r="R931" s="70" t="e">
        <f>VLOOKUP(Table7[[#This Row],[Patient PHN]],'[1]MASTER LIST'!$C:$D,2,FALSE)</f>
        <v>#N/A</v>
      </c>
    </row>
    <row r="932" spans="1:18" x14ac:dyDescent="0.25">
      <c r="A932" s="210"/>
      <c r="B932" s="124"/>
      <c r="C932" s="125"/>
      <c r="D932" s="125"/>
      <c r="E932" s="125"/>
      <c r="F932" s="125"/>
      <c r="G932" s="125"/>
      <c r="H932" s="125"/>
      <c r="I932" s="125"/>
      <c r="J932" s="125"/>
      <c r="K932" s="126"/>
      <c r="L932" s="126"/>
      <c r="M932" s="126"/>
      <c r="N932" s="226">
        <f>Table7[[#This Row],[Drug Cost]]+Table7[[#This Row],[Drug Markup]]+Table7[[#This Row],[Drug Dispensing Fee]]</f>
        <v>0</v>
      </c>
      <c r="O932" s="126"/>
      <c r="P932" s="126">
        <f>Table7[[#This Row],[Total Drug Cost]]-Table7[[#This Row],[Total Third-party Pay]]</f>
        <v>0</v>
      </c>
      <c r="Q932" s="127"/>
      <c r="R932" s="70" t="e">
        <f>VLOOKUP(Table7[[#This Row],[Patient PHN]],'[1]MASTER LIST'!$C:$D,2,FALSE)</f>
        <v>#N/A</v>
      </c>
    </row>
    <row r="933" spans="1:18" x14ac:dyDescent="0.25">
      <c r="A933" s="210"/>
      <c r="B933" s="124"/>
      <c r="C933" s="125"/>
      <c r="D933" s="125"/>
      <c r="E933" s="125"/>
      <c r="F933" s="125"/>
      <c r="G933" s="125"/>
      <c r="H933" s="125"/>
      <c r="I933" s="125"/>
      <c r="J933" s="125"/>
      <c r="K933" s="126"/>
      <c r="L933" s="126"/>
      <c r="M933" s="126"/>
      <c r="N933" s="226">
        <f>Table7[[#This Row],[Drug Cost]]+Table7[[#This Row],[Drug Markup]]+Table7[[#This Row],[Drug Dispensing Fee]]</f>
        <v>0</v>
      </c>
      <c r="O933" s="126"/>
      <c r="P933" s="126">
        <f>Table7[[#This Row],[Total Drug Cost]]-Table7[[#This Row],[Total Third-party Pay]]</f>
        <v>0</v>
      </c>
      <c r="Q933" s="127"/>
      <c r="R933" s="70" t="e">
        <f>VLOOKUP(Table7[[#This Row],[Patient PHN]],'[1]MASTER LIST'!$C:$D,2,FALSE)</f>
        <v>#N/A</v>
      </c>
    </row>
    <row r="934" spans="1:18" x14ac:dyDescent="0.25">
      <c r="A934" s="210"/>
      <c r="B934" s="124"/>
      <c r="C934" s="125"/>
      <c r="D934" s="125"/>
      <c r="E934" s="125"/>
      <c r="F934" s="125"/>
      <c r="G934" s="125"/>
      <c r="H934" s="125"/>
      <c r="I934" s="125"/>
      <c r="J934" s="125"/>
      <c r="K934" s="126"/>
      <c r="L934" s="126"/>
      <c r="M934" s="126"/>
      <c r="N934" s="226">
        <f>Table7[[#This Row],[Drug Cost]]+Table7[[#This Row],[Drug Markup]]+Table7[[#This Row],[Drug Dispensing Fee]]</f>
        <v>0</v>
      </c>
      <c r="O934" s="126"/>
      <c r="P934" s="126">
        <f>Table7[[#This Row],[Total Drug Cost]]-Table7[[#This Row],[Total Third-party Pay]]</f>
        <v>0</v>
      </c>
      <c r="Q934" s="127"/>
      <c r="R934" s="70" t="e">
        <f>VLOOKUP(Table7[[#This Row],[Patient PHN]],'[1]MASTER LIST'!$C:$D,2,FALSE)</f>
        <v>#N/A</v>
      </c>
    </row>
    <row r="935" spans="1:18" x14ac:dyDescent="0.25">
      <c r="A935" s="210"/>
      <c r="B935" s="124"/>
      <c r="C935" s="125"/>
      <c r="D935" s="125"/>
      <c r="E935" s="125"/>
      <c r="F935" s="125"/>
      <c r="G935" s="125"/>
      <c r="H935" s="125"/>
      <c r="I935" s="125"/>
      <c r="J935" s="125"/>
      <c r="K935" s="126"/>
      <c r="L935" s="126"/>
      <c r="M935" s="126"/>
      <c r="N935" s="226">
        <f>Table7[[#This Row],[Drug Cost]]+Table7[[#This Row],[Drug Markup]]+Table7[[#This Row],[Drug Dispensing Fee]]</f>
        <v>0</v>
      </c>
      <c r="O935" s="126"/>
      <c r="P935" s="126">
        <f>Table7[[#This Row],[Total Drug Cost]]-Table7[[#This Row],[Total Third-party Pay]]</f>
        <v>0</v>
      </c>
      <c r="Q935" s="127"/>
      <c r="R935" s="70" t="e">
        <f>VLOOKUP(Table7[[#This Row],[Patient PHN]],'[1]MASTER LIST'!$C:$D,2,FALSE)</f>
        <v>#N/A</v>
      </c>
    </row>
    <row r="936" spans="1:18" x14ac:dyDescent="0.25">
      <c r="A936" s="210"/>
      <c r="B936" s="124"/>
      <c r="C936" s="125"/>
      <c r="D936" s="125"/>
      <c r="E936" s="125"/>
      <c r="F936" s="125"/>
      <c r="G936" s="125"/>
      <c r="H936" s="125"/>
      <c r="I936" s="125"/>
      <c r="J936" s="125"/>
      <c r="K936" s="126"/>
      <c r="L936" s="126"/>
      <c r="M936" s="126"/>
      <c r="N936" s="226">
        <f>Table7[[#This Row],[Drug Cost]]+Table7[[#This Row],[Drug Markup]]+Table7[[#This Row],[Drug Dispensing Fee]]</f>
        <v>0</v>
      </c>
      <c r="O936" s="126"/>
      <c r="P936" s="126">
        <f>Table7[[#This Row],[Total Drug Cost]]-Table7[[#This Row],[Total Third-party Pay]]</f>
        <v>0</v>
      </c>
      <c r="Q936" s="127"/>
      <c r="R936" s="70" t="e">
        <f>VLOOKUP(Table7[[#This Row],[Patient PHN]],'[1]MASTER LIST'!$C:$D,2,FALSE)</f>
        <v>#N/A</v>
      </c>
    </row>
    <row r="937" spans="1:18" x14ac:dyDescent="0.25">
      <c r="A937" s="210"/>
      <c r="B937" s="124"/>
      <c r="C937" s="125"/>
      <c r="D937" s="125"/>
      <c r="E937" s="125"/>
      <c r="F937" s="125"/>
      <c r="G937" s="125"/>
      <c r="H937" s="125"/>
      <c r="I937" s="125"/>
      <c r="J937" s="125"/>
      <c r="K937" s="126"/>
      <c r="L937" s="126"/>
      <c r="M937" s="126"/>
      <c r="N937" s="226">
        <f>Table7[[#This Row],[Drug Cost]]+Table7[[#This Row],[Drug Markup]]+Table7[[#This Row],[Drug Dispensing Fee]]</f>
        <v>0</v>
      </c>
      <c r="O937" s="126"/>
      <c r="P937" s="126">
        <f>Table7[[#This Row],[Total Drug Cost]]-Table7[[#This Row],[Total Third-party Pay]]</f>
        <v>0</v>
      </c>
      <c r="Q937" s="127"/>
      <c r="R937" s="70" t="e">
        <f>VLOOKUP(Table7[[#This Row],[Patient PHN]],'[1]MASTER LIST'!$C:$D,2,FALSE)</f>
        <v>#N/A</v>
      </c>
    </row>
    <row r="938" spans="1:18" x14ac:dyDescent="0.25">
      <c r="A938" s="210"/>
      <c r="B938" s="124"/>
      <c r="C938" s="125"/>
      <c r="D938" s="125"/>
      <c r="E938" s="125"/>
      <c r="F938" s="125"/>
      <c r="G938" s="125"/>
      <c r="H938" s="125"/>
      <c r="I938" s="125"/>
      <c r="J938" s="125"/>
      <c r="K938" s="126"/>
      <c r="L938" s="126"/>
      <c r="M938" s="126"/>
      <c r="N938" s="226">
        <f>Table7[[#This Row],[Drug Cost]]+Table7[[#This Row],[Drug Markup]]+Table7[[#This Row],[Drug Dispensing Fee]]</f>
        <v>0</v>
      </c>
      <c r="O938" s="126"/>
      <c r="P938" s="126">
        <f>Table7[[#This Row],[Total Drug Cost]]-Table7[[#This Row],[Total Third-party Pay]]</f>
        <v>0</v>
      </c>
      <c r="Q938" s="127"/>
      <c r="R938" s="70" t="e">
        <f>VLOOKUP(Table7[[#This Row],[Patient PHN]],'[1]MASTER LIST'!$C:$D,2,FALSE)</f>
        <v>#N/A</v>
      </c>
    </row>
    <row r="939" spans="1:18" x14ac:dyDescent="0.25">
      <c r="A939" s="210"/>
      <c r="B939" s="124"/>
      <c r="C939" s="125"/>
      <c r="D939" s="125"/>
      <c r="E939" s="125"/>
      <c r="F939" s="125"/>
      <c r="G939" s="125"/>
      <c r="H939" s="125"/>
      <c r="I939" s="125"/>
      <c r="J939" s="125"/>
      <c r="K939" s="126"/>
      <c r="L939" s="126"/>
      <c r="M939" s="126"/>
      <c r="N939" s="226">
        <f>Table7[[#This Row],[Drug Cost]]+Table7[[#This Row],[Drug Markup]]+Table7[[#This Row],[Drug Dispensing Fee]]</f>
        <v>0</v>
      </c>
      <c r="O939" s="126"/>
      <c r="P939" s="126">
        <f>Table7[[#This Row],[Total Drug Cost]]-Table7[[#This Row],[Total Third-party Pay]]</f>
        <v>0</v>
      </c>
      <c r="Q939" s="127"/>
      <c r="R939" s="70" t="e">
        <f>VLOOKUP(Table7[[#This Row],[Patient PHN]],'[1]MASTER LIST'!$C:$D,2,FALSE)</f>
        <v>#N/A</v>
      </c>
    </row>
    <row r="940" spans="1:18" x14ac:dyDescent="0.25">
      <c r="A940" s="210"/>
      <c r="B940" s="124"/>
      <c r="C940" s="125"/>
      <c r="D940" s="125"/>
      <c r="E940" s="125"/>
      <c r="F940" s="125"/>
      <c r="G940" s="125"/>
      <c r="H940" s="125"/>
      <c r="I940" s="125"/>
      <c r="J940" s="125"/>
      <c r="K940" s="126"/>
      <c r="L940" s="126"/>
      <c r="M940" s="126"/>
      <c r="N940" s="226">
        <f>Table7[[#This Row],[Drug Cost]]+Table7[[#This Row],[Drug Markup]]+Table7[[#This Row],[Drug Dispensing Fee]]</f>
        <v>0</v>
      </c>
      <c r="O940" s="126"/>
      <c r="P940" s="126">
        <f>Table7[[#This Row],[Total Drug Cost]]-Table7[[#This Row],[Total Third-party Pay]]</f>
        <v>0</v>
      </c>
      <c r="Q940" s="127"/>
      <c r="R940" s="70" t="e">
        <f>VLOOKUP(Table7[[#This Row],[Patient PHN]],'[1]MASTER LIST'!$C:$D,2,FALSE)</f>
        <v>#N/A</v>
      </c>
    </row>
    <row r="941" spans="1:18" x14ac:dyDescent="0.25">
      <c r="A941" s="210"/>
      <c r="B941" s="124"/>
      <c r="C941" s="125"/>
      <c r="D941" s="125"/>
      <c r="E941" s="125"/>
      <c r="F941" s="125"/>
      <c r="G941" s="125"/>
      <c r="H941" s="125"/>
      <c r="I941" s="125"/>
      <c r="J941" s="125"/>
      <c r="K941" s="126"/>
      <c r="L941" s="126"/>
      <c r="M941" s="126"/>
      <c r="N941" s="226">
        <f>Table7[[#This Row],[Drug Cost]]+Table7[[#This Row],[Drug Markup]]+Table7[[#This Row],[Drug Dispensing Fee]]</f>
        <v>0</v>
      </c>
      <c r="O941" s="126"/>
      <c r="P941" s="126">
        <f>Table7[[#This Row],[Total Drug Cost]]-Table7[[#This Row],[Total Third-party Pay]]</f>
        <v>0</v>
      </c>
      <c r="Q941" s="127"/>
      <c r="R941" s="70" t="e">
        <f>VLOOKUP(Table7[[#This Row],[Patient PHN]],'[1]MASTER LIST'!$C:$D,2,FALSE)</f>
        <v>#N/A</v>
      </c>
    </row>
    <row r="942" spans="1:18" x14ac:dyDescent="0.25">
      <c r="A942" s="210"/>
      <c r="B942" s="124"/>
      <c r="C942" s="125"/>
      <c r="D942" s="125"/>
      <c r="E942" s="125"/>
      <c r="F942" s="125"/>
      <c r="G942" s="125"/>
      <c r="H942" s="125"/>
      <c r="I942" s="125"/>
      <c r="J942" s="125"/>
      <c r="K942" s="126"/>
      <c r="L942" s="126"/>
      <c r="M942" s="126"/>
      <c r="N942" s="226">
        <f>Table7[[#This Row],[Drug Cost]]+Table7[[#This Row],[Drug Markup]]+Table7[[#This Row],[Drug Dispensing Fee]]</f>
        <v>0</v>
      </c>
      <c r="O942" s="126"/>
      <c r="P942" s="126">
        <f>Table7[[#This Row],[Total Drug Cost]]-Table7[[#This Row],[Total Third-party Pay]]</f>
        <v>0</v>
      </c>
      <c r="Q942" s="127"/>
      <c r="R942" s="70" t="e">
        <f>VLOOKUP(Table7[[#This Row],[Patient PHN]],'[1]MASTER LIST'!$C:$D,2,FALSE)</f>
        <v>#N/A</v>
      </c>
    </row>
    <row r="943" spans="1:18" x14ac:dyDescent="0.25">
      <c r="A943" s="210"/>
      <c r="B943" s="124"/>
      <c r="C943" s="125"/>
      <c r="D943" s="125"/>
      <c r="E943" s="125"/>
      <c r="F943" s="125"/>
      <c r="G943" s="125"/>
      <c r="H943" s="125"/>
      <c r="I943" s="125"/>
      <c r="J943" s="125"/>
      <c r="K943" s="126"/>
      <c r="L943" s="126"/>
      <c r="M943" s="126"/>
      <c r="N943" s="226">
        <f>Table7[[#This Row],[Drug Cost]]+Table7[[#This Row],[Drug Markup]]+Table7[[#This Row],[Drug Dispensing Fee]]</f>
        <v>0</v>
      </c>
      <c r="O943" s="126"/>
      <c r="P943" s="126">
        <f>Table7[[#This Row],[Total Drug Cost]]-Table7[[#This Row],[Total Third-party Pay]]</f>
        <v>0</v>
      </c>
      <c r="Q943" s="127"/>
      <c r="R943" s="70" t="e">
        <f>VLOOKUP(Table7[[#This Row],[Patient PHN]],'[1]MASTER LIST'!$C:$D,2,FALSE)</f>
        <v>#N/A</v>
      </c>
    </row>
    <row r="944" spans="1:18" x14ac:dyDescent="0.25">
      <c r="A944" s="210"/>
      <c r="B944" s="124"/>
      <c r="C944" s="125"/>
      <c r="D944" s="125"/>
      <c r="E944" s="125"/>
      <c r="F944" s="125"/>
      <c r="G944" s="125"/>
      <c r="H944" s="125"/>
      <c r="I944" s="125"/>
      <c r="J944" s="125"/>
      <c r="K944" s="126"/>
      <c r="L944" s="126"/>
      <c r="M944" s="126"/>
      <c r="N944" s="226">
        <f>Table7[[#This Row],[Drug Cost]]+Table7[[#This Row],[Drug Markup]]+Table7[[#This Row],[Drug Dispensing Fee]]</f>
        <v>0</v>
      </c>
      <c r="O944" s="126"/>
      <c r="P944" s="126">
        <f>Table7[[#This Row],[Total Drug Cost]]-Table7[[#This Row],[Total Third-party Pay]]</f>
        <v>0</v>
      </c>
      <c r="Q944" s="127"/>
      <c r="R944" s="70" t="e">
        <f>VLOOKUP(Table7[[#This Row],[Patient PHN]],'[1]MASTER LIST'!$C:$D,2,FALSE)</f>
        <v>#N/A</v>
      </c>
    </row>
    <row r="945" spans="1:18" x14ac:dyDescent="0.25">
      <c r="A945" s="210"/>
      <c r="B945" s="124"/>
      <c r="C945" s="125"/>
      <c r="D945" s="125"/>
      <c r="E945" s="125"/>
      <c r="F945" s="125"/>
      <c r="G945" s="125"/>
      <c r="H945" s="125"/>
      <c r="I945" s="125"/>
      <c r="J945" s="125"/>
      <c r="K945" s="126"/>
      <c r="L945" s="126"/>
      <c r="M945" s="126"/>
      <c r="N945" s="226">
        <f>Table7[[#This Row],[Drug Cost]]+Table7[[#This Row],[Drug Markup]]+Table7[[#This Row],[Drug Dispensing Fee]]</f>
        <v>0</v>
      </c>
      <c r="O945" s="126"/>
      <c r="P945" s="126">
        <f>Table7[[#This Row],[Total Drug Cost]]-Table7[[#This Row],[Total Third-party Pay]]</f>
        <v>0</v>
      </c>
      <c r="Q945" s="127"/>
      <c r="R945" s="70" t="e">
        <f>VLOOKUP(Table7[[#This Row],[Patient PHN]],'[1]MASTER LIST'!$C:$D,2,FALSE)</f>
        <v>#N/A</v>
      </c>
    </row>
    <row r="946" spans="1:18" x14ac:dyDescent="0.25">
      <c r="A946" s="210"/>
      <c r="B946" s="124"/>
      <c r="C946" s="125"/>
      <c r="D946" s="125"/>
      <c r="E946" s="125"/>
      <c r="F946" s="125"/>
      <c r="G946" s="125"/>
      <c r="H946" s="125"/>
      <c r="I946" s="125"/>
      <c r="J946" s="125"/>
      <c r="K946" s="126"/>
      <c r="L946" s="126"/>
      <c r="M946" s="126"/>
      <c r="N946" s="226">
        <f>Table7[[#This Row],[Drug Cost]]+Table7[[#This Row],[Drug Markup]]+Table7[[#This Row],[Drug Dispensing Fee]]</f>
        <v>0</v>
      </c>
      <c r="O946" s="126"/>
      <c r="P946" s="126">
        <f>Table7[[#This Row],[Total Drug Cost]]-Table7[[#This Row],[Total Third-party Pay]]</f>
        <v>0</v>
      </c>
      <c r="Q946" s="127"/>
      <c r="R946" s="70" t="e">
        <f>VLOOKUP(Table7[[#This Row],[Patient PHN]],'[1]MASTER LIST'!$C:$D,2,FALSE)</f>
        <v>#N/A</v>
      </c>
    </row>
    <row r="947" spans="1:18" x14ac:dyDescent="0.25">
      <c r="A947" s="210"/>
      <c r="B947" s="124"/>
      <c r="C947" s="125"/>
      <c r="D947" s="125"/>
      <c r="E947" s="125"/>
      <c r="F947" s="125"/>
      <c r="G947" s="125"/>
      <c r="H947" s="125"/>
      <c r="I947" s="125"/>
      <c r="J947" s="125"/>
      <c r="K947" s="126"/>
      <c r="L947" s="126"/>
      <c r="M947" s="126"/>
      <c r="N947" s="226">
        <f>Table7[[#This Row],[Drug Cost]]+Table7[[#This Row],[Drug Markup]]+Table7[[#This Row],[Drug Dispensing Fee]]</f>
        <v>0</v>
      </c>
      <c r="O947" s="126"/>
      <c r="P947" s="126">
        <f>Table7[[#This Row],[Total Drug Cost]]-Table7[[#This Row],[Total Third-party Pay]]</f>
        <v>0</v>
      </c>
      <c r="Q947" s="127"/>
      <c r="R947" s="70" t="e">
        <f>VLOOKUP(Table7[[#This Row],[Patient PHN]],'[1]MASTER LIST'!$C:$D,2,FALSE)</f>
        <v>#N/A</v>
      </c>
    </row>
    <row r="948" spans="1:18" x14ac:dyDescent="0.25">
      <c r="A948" s="210"/>
      <c r="B948" s="124"/>
      <c r="C948" s="125"/>
      <c r="D948" s="125"/>
      <c r="E948" s="125"/>
      <c r="F948" s="125"/>
      <c r="G948" s="125"/>
      <c r="H948" s="125"/>
      <c r="I948" s="125"/>
      <c r="J948" s="125"/>
      <c r="K948" s="126"/>
      <c r="L948" s="126"/>
      <c r="M948" s="126"/>
      <c r="N948" s="226">
        <f>Table7[[#This Row],[Drug Cost]]+Table7[[#This Row],[Drug Markup]]+Table7[[#This Row],[Drug Dispensing Fee]]</f>
        <v>0</v>
      </c>
      <c r="O948" s="126"/>
      <c r="P948" s="126">
        <f>Table7[[#This Row],[Total Drug Cost]]-Table7[[#This Row],[Total Third-party Pay]]</f>
        <v>0</v>
      </c>
      <c r="Q948" s="127"/>
      <c r="R948" s="70" t="e">
        <f>VLOOKUP(Table7[[#This Row],[Patient PHN]],'[1]MASTER LIST'!$C:$D,2,FALSE)</f>
        <v>#N/A</v>
      </c>
    </row>
    <row r="949" spans="1:18" x14ac:dyDescent="0.25">
      <c r="A949" s="210"/>
      <c r="B949" s="124"/>
      <c r="C949" s="125"/>
      <c r="D949" s="125"/>
      <c r="E949" s="125"/>
      <c r="F949" s="125"/>
      <c r="G949" s="125"/>
      <c r="H949" s="125"/>
      <c r="I949" s="125"/>
      <c r="J949" s="125"/>
      <c r="K949" s="126"/>
      <c r="L949" s="126"/>
      <c r="M949" s="126"/>
      <c r="N949" s="226">
        <f>Table7[[#This Row],[Drug Cost]]+Table7[[#This Row],[Drug Markup]]+Table7[[#This Row],[Drug Dispensing Fee]]</f>
        <v>0</v>
      </c>
      <c r="O949" s="126"/>
      <c r="P949" s="126">
        <f>Table7[[#This Row],[Total Drug Cost]]-Table7[[#This Row],[Total Third-party Pay]]</f>
        <v>0</v>
      </c>
      <c r="Q949" s="127"/>
      <c r="R949" s="70" t="e">
        <f>VLOOKUP(Table7[[#This Row],[Patient PHN]],'[1]MASTER LIST'!$C:$D,2,FALSE)</f>
        <v>#N/A</v>
      </c>
    </row>
    <row r="950" spans="1:18" x14ac:dyDescent="0.25">
      <c r="A950" s="210"/>
      <c r="B950" s="124"/>
      <c r="C950" s="125"/>
      <c r="D950" s="125"/>
      <c r="E950" s="125"/>
      <c r="F950" s="125"/>
      <c r="G950" s="125"/>
      <c r="H950" s="125"/>
      <c r="I950" s="125"/>
      <c r="J950" s="125"/>
      <c r="K950" s="126"/>
      <c r="L950" s="126"/>
      <c r="M950" s="126"/>
      <c r="N950" s="226">
        <f>Table7[[#This Row],[Drug Cost]]+Table7[[#This Row],[Drug Markup]]+Table7[[#This Row],[Drug Dispensing Fee]]</f>
        <v>0</v>
      </c>
      <c r="O950" s="126"/>
      <c r="P950" s="126">
        <f>Table7[[#This Row],[Total Drug Cost]]-Table7[[#This Row],[Total Third-party Pay]]</f>
        <v>0</v>
      </c>
      <c r="Q950" s="127"/>
      <c r="R950" s="70" t="e">
        <f>VLOOKUP(Table7[[#This Row],[Patient PHN]],'[1]MASTER LIST'!$C:$D,2,FALSE)</f>
        <v>#N/A</v>
      </c>
    </row>
    <row r="951" spans="1:18" x14ac:dyDescent="0.25">
      <c r="A951" s="210"/>
      <c r="B951" s="124"/>
      <c r="C951" s="125"/>
      <c r="D951" s="125"/>
      <c r="E951" s="125"/>
      <c r="F951" s="125"/>
      <c r="G951" s="125"/>
      <c r="H951" s="125"/>
      <c r="I951" s="125"/>
      <c r="J951" s="125"/>
      <c r="K951" s="126"/>
      <c r="L951" s="126"/>
      <c r="M951" s="126"/>
      <c r="N951" s="226">
        <f>Table7[[#This Row],[Drug Cost]]+Table7[[#This Row],[Drug Markup]]+Table7[[#This Row],[Drug Dispensing Fee]]</f>
        <v>0</v>
      </c>
      <c r="O951" s="126"/>
      <c r="P951" s="126">
        <f>Table7[[#This Row],[Total Drug Cost]]-Table7[[#This Row],[Total Third-party Pay]]</f>
        <v>0</v>
      </c>
      <c r="Q951" s="127"/>
      <c r="R951" s="70" t="e">
        <f>VLOOKUP(Table7[[#This Row],[Patient PHN]],'[1]MASTER LIST'!$C:$D,2,FALSE)</f>
        <v>#N/A</v>
      </c>
    </row>
    <row r="952" spans="1:18" x14ac:dyDescent="0.25">
      <c r="A952" s="210"/>
      <c r="B952" s="124"/>
      <c r="C952" s="125"/>
      <c r="D952" s="125"/>
      <c r="E952" s="125"/>
      <c r="F952" s="125"/>
      <c r="G952" s="125"/>
      <c r="H952" s="125"/>
      <c r="I952" s="125"/>
      <c r="J952" s="125"/>
      <c r="K952" s="126"/>
      <c r="L952" s="126"/>
      <c r="M952" s="126"/>
      <c r="N952" s="226">
        <f>Table7[[#This Row],[Drug Cost]]+Table7[[#This Row],[Drug Markup]]+Table7[[#This Row],[Drug Dispensing Fee]]</f>
        <v>0</v>
      </c>
      <c r="O952" s="126"/>
      <c r="P952" s="126">
        <f>Table7[[#This Row],[Total Drug Cost]]-Table7[[#This Row],[Total Third-party Pay]]</f>
        <v>0</v>
      </c>
      <c r="Q952" s="127"/>
      <c r="R952" s="70" t="e">
        <f>VLOOKUP(Table7[[#This Row],[Patient PHN]],'[1]MASTER LIST'!$C:$D,2,FALSE)</f>
        <v>#N/A</v>
      </c>
    </row>
    <row r="953" spans="1:18" x14ac:dyDescent="0.25">
      <c r="A953" s="210"/>
      <c r="B953" s="124"/>
      <c r="C953" s="125"/>
      <c r="D953" s="125"/>
      <c r="E953" s="125"/>
      <c r="F953" s="125"/>
      <c r="G953" s="125"/>
      <c r="H953" s="125"/>
      <c r="I953" s="125"/>
      <c r="J953" s="125"/>
      <c r="K953" s="126"/>
      <c r="L953" s="126"/>
      <c r="M953" s="126"/>
      <c r="N953" s="226">
        <f>Table7[[#This Row],[Drug Cost]]+Table7[[#This Row],[Drug Markup]]+Table7[[#This Row],[Drug Dispensing Fee]]</f>
        <v>0</v>
      </c>
      <c r="O953" s="126"/>
      <c r="P953" s="126">
        <f>Table7[[#This Row],[Total Drug Cost]]-Table7[[#This Row],[Total Third-party Pay]]</f>
        <v>0</v>
      </c>
      <c r="Q953" s="127"/>
      <c r="R953" s="70" t="e">
        <f>VLOOKUP(Table7[[#This Row],[Patient PHN]],'[1]MASTER LIST'!$C:$D,2,FALSE)</f>
        <v>#N/A</v>
      </c>
    </row>
    <row r="954" spans="1:18" x14ac:dyDescent="0.25">
      <c r="A954" s="210"/>
      <c r="B954" s="124"/>
      <c r="C954" s="125"/>
      <c r="D954" s="125"/>
      <c r="E954" s="125"/>
      <c r="F954" s="125"/>
      <c r="G954" s="125"/>
      <c r="H954" s="125"/>
      <c r="I954" s="125"/>
      <c r="J954" s="125"/>
      <c r="K954" s="126"/>
      <c r="L954" s="126"/>
      <c r="M954" s="126"/>
      <c r="N954" s="226">
        <f>Table7[[#This Row],[Drug Cost]]+Table7[[#This Row],[Drug Markup]]+Table7[[#This Row],[Drug Dispensing Fee]]</f>
        <v>0</v>
      </c>
      <c r="O954" s="126"/>
      <c r="P954" s="126">
        <f>Table7[[#This Row],[Total Drug Cost]]-Table7[[#This Row],[Total Third-party Pay]]</f>
        <v>0</v>
      </c>
      <c r="Q954" s="127"/>
      <c r="R954" s="70" t="e">
        <f>VLOOKUP(Table7[[#This Row],[Patient PHN]],'[1]MASTER LIST'!$C:$D,2,FALSE)</f>
        <v>#N/A</v>
      </c>
    </row>
    <row r="955" spans="1:18" x14ac:dyDescent="0.25">
      <c r="A955" s="210"/>
      <c r="B955" s="124"/>
      <c r="C955" s="125"/>
      <c r="D955" s="125"/>
      <c r="E955" s="125"/>
      <c r="F955" s="125"/>
      <c r="G955" s="125"/>
      <c r="H955" s="125"/>
      <c r="I955" s="125"/>
      <c r="J955" s="125"/>
      <c r="K955" s="126"/>
      <c r="L955" s="126"/>
      <c r="M955" s="126"/>
      <c r="N955" s="226">
        <f>Table7[[#This Row],[Drug Cost]]+Table7[[#This Row],[Drug Markup]]+Table7[[#This Row],[Drug Dispensing Fee]]</f>
        <v>0</v>
      </c>
      <c r="O955" s="126"/>
      <c r="P955" s="126">
        <f>Table7[[#This Row],[Total Drug Cost]]-Table7[[#This Row],[Total Third-party Pay]]</f>
        <v>0</v>
      </c>
      <c r="Q955" s="127"/>
      <c r="R955" s="70" t="e">
        <f>VLOOKUP(Table7[[#This Row],[Patient PHN]],'[1]MASTER LIST'!$C:$D,2,FALSE)</f>
        <v>#N/A</v>
      </c>
    </row>
    <row r="956" spans="1:18" x14ac:dyDescent="0.25">
      <c r="A956" s="210"/>
      <c r="B956" s="124"/>
      <c r="C956" s="125"/>
      <c r="D956" s="125"/>
      <c r="E956" s="125"/>
      <c r="F956" s="125"/>
      <c r="G956" s="125"/>
      <c r="H956" s="125"/>
      <c r="I956" s="125"/>
      <c r="J956" s="125"/>
      <c r="K956" s="126"/>
      <c r="L956" s="126"/>
      <c r="M956" s="126"/>
      <c r="N956" s="226">
        <f>Table7[[#This Row],[Drug Cost]]+Table7[[#This Row],[Drug Markup]]+Table7[[#This Row],[Drug Dispensing Fee]]</f>
        <v>0</v>
      </c>
      <c r="O956" s="126"/>
      <c r="P956" s="126">
        <f>Table7[[#This Row],[Total Drug Cost]]-Table7[[#This Row],[Total Third-party Pay]]</f>
        <v>0</v>
      </c>
      <c r="Q956" s="127"/>
      <c r="R956" s="70" t="e">
        <f>VLOOKUP(Table7[[#This Row],[Patient PHN]],'[1]MASTER LIST'!$C:$D,2,FALSE)</f>
        <v>#N/A</v>
      </c>
    </row>
    <row r="957" spans="1:18" x14ac:dyDescent="0.25">
      <c r="A957" s="210"/>
      <c r="B957" s="124"/>
      <c r="C957" s="125"/>
      <c r="D957" s="125"/>
      <c r="E957" s="125"/>
      <c r="F957" s="125"/>
      <c r="G957" s="125"/>
      <c r="H957" s="125"/>
      <c r="I957" s="125"/>
      <c r="J957" s="125"/>
      <c r="K957" s="126"/>
      <c r="L957" s="126"/>
      <c r="M957" s="126"/>
      <c r="N957" s="226">
        <f>Table7[[#This Row],[Drug Cost]]+Table7[[#This Row],[Drug Markup]]+Table7[[#This Row],[Drug Dispensing Fee]]</f>
        <v>0</v>
      </c>
      <c r="O957" s="126"/>
      <c r="P957" s="126">
        <f>Table7[[#This Row],[Total Drug Cost]]-Table7[[#This Row],[Total Third-party Pay]]</f>
        <v>0</v>
      </c>
      <c r="Q957" s="127"/>
      <c r="R957" s="70" t="e">
        <f>VLOOKUP(Table7[[#This Row],[Patient PHN]],'[1]MASTER LIST'!$C:$D,2,FALSE)</f>
        <v>#N/A</v>
      </c>
    </row>
    <row r="958" spans="1:18" x14ac:dyDescent="0.25">
      <c r="A958" s="210"/>
      <c r="B958" s="124"/>
      <c r="C958" s="125"/>
      <c r="D958" s="125"/>
      <c r="E958" s="125"/>
      <c r="F958" s="125"/>
      <c r="G958" s="125"/>
      <c r="H958" s="125"/>
      <c r="I958" s="125"/>
      <c r="J958" s="125"/>
      <c r="K958" s="126"/>
      <c r="L958" s="126"/>
      <c r="M958" s="126"/>
      <c r="N958" s="226">
        <f>Table7[[#This Row],[Drug Cost]]+Table7[[#This Row],[Drug Markup]]+Table7[[#This Row],[Drug Dispensing Fee]]</f>
        <v>0</v>
      </c>
      <c r="O958" s="126"/>
      <c r="P958" s="126">
        <f>Table7[[#This Row],[Total Drug Cost]]-Table7[[#This Row],[Total Third-party Pay]]</f>
        <v>0</v>
      </c>
      <c r="Q958" s="127"/>
      <c r="R958" s="70" t="e">
        <f>VLOOKUP(Table7[[#This Row],[Patient PHN]],'[1]MASTER LIST'!$C:$D,2,FALSE)</f>
        <v>#N/A</v>
      </c>
    </row>
    <row r="959" spans="1:18" x14ac:dyDescent="0.25">
      <c r="A959" s="210"/>
      <c r="B959" s="124"/>
      <c r="C959" s="125"/>
      <c r="D959" s="125"/>
      <c r="E959" s="125"/>
      <c r="F959" s="125"/>
      <c r="G959" s="125"/>
      <c r="H959" s="125"/>
      <c r="I959" s="125"/>
      <c r="J959" s="125"/>
      <c r="K959" s="126"/>
      <c r="L959" s="126"/>
      <c r="M959" s="126"/>
      <c r="N959" s="226">
        <f>Table7[[#This Row],[Drug Cost]]+Table7[[#This Row],[Drug Markup]]+Table7[[#This Row],[Drug Dispensing Fee]]</f>
        <v>0</v>
      </c>
      <c r="O959" s="126"/>
      <c r="P959" s="126">
        <f>Table7[[#This Row],[Total Drug Cost]]-Table7[[#This Row],[Total Third-party Pay]]</f>
        <v>0</v>
      </c>
      <c r="Q959" s="127"/>
      <c r="R959" s="70" t="e">
        <f>VLOOKUP(Table7[[#This Row],[Patient PHN]],'[1]MASTER LIST'!$C:$D,2,FALSE)</f>
        <v>#N/A</v>
      </c>
    </row>
    <row r="960" spans="1:18" x14ac:dyDescent="0.25">
      <c r="A960" s="210"/>
      <c r="B960" s="124"/>
      <c r="C960" s="125"/>
      <c r="D960" s="125"/>
      <c r="E960" s="125"/>
      <c r="F960" s="125"/>
      <c r="G960" s="125"/>
      <c r="H960" s="125"/>
      <c r="I960" s="125"/>
      <c r="J960" s="125"/>
      <c r="K960" s="126"/>
      <c r="L960" s="126"/>
      <c r="M960" s="126"/>
      <c r="N960" s="226">
        <f>Table7[[#This Row],[Drug Cost]]+Table7[[#This Row],[Drug Markup]]+Table7[[#This Row],[Drug Dispensing Fee]]</f>
        <v>0</v>
      </c>
      <c r="O960" s="126"/>
      <c r="P960" s="126">
        <f>Table7[[#This Row],[Total Drug Cost]]-Table7[[#This Row],[Total Third-party Pay]]</f>
        <v>0</v>
      </c>
      <c r="Q960" s="127"/>
      <c r="R960" s="70" t="e">
        <f>VLOOKUP(Table7[[#This Row],[Patient PHN]],'[1]MASTER LIST'!$C:$D,2,FALSE)</f>
        <v>#N/A</v>
      </c>
    </row>
    <row r="961" spans="1:18" x14ac:dyDescent="0.25">
      <c r="A961" s="210"/>
      <c r="B961" s="124"/>
      <c r="C961" s="125"/>
      <c r="D961" s="125"/>
      <c r="E961" s="125"/>
      <c r="F961" s="125"/>
      <c r="G961" s="125"/>
      <c r="H961" s="125"/>
      <c r="I961" s="125"/>
      <c r="J961" s="125"/>
      <c r="K961" s="126"/>
      <c r="L961" s="126"/>
      <c r="M961" s="126"/>
      <c r="N961" s="226">
        <f>Table7[[#This Row],[Drug Cost]]+Table7[[#This Row],[Drug Markup]]+Table7[[#This Row],[Drug Dispensing Fee]]</f>
        <v>0</v>
      </c>
      <c r="O961" s="126"/>
      <c r="P961" s="126">
        <f>Table7[[#This Row],[Total Drug Cost]]-Table7[[#This Row],[Total Third-party Pay]]</f>
        <v>0</v>
      </c>
      <c r="Q961" s="127"/>
      <c r="R961" s="70" t="e">
        <f>VLOOKUP(Table7[[#This Row],[Patient PHN]],'[1]MASTER LIST'!$C:$D,2,FALSE)</f>
        <v>#N/A</v>
      </c>
    </row>
    <row r="962" spans="1:18" x14ac:dyDescent="0.25">
      <c r="A962" s="210"/>
      <c r="B962" s="124"/>
      <c r="C962" s="125"/>
      <c r="D962" s="125"/>
      <c r="E962" s="125"/>
      <c r="F962" s="125"/>
      <c r="G962" s="125"/>
      <c r="H962" s="125"/>
      <c r="I962" s="125"/>
      <c r="J962" s="125"/>
      <c r="K962" s="126"/>
      <c r="L962" s="126"/>
      <c r="M962" s="126"/>
      <c r="N962" s="226">
        <f>Table7[[#This Row],[Drug Cost]]+Table7[[#This Row],[Drug Markup]]+Table7[[#This Row],[Drug Dispensing Fee]]</f>
        <v>0</v>
      </c>
      <c r="O962" s="126"/>
      <c r="P962" s="126">
        <f>Table7[[#This Row],[Total Drug Cost]]-Table7[[#This Row],[Total Third-party Pay]]</f>
        <v>0</v>
      </c>
      <c r="Q962" s="127"/>
      <c r="R962" s="70" t="e">
        <f>VLOOKUP(Table7[[#This Row],[Patient PHN]],'[1]MASTER LIST'!$C:$D,2,FALSE)</f>
        <v>#N/A</v>
      </c>
    </row>
    <row r="963" spans="1:18" x14ac:dyDescent="0.25">
      <c r="A963" s="210"/>
      <c r="B963" s="124"/>
      <c r="C963" s="125"/>
      <c r="D963" s="125"/>
      <c r="E963" s="125"/>
      <c r="F963" s="125"/>
      <c r="G963" s="125"/>
      <c r="H963" s="125"/>
      <c r="I963" s="125"/>
      <c r="J963" s="125"/>
      <c r="K963" s="126"/>
      <c r="L963" s="126"/>
      <c r="M963" s="126"/>
      <c r="N963" s="226">
        <f>Table7[[#This Row],[Drug Cost]]+Table7[[#This Row],[Drug Markup]]+Table7[[#This Row],[Drug Dispensing Fee]]</f>
        <v>0</v>
      </c>
      <c r="O963" s="126"/>
      <c r="P963" s="126">
        <f>Table7[[#This Row],[Total Drug Cost]]-Table7[[#This Row],[Total Third-party Pay]]</f>
        <v>0</v>
      </c>
      <c r="Q963" s="127"/>
      <c r="R963" s="70" t="e">
        <f>VLOOKUP(Table7[[#This Row],[Patient PHN]],'[1]MASTER LIST'!$C:$D,2,FALSE)</f>
        <v>#N/A</v>
      </c>
    </row>
    <row r="964" spans="1:18" x14ac:dyDescent="0.25">
      <c r="A964" s="210"/>
      <c r="B964" s="124"/>
      <c r="C964" s="125"/>
      <c r="D964" s="125"/>
      <c r="E964" s="125"/>
      <c r="F964" s="125"/>
      <c r="G964" s="125"/>
      <c r="H964" s="125"/>
      <c r="I964" s="125"/>
      <c r="J964" s="125"/>
      <c r="K964" s="126"/>
      <c r="L964" s="126"/>
      <c r="M964" s="126"/>
      <c r="N964" s="226">
        <f>Table7[[#This Row],[Drug Cost]]+Table7[[#This Row],[Drug Markup]]+Table7[[#This Row],[Drug Dispensing Fee]]</f>
        <v>0</v>
      </c>
      <c r="O964" s="126"/>
      <c r="P964" s="126">
        <f>Table7[[#This Row],[Total Drug Cost]]-Table7[[#This Row],[Total Third-party Pay]]</f>
        <v>0</v>
      </c>
      <c r="Q964" s="127"/>
      <c r="R964" s="70" t="e">
        <f>VLOOKUP(Table7[[#This Row],[Patient PHN]],'[1]MASTER LIST'!$C:$D,2,FALSE)</f>
        <v>#N/A</v>
      </c>
    </row>
    <row r="965" spans="1:18" x14ac:dyDescent="0.25">
      <c r="A965" s="210"/>
      <c r="B965" s="124"/>
      <c r="C965" s="125"/>
      <c r="D965" s="125"/>
      <c r="E965" s="125"/>
      <c r="F965" s="125"/>
      <c r="G965" s="125"/>
      <c r="H965" s="125"/>
      <c r="I965" s="125"/>
      <c r="J965" s="125"/>
      <c r="K965" s="126"/>
      <c r="L965" s="126"/>
      <c r="M965" s="126"/>
      <c r="N965" s="226">
        <f>Table7[[#This Row],[Drug Cost]]+Table7[[#This Row],[Drug Markup]]+Table7[[#This Row],[Drug Dispensing Fee]]</f>
        <v>0</v>
      </c>
      <c r="O965" s="126"/>
      <c r="P965" s="126">
        <f>Table7[[#This Row],[Total Drug Cost]]-Table7[[#This Row],[Total Third-party Pay]]</f>
        <v>0</v>
      </c>
      <c r="Q965" s="127"/>
      <c r="R965" s="70" t="e">
        <f>VLOOKUP(Table7[[#This Row],[Patient PHN]],'[1]MASTER LIST'!$C:$D,2,FALSE)</f>
        <v>#N/A</v>
      </c>
    </row>
    <row r="966" spans="1:18" x14ac:dyDescent="0.25">
      <c r="A966" s="210"/>
      <c r="B966" s="124"/>
      <c r="C966" s="125"/>
      <c r="D966" s="125"/>
      <c r="E966" s="125"/>
      <c r="F966" s="125"/>
      <c r="G966" s="125"/>
      <c r="H966" s="125"/>
      <c r="I966" s="125"/>
      <c r="J966" s="125"/>
      <c r="K966" s="126"/>
      <c r="L966" s="126"/>
      <c r="M966" s="126"/>
      <c r="N966" s="226">
        <f>Table7[[#This Row],[Drug Cost]]+Table7[[#This Row],[Drug Markup]]+Table7[[#This Row],[Drug Dispensing Fee]]</f>
        <v>0</v>
      </c>
      <c r="O966" s="126"/>
      <c r="P966" s="126">
        <f>Table7[[#This Row],[Total Drug Cost]]-Table7[[#This Row],[Total Third-party Pay]]</f>
        <v>0</v>
      </c>
      <c r="Q966" s="127"/>
      <c r="R966" s="70" t="e">
        <f>VLOOKUP(Table7[[#This Row],[Patient PHN]],'[1]MASTER LIST'!$C:$D,2,FALSE)</f>
        <v>#N/A</v>
      </c>
    </row>
    <row r="967" spans="1:18" x14ac:dyDescent="0.25">
      <c r="A967" s="210"/>
      <c r="B967" s="124"/>
      <c r="C967" s="125"/>
      <c r="D967" s="125"/>
      <c r="E967" s="125"/>
      <c r="F967" s="125"/>
      <c r="G967" s="125"/>
      <c r="H967" s="125"/>
      <c r="I967" s="125"/>
      <c r="J967" s="125"/>
      <c r="K967" s="126"/>
      <c r="L967" s="126"/>
      <c r="M967" s="126"/>
      <c r="N967" s="226">
        <f>Table7[[#This Row],[Drug Cost]]+Table7[[#This Row],[Drug Markup]]+Table7[[#This Row],[Drug Dispensing Fee]]</f>
        <v>0</v>
      </c>
      <c r="O967" s="126"/>
      <c r="P967" s="126">
        <f>Table7[[#This Row],[Total Drug Cost]]-Table7[[#This Row],[Total Third-party Pay]]</f>
        <v>0</v>
      </c>
      <c r="Q967" s="127"/>
      <c r="R967" s="70" t="e">
        <f>VLOOKUP(Table7[[#This Row],[Patient PHN]],'[1]MASTER LIST'!$C:$D,2,FALSE)</f>
        <v>#N/A</v>
      </c>
    </row>
    <row r="968" spans="1:18" x14ac:dyDescent="0.25">
      <c r="A968" s="210"/>
      <c r="B968" s="124"/>
      <c r="C968" s="125"/>
      <c r="D968" s="125"/>
      <c r="E968" s="125"/>
      <c r="F968" s="125"/>
      <c r="G968" s="125"/>
      <c r="H968" s="125"/>
      <c r="I968" s="125"/>
      <c r="J968" s="125"/>
      <c r="K968" s="126"/>
      <c r="L968" s="126"/>
      <c r="M968" s="126"/>
      <c r="N968" s="226">
        <f>Table7[[#This Row],[Drug Cost]]+Table7[[#This Row],[Drug Markup]]+Table7[[#This Row],[Drug Dispensing Fee]]</f>
        <v>0</v>
      </c>
      <c r="O968" s="126"/>
      <c r="P968" s="126">
        <f>Table7[[#This Row],[Total Drug Cost]]-Table7[[#This Row],[Total Third-party Pay]]</f>
        <v>0</v>
      </c>
      <c r="Q968" s="127"/>
      <c r="R968" s="70" t="e">
        <f>VLOOKUP(Table7[[#This Row],[Patient PHN]],'[1]MASTER LIST'!$C:$D,2,FALSE)</f>
        <v>#N/A</v>
      </c>
    </row>
    <row r="969" spans="1:18" x14ac:dyDescent="0.25">
      <c r="A969" s="210"/>
      <c r="B969" s="124"/>
      <c r="C969" s="125"/>
      <c r="D969" s="125"/>
      <c r="E969" s="125"/>
      <c r="F969" s="125"/>
      <c r="G969" s="125"/>
      <c r="H969" s="125"/>
      <c r="I969" s="125"/>
      <c r="J969" s="125"/>
      <c r="K969" s="126"/>
      <c r="L969" s="126"/>
      <c r="M969" s="126"/>
      <c r="N969" s="226">
        <f>Table7[[#This Row],[Drug Cost]]+Table7[[#This Row],[Drug Markup]]+Table7[[#This Row],[Drug Dispensing Fee]]</f>
        <v>0</v>
      </c>
      <c r="O969" s="126"/>
      <c r="P969" s="126">
        <f>Table7[[#This Row],[Total Drug Cost]]-Table7[[#This Row],[Total Third-party Pay]]</f>
        <v>0</v>
      </c>
      <c r="Q969" s="127"/>
      <c r="R969" s="70" t="e">
        <f>VLOOKUP(Table7[[#This Row],[Patient PHN]],'[1]MASTER LIST'!$C:$D,2,FALSE)</f>
        <v>#N/A</v>
      </c>
    </row>
    <row r="970" spans="1:18" x14ac:dyDescent="0.25">
      <c r="A970" s="210"/>
      <c r="B970" s="124"/>
      <c r="C970" s="125"/>
      <c r="D970" s="125"/>
      <c r="E970" s="125"/>
      <c r="F970" s="125"/>
      <c r="G970" s="125"/>
      <c r="H970" s="125"/>
      <c r="I970" s="125"/>
      <c r="J970" s="125"/>
      <c r="K970" s="126"/>
      <c r="L970" s="126"/>
      <c r="M970" s="126"/>
      <c r="N970" s="226">
        <f>Table7[[#This Row],[Drug Cost]]+Table7[[#This Row],[Drug Markup]]+Table7[[#This Row],[Drug Dispensing Fee]]</f>
        <v>0</v>
      </c>
      <c r="O970" s="126"/>
      <c r="P970" s="126">
        <f>Table7[[#This Row],[Total Drug Cost]]-Table7[[#This Row],[Total Third-party Pay]]</f>
        <v>0</v>
      </c>
      <c r="Q970" s="127"/>
      <c r="R970" s="70" t="e">
        <f>VLOOKUP(Table7[[#This Row],[Patient PHN]],'[1]MASTER LIST'!$C:$D,2,FALSE)</f>
        <v>#N/A</v>
      </c>
    </row>
    <row r="971" spans="1:18" x14ac:dyDescent="0.25">
      <c r="A971" s="210"/>
      <c r="B971" s="124"/>
      <c r="C971" s="125"/>
      <c r="D971" s="125"/>
      <c r="E971" s="125"/>
      <c r="F971" s="125"/>
      <c r="G971" s="125"/>
      <c r="H971" s="125"/>
      <c r="I971" s="125"/>
      <c r="J971" s="125"/>
      <c r="K971" s="126"/>
      <c r="L971" s="126"/>
      <c r="M971" s="126"/>
      <c r="N971" s="226">
        <f>Table7[[#This Row],[Drug Cost]]+Table7[[#This Row],[Drug Markup]]+Table7[[#This Row],[Drug Dispensing Fee]]</f>
        <v>0</v>
      </c>
      <c r="O971" s="126"/>
      <c r="P971" s="126">
        <f>Table7[[#This Row],[Total Drug Cost]]-Table7[[#This Row],[Total Third-party Pay]]</f>
        <v>0</v>
      </c>
      <c r="Q971" s="127"/>
      <c r="R971" s="70" t="e">
        <f>VLOOKUP(Table7[[#This Row],[Patient PHN]],'[1]MASTER LIST'!$C:$D,2,FALSE)</f>
        <v>#N/A</v>
      </c>
    </row>
    <row r="972" spans="1:18" x14ac:dyDescent="0.25">
      <c r="A972" s="210"/>
      <c r="B972" s="124"/>
      <c r="C972" s="125"/>
      <c r="D972" s="125"/>
      <c r="E972" s="125"/>
      <c r="F972" s="125"/>
      <c r="G972" s="125"/>
      <c r="H972" s="125"/>
      <c r="I972" s="125"/>
      <c r="J972" s="125"/>
      <c r="K972" s="126"/>
      <c r="L972" s="126"/>
      <c r="M972" s="126"/>
      <c r="N972" s="226">
        <f>Table7[[#This Row],[Drug Cost]]+Table7[[#This Row],[Drug Markup]]+Table7[[#This Row],[Drug Dispensing Fee]]</f>
        <v>0</v>
      </c>
      <c r="O972" s="126"/>
      <c r="P972" s="126">
        <f>Table7[[#This Row],[Total Drug Cost]]-Table7[[#This Row],[Total Third-party Pay]]</f>
        <v>0</v>
      </c>
      <c r="Q972" s="127"/>
      <c r="R972" s="70" t="e">
        <f>VLOOKUP(Table7[[#This Row],[Patient PHN]],'[1]MASTER LIST'!$C:$D,2,FALSE)</f>
        <v>#N/A</v>
      </c>
    </row>
    <row r="973" spans="1:18" x14ac:dyDescent="0.25">
      <c r="A973" s="210"/>
      <c r="B973" s="124"/>
      <c r="C973" s="125"/>
      <c r="D973" s="125"/>
      <c r="E973" s="125"/>
      <c r="F973" s="125"/>
      <c r="G973" s="125"/>
      <c r="H973" s="125"/>
      <c r="I973" s="125"/>
      <c r="J973" s="125"/>
      <c r="K973" s="126"/>
      <c r="L973" s="126"/>
      <c r="M973" s="126"/>
      <c r="N973" s="226">
        <f>Table7[[#This Row],[Drug Cost]]+Table7[[#This Row],[Drug Markup]]+Table7[[#This Row],[Drug Dispensing Fee]]</f>
        <v>0</v>
      </c>
      <c r="O973" s="126"/>
      <c r="P973" s="126">
        <f>Table7[[#This Row],[Total Drug Cost]]-Table7[[#This Row],[Total Third-party Pay]]</f>
        <v>0</v>
      </c>
      <c r="Q973" s="127"/>
      <c r="R973" s="70" t="e">
        <f>VLOOKUP(Table7[[#This Row],[Patient PHN]],'[1]MASTER LIST'!$C:$D,2,FALSE)</f>
        <v>#N/A</v>
      </c>
    </row>
    <row r="974" spans="1:18" x14ac:dyDescent="0.25">
      <c r="A974" s="210"/>
      <c r="B974" s="124"/>
      <c r="C974" s="125"/>
      <c r="D974" s="125"/>
      <c r="E974" s="125"/>
      <c r="F974" s="125"/>
      <c r="G974" s="125"/>
      <c r="H974" s="125"/>
      <c r="I974" s="125"/>
      <c r="J974" s="125"/>
      <c r="K974" s="126"/>
      <c r="L974" s="126"/>
      <c r="M974" s="126"/>
      <c r="N974" s="226">
        <f>Table7[[#This Row],[Drug Cost]]+Table7[[#This Row],[Drug Markup]]+Table7[[#This Row],[Drug Dispensing Fee]]</f>
        <v>0</v>
      </c>
      <c r="O974" s="126"/>
      <c r="P974" s="126">
        <f>Table7[[#This Row],[Total Drug Cost]]-Table7[[#This Row],[Total Third-party Pay]]</f>
        <v>0</v>
      </c>
      <c r="Q974" s="127"/>
      <c r="R974" s="70" t="e">
        <f>VLOOKUP(Table7[[#This Row],[Patient PHN]],'[1]MASTER LIST'!$C:$D,2,FALSE)</f>
        <v>#N/A</v>
      </c>
    </row>
    <row r="975" spans="1:18" x14ac:dyDescent="0.25">
      <c r="A975" s="210"/>
      <c r="B975" s="124"/>
      <c r="C975" s="125"/>
      <c r="D975" s="125"/>
      <c r="E975" s="125"/>
      <c r="F975" s="125"/>
      <c r="G975" s="125"/>
      <c r="H975" s="125"/>
      <c r="I975" s="125"/>
      <c r="J975" s="125"/>
      <c r="K975" s="126"/>
      <c r="L975" s="126"/>
      <c r="M975" s="126"/>
      <c r="N975" s="226">
        <f>Table7[[#This Row],[Drug Cost]]+Table7[[#This Row],[Drug Markup]]+Table7[[#This Row],[Drug Dispensing Fee]]</f>
        <v>0</v>
      </c>
      <c r="O975" s="126"/>
      <c r="P975" s="126">
        <f>Table7[[#This Row],[Total Drug Cost]]-Table7[[#This Row],[Total Third-party Pay]]</f>
        <v>0</v>
      </c>
      <c r="Q975" s="127"/>
      <c r="R975" s="70" t="e">
        <f>VLOOKUP(Table7[[#This Row],[Patient PHN]],'[1]MASTER LIST'!$C:$D,2,FALSE)</f>
        <v>#N/A</v>
      </c>
    </row>
    <row r="976" spans="1:18" x14ac:dyDescent="0.25">
      <c r="A976" s="210"/>
      <c r="B976" s="124"/>
      <c r="C976" s="125"/>
      <c r="D976" s="125"/>
      <c r="E976" s="125"/>
      <c r="F976" s="125"/>
      <c r="G976" s="125"/>
      <c r="H976" s="125"/>
      <c r="I976" s="125"/>
      <c r="J976" s="125"/>
      <c r="K976" s="126"/>
      <c r="L976" s="126"/>
      <c r="M976" s="126"/>
      <c r="N976" s="226">
        <f>Table7[[#This Row],[Drug Cost]]+Table7[[#This Row],[Drug Markup]]+Table7[[#This Row],[Drug Dispensing Fee]]</f>
        <v>0</v>
      </c>
      <c r="O976" s="126"/>
      <c r="P976" s="126">
        <f>Table7[[#This Row],[Total Drug Cost]]-Table7[[#This Row],[Total Third-party Pay]]</f>
        <v>0</v>
      </c>
      <c r="Q976" s="127"/>
      <c r="R976" s="70" t="e">
        <f>VLOOKUP(Table7[[#This Row],[Patient PHN]],'[1]MASTER LIST'!$C:$D,2,FALSE)</f>
        <v>#N/A</v>
      </c>
    </row>
    <row r="977" spans="1:18" x14ac:dyDescent="0.25">
      <c r="A977" s="210"/>
      <c r="B977" s="124"/>
      <c r="C977" s="125"/>
      <c r="D977" s="125"/>
      <c r="E977" s="125"/>
      <c r="F977" s="125"/>
      <c r="G977" s="125"/>
      <c r="H977" s="125"/>
      <c r="I977" s="125"/>
      <c r="J977" s="125"/>
      <c r="K977" s="126"/>
      <c r="L977" s="126"/>
      <c r="M977" s="126"/>
      <c r="N977" s="226">
        <f>Table7[[#This Row],[Drug Cost]]+Table7[[#This Row],[Drug Markup]]+Table7[[#This Row],[Drug Dispensing Fee]]</f>
        <v>0</v>
      </c>
      <c r="O977" s="126"/>
      <c r="P977" s="126">
        <f>Table7[[#This Row],[Total Drug Cost]]-Table7[[#This Row],[Total Third-party Pay]]</f>
        <v>0</v>
      </c>
      <c r="Q977" s="127"/>
      <c r="R977" s="70" t="e">
        <f>VLOOKUP(Table7[[#This Row],[Patient PHN]],'[1]MASTER LIST'!$C:$D,2,FALSE)</f>
        <v>#N/A</v>
      </c>
    </row>
    <row r="978" spans="1:18" x14ac:dyDescent="0.25">
      <c r="A978" s="210"/>
      <c r="B978" s="124"/>
      <c r="C978" s="125"/>
      <c r="D978" s="125"/>
      <c r="E978" s="125"/>
      <c r="F978" s="125"/>
      <c r="G978" s="125"/>
      <c r="H978" s="125"/>
      <c r="I978" s="125"/>
      <c r="J978" s="125"/>
      <c r="K978" s="126"/>
      <c r="L978" s="126"/>
      <c r="M978" s="126"/>
      <c r="N978" s="226">
        <f>Table7[[#This Row],[Drug Cost]]+Table7[[#This Row],[Drug Markup]]+Table7[[#This Row],[Drug Dispensing Fee]]</f>
        <v>0</v>
      </c>
      <c r="O978" s="126"/>
      <c r="P978" s="126">
        <f>Table7[[#This Row],[Total Drug Cost]]-Table7[[#This Row],[Total Third-party Pay]]</f>
        <v>0</v>
      </c>
      <c r="Q978" s="127"/>
      <c r="R978" s="70" t="e">
        <f>VLOOKUP(Table7[[#This Row],[Patient PHN]],'[1]MASTER LIST'!$C:$D,2,FALSE)</f>
        <v>#N/A</v>
      </c>
    </row>
    <row r="979" spans="1:18" x14ac:dyDescent="0.25">
      <c r="A979" s="210"/>
      <c r="B979" s="124"/>
      <c r="C979" s="125"/>
      <c r="D979" s="125"/>
      <c r="E979" s="125"/>
      <c r="F979" s="125"/>
      <c r="G979" s="125"/>
      <c r="H979" s="125"/>
      <c r="I979" s="125"/>
      <c r="J979" s="125"/>
      <c r="K979" s="126"/>
      <c r="L979" s="126"/>
      <c r="M979" s="126"/>
      <c r="N979" s="226">
        <f>Table7[[#This Row],[Drug Cost]]+Table7[[#This Row],[Drug Markup]]+Table7[[#This Row],[Drug Dispensing Fee]]</f>
        <v>0</v>
      </c>
      <c r="O979" s="126"/>
      <c r="P979" s="126">
        <f>Table7[[#This Row],[Total Drug Cost]]-Table7[[#This Row],[Total Third-party Pay]]</f>
        <v>0</v>
      </c>
      <c r="Q979" s="127"/>
      <c r="R979" s="70" t="e">
        <f>VLOOKUP(Table7[[#This Row],[Patient PHN]],'[1]MASTER LIST'!$C:$D,2,FALSE)</f>
        <v>#N/A</v>
      </c>
    </row>
    <row r="980" spans="1:18" x14ac:dyDescent="0.25">
      <c r="A980" s="210"/>
      <c r="B980" s="124"/>
      <c r="C980" s="125"/>
      <c r="D980" s="125"/>
      <c r="E980" s="125"/>
      <c r="F980" s="125"/>
      <c r="G980" s="125"/>
      <c r="H980" s="125"/>
      <c r="I980" s="125"/>
      <c r="J980" s="125"/>
      <c r="K980" s="126"/>
      <c r="L980" s="126"/>
      <c r="M980" s="126"/>
      <c r="N980" s="226">
        <f>Table7[[#This Row],[Drug Cost]]+Table7[[#This Row],[Drug Markup]]+Table7[[#This Row],[Drug Dispensing Fee]]</f>
        <v>0</v>
      </c>
      <c r="O980" s="126"/>
      <c r="P980" s="126">
        <f>Table7[[#This Row],[Total Drug Cost]]-Table7[[#This Row],[Total Third-party Pay]]</f>
        <v>0</v>
      </c>
      <c r="Q980" s="127"/>
      <c r="R980" s="70" t="e">
        <f>VLOOKUP(Table7[[#This Row],[Patient PHN]],'[1]MASTER LIST'!$C:$D,2,FALSE)</f>
        <v>#N/A</v>
      </c>
    </row>
    <row r="981" spans="1:18" x14ac:dyDescent="0.25">
      <c r="A981" s="210"/>
      <c r="B981" s="124"/>
      <c r="C981" s="125"/>
      <c r="D981" s="125"/>
      <c r="E981" s="125"/>
      <c r="F981" s="125"/>
      <c r="G981" s="125"/>
      <c r="H981" s="125"/>
      <c r="I981" s="125"/>
      <c r="J981" s="125"/>
      <c r="K981" s="126"/>
      <c r="L981" s="126"/>
      <c r="M981" s="126"/>
      <c r="N981" s="226">
        <f>Table7[[#This Row],[Drug Cost]]+Table7[[#This Row],[Drug Markup]]+Table7[[#This Row],[Drug Dispensing Fee]]</f>
        <v>0</v>
      </c>
      <c r="O981" s="126"/>
      <c r="P981" s="126">
        <f>Table7[[#This Row],[Total Drug Cost]]-Table7[[#This Row],[Total Third-party Pay]]</f>
        <v>0</v>
      </c>
      <c r="Q981" s="127"/>
      <c r="R981" s="70" t="e">
        <f>VLOOKUP(Table7[[#This Row],[Patient PHN]],'[1]MASTER LIST'!$C:$D,2,FALSE)</f>
        <v>#N/A</v>
      </c>
    </row>
    <row r="982" spans="1:18" x14ac:dyDescent="0.25">
      <c r="A982" s="210"/>
      <c r="B982" s="124"/>
      <c r="C982" s="125"/>
      <c r="D982" s="125"/>
      <c r="E982" s="125"/>
      <c r="F982" s="125"/>
      <c r="G982" s="125"/>
      <c r="H982" s="125"/>
      <c r="I982" s="125"/>
      <c r="J982" s="125"/>
      <c r="K982" s="126"/>
      <c r="L982" s="126"/>
      <c r="M982" s="126"/>
      <c r="N982" s="226">
        <f>Table7[[#This Row],[Drug Cost]]+Table7[[#This Row],[Drug Markup]]+Table7[[#This Row],[Drug Dispensing Fee]]</f>
        <v>0</v>
      </c>
      <c r="O982" s="126"/>
      <c r="P982" s="126">
        <f>Table7[[#This Row],[Total Drug Cost]]-Table7[[#This Row],[Total Third-party Pay]]</f>
        <v>0</v>
      </c>
      <c r="Q982" s="127"/>
      <c r="R982" s="70" t="e">
        <f>VLOOKUP(Table7[[#This Row],[Patient PHN]],'[1]MASTER LIST'!$C:$D,2,FALSE)</f>
        <v>#N/A</v>
      </c>
    </row>
    <row r="983" spans="1:18" x14ac:dyDescent="0.25">
      <c r="A983" s="210"/>
      <c r="B983" s="124"/>
      <c r="C983" s="125"/>
      <c r="D983" s="125"/>
      <c r="E983" s="125"/>
      <c r="F983" s="125"/>
      <c r="G983" s="125"/>
      <c r="H983" s="125"/>
      <c r="I983" s="125"/>
      <c r="J983" s="125"/>
      <c r="K983" s="126"/>
      <c r="L983" s="126"/>
      <c r="M983" s="126"/>
      <c r="N983" s="226">
        <f>Table7[[#This Row],[Drug Cost]]+Table7[[#This Row],[Drug Markup]]+Table7[[#This Row],[Drug Dispensing Fee]]</f>
        <v>0</v>
      </c>
      <c r="O983" s="126"/>
      <c r="P983" s="126">
        <f>Table7[[#This Row],[Total Drug Cost]]-Table7[[#This Row],[Total Third-party Pay]]</f>
        <v>0</v>
      </c>
      <c r="Q983" s="127"/>
      <c r="R983" s="70" t="e">
        <f>VLOOKUP(Table7[[#This Row],[Patient PHN]],'[1]MASTER LIST'!$C:$D,2,FALSE)</f>
        <v>#N/A</v>
      </c>
    </row>
    <row r="984" spans="1:18" x14ac:dyDescent="0.25">
      <c r="A984" s="210"/>
      <c r="B984" s="124"/>
      <c r="C984" s="125"/>
      <c r="D984" s="125"/>
      <c r="E984" s="125"/>
      <c r="F984" s="125"/>
      <c r="G984" s="125"/>
      <c r="H984" s="125"/>
      <c r="I984" s="125"/>
      <c r="J984" s="125"/>
      <c r="K984" s="126"/>
      <c r="L984" s="126"/>
      <c r="M984" s="126"/>
      <c r="N984" s="226">
        <f>Table7[[#This Row],[Drug Cost]]+Table7[[#This Row],[Drug Markup]]+Table7[[#This Row],[Drug Dispensing Fee]]</f>
        <v>0</v>
      </c>
      <c r="O984" s="126"/>
      <c r="P984" s="126">
        <f>Table7[[#This Row],[Total Drug Cost]]-Table7[[#This Row],[Total Third-party Pay]]</f>
        <v>0</v>
      </c>
      <c r="Q984" s="127"/>
      <c r="R984" s="70" t="e">
        <f>VLOOKUP(Table7[[#This Row],[Patient PHN]],'[1]MASTER LIST'!$C:$D,2,FALSE)</f>
        <v>#N/A</v>
      </c>
    </row>
    <row r="985" spans="1:18" x14ac:dyDescent="0.25">
      <c r="A985" s="210"/>
      <c r="B985" s="124"/>
      <c r="C985" s="125"/>
      <c r="D985" s="125"/>
      <c r="E985" s="125"/>
      <c r="F985" s="125"/>
      <c r="G985" s="125"/>
      <c r="H985" s="125"/>
      <c r="I985" s="125"/>
      <c r="J985" s="125"/>
      <c r="K985" s="126"/>
      <c r="L985" s="126"/>
      <c r="M985" s="126"/>
      <c r="N985" s="226">
        <f>Table7[[#This Row],[Drug Cost]]+Table7[[#This Row],[Drug Markup]]+Table7[[#This Row],[Drug Dispensing Fee]]</f>
        <v>0</v>
      </c>
      <c r="O985" s="126"/>
      <c r="P985" s="126">
        <f>Table7[[#This Row],[Total Drug Cost]]-Table7[[#This Row],[Total Third-party Pay]]</f>
        <v>0</v>
      </c>
      <c r="Q985" s="127"/>
      <c r="R985" s="70" t="e">
        <f>VLOOKUP(Table7[[#This Row],[Patient PHN]],'[1]MASTER LIST'!$C:$D,2,FALSE)</f>
        <v>#N/A</v>
      </c>
    </row>
    <row r="986" spans="1:18" x14ac:dyDescent="0.25">
      <c r="A986" s="210"/>
      <c r="B986" s="124"/>
      <c r="C986" s="125"/>
      <c r="D986" s="125"/>
      <c r="E986" s="125"/>
      <c r="F986" s="125"/>
      <c r="G986" s="125"/>
      <c r="H986" s="125"/>
      <c r="I986" s="125"/>
      <c r="J986" s="125"/>
      <c r="K986" s="126"/>
      <c r="L986" s="126"/>
      <c r="M986" s="126"/>
      <c r="N986" s="226">
        <f>Table7[[#This Row],[Drug Cost]]+Table7[[#This Row],[Drug Markup]]+Table7[[#This Row],[Drug Dispensing Fee]]</f>
        <v>0</v>
      </c>
      <c r="O986" s="126"/>
      <c r="P986" s="126">
        <f>Table7[[#This Row],[Total Drug Cost]]-Table7[[#This Row],[Total Third-party Pay]]</f>
        <v>0</v>
      </c>
      <c r="Q986" s="127"/>
      <c r="R986" s="70" t="e">
        <f>VLOOKUP(Table7[[#This Row],[Patient PHN]],'[1]MASTER LIST'!$C:$D,2,FALSE)</f>
        <v>#N/A</v>
      </c>
    </row>
    <row r="987" spans="1:18" x14ac:dyDescent="0.25">
      <c r="A987" s="210"/>
      <c r="B987" s="124"/>
      <c r="C987" s="125"/>
      <c r="D987" s="125"/>
      <c r="E987" s="125"/>
      <c r="F987" s="125"/>
      <c r="G987" s="125"/>
      <c r="H987" s="125"/>
      <c r="I987" s="125"/>
      <c r="J987" s="125"/>
      <c r="K987" s="126"/>
      <c r="L987" s="126"/>
      <c r="M987" s="126"/>
      <c r="N987" s="226">
        <f>Table7[[#This Row],[Drug Cost]]+Table7[[#This Row],[Drug Markup]]+Table7[[#This Row],[Drug Dispensing Fee]]</f>
        <v>0</v>
      </c>
      <c r="O987" s="126"/>
      <c r="P987" s="126">
        <f>Table7[[#This Row],[Total Drug Cost]]-Table7[[#This Row],[Total Third-party Pay]]</f>
        <v>0</v>
      </c>
      <c r="Q987" s="127"/>
      <c r="R987" s="70" t="e">
        <f>VLOOKUP(Table7[[#This Row],[Patient PHN]],'[1]MASTER LIST'!$C:$D,2,FALSE)</f>
        <v>#N/A</v>
      </c>
    </row>
    <row r="988" spans="1:18" x14ac:dyDescent="0.25">
      <c r="A988" s="210"/>
      <c r="B988" s="124"/>
      <c r="C988" s="125"/>
      <c r="D988" s="125"/>
      <c r="E988" s="125"/>
      <c r="F988" s="125"/>
      <c r="G988" s="125"/>
      <c r="H988" s="125"/>
      <c r="I988" s="125"/>
      <c r="J988" s="125"/>
      <c r="K988" s="126"/>
      <c r="L988" s="126"/>
      <c r="M988" s="126"/>
      <c r="N988" s="226">
        <f>Table7[[#This Row],[Drug Cost]]+Table7[[#This Row],[Drug Markup]]+Table7[[#This Row],[Drug Dispensing Fee]]</f>
        <v>0</v>
      </c>
      <c r="O988" s="126"/>
      <c r="P988" s="126">
        <f>Table7[[#This Row],[Total Drug Cost]]-Table7[[#This Row],[Total Third-party Pay]]</f>
        <v>0</v>
      </c>
      <c r="Q988" s="127"/>
      <c r="R988" s="70" t="e">
        <f>VLOOKUP(Table7[[#This Row],[Patient PHN]],'[1]MASTER LIST'!$C:$D,2,FALSE)</f>
        <v>#N/A</v>
      </c>
    </row>
    <row r="989" spans="1:18" x14ac:dyDescent="0.25">
      <c r="A989" s="210"/>
      <c r="B989" s="124"/>
      <c r="C989" s="125"/>
      <c r="D989" s="125"/>
      <c r="E989" s="125"/>
      <c r="F989" s="125"/>
      <c r="G989" s="125"/>
      <c r="H989" s="125"/>
      <c r="I989" s="125"/>
      <c r="J989" s="125"/>
      <c r="K989" s="126"/>
      <c r="L989" s="126"/>
      <c r="M989" s="126"/>
      <c r="N989" s="226">
        <f>Table7[[#This Row],[Drug Cost]]+Table7[[#This Row],[Drug Markup]]+Table7[[#This Row],[Drug Dispensing Fee]]</f>
        <v>0</v>
      </c>
      <c r="O989" s="126"/>
      <c r="P989" s="126">
        <f>Table7[[#This Row],[Total Drug Cost]]-Table7[[#This Row],[Total Third-party Pay]]</f>
        <v>0</v>
      </c>
      <c r="Q989" s="127"/>
      <c r="R989" s="70" t="e">
        <f>VLOOKUP(Table7[[#This Row],[Patient PHN]],'[1]MASTER LIST'!$C:$D,2,FALSE)</f>
        <v>#N/A</v>
      </c>
    </row>
    <row r="990" spans="1:18" x14ac:dyDescent="0.25">
      <c r="A990" s="210"/>
      <c r="B990" s="124"/>
      <c r="C990" s="125"/>
      <c r="D990" s="125"/>
      <c r="E990" s="125"/>
      <c r="F990" s="125"/>
      <c r="G990" s="125"/>
      <c r="H990" s="125"/>
      <c r="I990" s="125"/>
      <c r="J990" s="125"/>
      <c r="K990" s="126"/>
      <c r="L990" s="126"/>
      <c r="M990" s="126"/>
      <c r="N990" s="226">
        <f>Table7[[#This Row],[Drug Cost]]+Table7[[#This Row],[Drug Markup]]+Table7[[#This Row],[Drug Dispensing Fee]]</f>
        <v>0</v>
      </c>
      <c r="O990" s="126"/>
      <c r="P990" s="126">
        <f>Table7[[#This Row],[Total Drug Cost]]-Table7[[#This Row],[Total Third-party Pay]]</f>
        <v>0</v>
      </c>
      <c r="Q990" s="127"/>
      <c r="R990" s="70" t="e">
        <f>VLOOKUP(Table7[[#This Row],[Patient PHN]],'[1]MASTER LIST'!$C:$D,2,FALSE)</f>
        <v>#N/A</v>
      </c>
    </row>
    <row r="991" spans="1:18" x14ac:dyDescent="0.25">
      <c r="A991" s="210"/>
      <c r="B991" s="124"/>
      <c r="C991" s="125"/>
      <c r="D991" s="125"/>
      <c r="E991" s="125"/>
      <c r="F991" s="125"/>
      <c r="G991" s="125"/>
      <c r="H991" s="125"/>
      <c r="I991" s="125"/>
      <c r="J991" s="125"/>
      <c r="K991" s="126"/>
      <c r="L991" s="126"/>
      <c r="M991" s="126"/>
      <c r="N991" s="226">
        <f>Table7[[#This Row],[Drug Cost]]+Table7[[#This Row],[Drug Markup]]+Table7[[#This Row],[Drug Dispensing Fee]]</f>
        <v>0</v>
      </c>
      <c r="O991" s="126"/>
      <c r="P991" s="126">
        <f>Table7[[#This Row],[Total Drug Cost]]-Table7[[#This Row],[Total Third-party Pay]]</f>
        <v>0</v>
      </c>
      <c r="Q991" s="127"/>
      <c r="R991" s="70" t="e">
        <f>VLOOKUP(Table7[[#This Row],[Patient PHN]],'[1]MASTER LIST'!$C:$D,2,FALSE)</f>
        <v>#N/A</v>
      </c>
    </row>
    <row r="992" spans="1:18" x14ac:dyDescent="0.25">
      <c r="A992" s="210"/>
      <c r="B992" s="124"/>
      <c r="C992" s="125"/>
      <c r="D992" s="125"/>
      <c r="E992" s="125"/>
      <c r="F992" s="125"/>
      <c r="G992" s="125"/>
      <c r="H992" s="125"/>
      <c r="I992" s="125"/>
      <c r="J992" s="125"/>
      <c r="K992" s="126"/>
      <c r="L992" s="126"/>
      <c r="M992" s="126"/>
      <c r="N992" s="226">
        <f>Table7[[#This Row],[Drug Cost]]+Table7[[#This Row],[Drug Markup]]+Table7[[#This Row],[Drug Dispensing Fee]]</f>
        <v>0</v>
      </c>
      <c r="O992" s="126"/>
      <c r="P992" s="126">
        <f>Table7[[#This Row],[Total Drug Cost]]-Table7[[#This Row],[Total Third-party Pay]]</f>
        <v>0</v>
      </c>
      <c r="Q992" s="127"/>
      <c r="R992" s="70" t="e">
        <f>VLOOKUP(Table7[[#This Row],[Patient PHN]],'[1]MASTER LIST'!$C:$D,2,FALSE)</f>
        <v>#N/A</v>
      </c>
    </row>
    <row r="993" spans="1:18" x14ac:dyDescent="0.25">
      <c r="A993" s="210"/>
      <c r="B993" s="124"/>
      <c r="C993" s="125"/>
      <c r="D993" s="125"/>
      <c r="E993" s="125"/>
      <c r="F993" s="125"/>
      <c r="G993" s="125"/>
      <c r="H993" s="125"/>
      <c r="I993" s="125"/>
      <c r="J993" s="125"/>
      <c r="K993" s="126"/>
      <c r="L993" s="126"/>
      <c r="M993" s="126"/>
      <c r="N993" s="226">
        <f>Table7[[#This Row],[Drug Cost]]+Table7[[#This Row],[Drug Markup]]+Table7[[#This Row],[Drug Dispensing Fee]]</f>
        <v>0</v>
      </c>
      <c r="O993" s="126"/>
      <c r="P993" s="126">
        <f>Table7[[#This Row],[Total Drug Cost]]-Table7[[#This Row],[Total Third-party Pay]]</f>
        <v>0</v>
      </c>
      <c r="Q993" s="127"/>
      <c r="R993" s="70" t="e">
        <f>VLOOKUP(Table7[[#This Row],[Patient PHN]],'[1]MASTER LIST'!$C:$D,2,FALSE)</f>
        <v>#N/A</v>
      </c>
    </row>
    <row r="994" spans="1:18" x14ac:dyDescent="0.25">
      <c r="A994" s="210"/>
      <c r="B994" s="124"/>
      <c r="C994" s="125"/>
      <c r="D994" s="125"/>
      <c r="E994" s="125"/>
      <c r="F994" s="125"/>
      <c r="G994" s="125"/>
      <c r="H994" s="125"/>
      <c r="I994" s="125"/>
      <c r="J994" s="125"/>
      <c r="K994" s="126"/>
      <c r="L994" s="126"/>
      <c r="M994" s="126"/>
      <c r="N994" s="226">
        <f>Table7[[#This Row],[Drug Cost]]+Table7[[#This Row],[Drug Markup]]+Table7[[#This Row],[Drug Dispensing Fee]]</f>
        <v>0</v>
      </c>
      <c r="O994" s="126"/>
      <c r="P994" s="126">
        <f>Table7[[#This Row],[Total Drug Cost]]-Table7[[#This Row],[Total Third-party Pay]]</f>
        <v>0</v>
      </c>
      <c r="Q994" s="127"/>
      <c r="R994" s="70" t="e">
        <f>VLOOKUP(Table7[[#This Row],[Patient PHN]],'[1]MASTER LIST'!$C:$D,2,FALSE)</f>
        <v>#N/A</v>
      </c>
    </row>
    <row r="995" spans="1:18" x14ac:dyDescent="0.25">
      <c r="A995" s="210"/>
      <c r="B995" s="124"/>
      <c r="C995" s="125"/>
      <c r="D995" s="125"/>
      <c r="E995" s="125"/>
      <c r="F995" s="125"/>
      <c r="G995" s="125"/>
      <c r="H995" s="125"/>
      <c r="I995" s="125"/>
      <c r="J995" s="125"/>
      <c r="K995" s="126"/>
      <c r="L995" s="126"/>
      <c r="M995" s="126"/>
      <c r="N995" s="226">
        <f>Table7[[#This Row],[Drug Cost]]+Table7[[#This Row],[Drug Markup]]+Table7[[#This Row],[Drug Dispensing Fee]]</f>
        <v>0</v>
      </c>
      <c r="O995" s="126"/>
      <c r="P995" s="126">
        <f>Table7[[#This Row],[Total Drug Cost]]-Table7[[#This Row],[Total Third-party Pay]]</f>
        <v>0</v>
      </c>
      <c r="Q995" s="127"/>
      <c r="R995" s="70" t="e">
        <f>VLOOKUP(Table7[[#This Row],[Patient PHN]],'[1]MASTER LIST'!$C:$D,2,FALSE)</f>
        <v>#N/A</v>
      </c>
    </row>
    <row r="996" spans="1:18" x14ac:dyDescent="0.25">
      <c r="A996" s="210"/>
      <c r="B996" s="124"/>
      <c r="C996" s="125"/>
      <c r="D996" s="125"/>
      <c r="E996" s="125"/>
      <c r="F996" s="125"/>
      <c r="G996" s="125"/>
      <c r="H996" s="125"/>
      <c r="I996" s="125"/>
      <c r="J996" s="125"/>
      <c r="K996" s="126"/>
      <c r="L996" s="126"/>
      <c r="M996" s="126"/>
      <c r="N996" s="226">
        <f>Table7[[#This Row],[Drug Cost]]+Table7[[#This Row],[Drug Markup]]+Table7[[#This Row],[Drug Dispensing Fee]]</f>
        <v>0</v>
      </c>
      <c r="O996" s="126"/>
      <c r="P996" s="126">
        <f>Table7[[#This Row],[Total Drug Cost]]-Table7[[#This Row],[Total Third-party Pay]]</f>
        <v>0</v>
      </c>
      <c r="Q996" s="127"/>
      <c r="R996" s="70" t="e">
        <f>VLOOKUP(Table7[[#This Row],[Patient PHN]],'[1]MASTER LIST'!$C:$D,2,FALSE)</f>
        <v>#N/A</v>
      </c>
    </row>
    <row r="997" spans="1:18" x14ac:dyDescent="0.25">
      <c r="A997" s="210"/>
      <c r="B997" s="124"/>
      <c r="C997" s="125"/>
      <c r="D997" s="125"/>
      <c r="E997" s="125"/>
      <c r="F997" s="125"/>
      <c r="G997" s="125"/>
      <c r="H997" s="125"/>
      <c r="I997" s="125"/>
      <c r="J997" s="125"/>
      <c r="K997" s="126"/>
      <c r="L997" s="126"/>
      <c r="M997" s="126"/>
      <c r="N997" s="226">
        <f>Table7[[#This Row],[Drug Cost]]+Table7[[#This Row],[Drug Markup]]+Table7[[#This Row],[Drug Dispensing Fee]]</f>
        <v>0</v>
      </c>
      <c r="O997" s="126"/>
      <c r="P997" s="126">
        <f>Table7[[#This Row],[Total Drug Cost]]-Table7[[#This Row],[Total Third-party Pay]]</f>
        <v>0</v>
      </c>
      <c r="Q997" s="127"/>
      <c r="R997" s="70" t="e">
        <f>VLOOKUP(Table7[[#This Row],[Patient PHN]],'[1]MASTER LIST'!$C:$D,2,FALSE)</f>
        <v>#N/A</v>
      </c>
    </row>
    <row r="998" spans="1:18" x14ac:dyDescent="0.25">
      <c r="A998" s="210"/>
      <c r="B998" s="124"/>
      <c r="C998" s="125"/>
      <c r="D998" s="125"/>
      <c r="E998" s="125"/>
      <c r="F998" s="125"/>
      <c r="G998" s="125"/>
      <c r="H998" s="125"/>
      <c r="I998" s="125"/>
      <c r="J998" s="125"/>
      <c r="K998" s="126"/>
      <c r="L998" s="126"/>
      <c r="M998" s="126"/>
      <c r="N998" s="226">
        <f>Table7[[#This Row],[Drug Cost]]+Table7[[#This Row],[Drug Markup]]+Table7[[#This Row],[Drug Dispensing Fee]]</f>
        <v>0</v>
      </c>
      <c r="O998" s="126"/>
      <c r="P998" s="126">
        <f>Table7[[#This Row],[Total Drug Cost]]-Table7[[#This Row],[Total Third-party Pay]]</f>
        <v>0</v>
      </c>
      <c r="Q998" s="127"/>
      <c r="R998" s="70" t="e">
        <f>VLOOKUP(Table7[[#This Row],[Patient PHN]],'[1]MASTER LIST'!$C:$D,2,FALSE)</f>
        <v>#N/A</v>
      </c>
    </row>
    <row r="999" spans="1:18" x14ac:dyDescent="0.25">
      <c r="A999" s="210"/>
      <c r="B999" s="124"/>
      <c r="C999" s="125"/>
      <c r="D999" s="125"/>
      <c r="E999" s="125"/>
      <c r="F999" s="125"/>
      <c r="G999" s="125"/>
      <c r="H999" s="125"/>
      <c r="I999" s="125"/>
      <c r="J999" s="125"/>
      <c r="K999" s="126"/>
      <c r="L999" s="126"/>
      <c r="M999" s="126"/>
      <c r="N999" s="226">
        <f>Table7[[#This Row],[Drug Cost]]+Table7[[#This Row],[Drug Markup]]+Table7[[#This Row],[Drug Dispensing Fee]]</f>
        <v>0</v>
      </c>
      <c r="O999" s="126"/>
      <c r="P999" s="126">
        <f>Table7[[#This Row],[Total Drug Cost]]-Table7[[#This Row],[Total Third-party Pay]]</f>
        <v>0</v>
      </c>
      <c r="Q999" s="127"/>
      <c r="R999" s="70" t="e">
        <f>VLOOKUP(Table7[[#This Row],[Patient PHN]],'[1]MASTER LIST'!$C:$D,2,FALSE)</f>
        <v>#N/A</v>
      </c>
    </row>
    <row r="1000" spans="1:18" x14ac:dyDescent="0.25">
      <c r="A1000" s="210"/>
      <c r="B1000" s="124"/>
      <c r="C1000" s="125"/>
      <c r="D1000" s="125"/>
      <c r="E1000" s="125"/>
      <c r="F1000" s="125"/>
      <c r="G1000" s="125"/>
      <c r="H1000" s="125"/>
      <c r="I1000" s="125"/>
      <c r="J1000" s="125"/>
      <c r="K1000" s="126"/>
      <c r="L1000" s="126"/>
      <c r="M1000" s="126"/>
      <c r="N1000" s="226">
        <f>Table7[[#This Row],[Drug Cost]]+Table7[[#This Row],[Drug Markup]]+Table7[[#This Row],[Drug Dispensing Fee]]</f>
        <v>0</v>
      </c>
      <c r="O1000" s="126"/>
      <c r="P1000" s="126">
        <f>Table7[[#This Row],[Total Drug Cost]]-Table7[[#This Row],[Total Third-party Pay]]</f>
        <v>0</v>
      </c>
      <c r="Q1000" s="127"/>
      <c r="R1000" s="70" t="e">
        <f>VLOOKUP(Table7[[#This Row],[Patient PHN]],'[1]MASTER LIST'!$C:$D,2,FALSE)</f>
        <v>#N/A</v>
      </c>
    </row>
    <row r="1001" spans="1:18" x14ac:dyDescent="0.25">
      <c r="A1001" s="210"/>
      <c r="B1001" s="124"/>
      <c r="C1001" s="125"/>
      <c r="D1001" s="125"/>
      <c r="E1001" s="125"/>
      <c r="F1001" s="125"/>
      <c r="G1001" s="125"/>
      <c r="H1001" s="125"/>
      <c r="I1001" s="125"/>
      <c r="J1001" s="125"/>
      <c r="K1001" s="126"/>
      <c r="L1001" s="126"/>
      <c r="M1001" s="126"/>
      <c r="N1001" s="226">
        <f>Table7[[#This Row],[Drug Cost]]+Table7[[#This Row],[Drug Markup]]+Table7[[#This Row],[Drug Dispensing Fee]]</f>
        <v>0</v>
      </c>
      <c r="O1001" s="126"/>
      <c r="P1001" s="126">
        <f>Table7[[#This Row],[Total Drug Cost]]-Table7[[#This Row],[Total Third-party Pay]]</f>
        <v>0</v>
      </c>
      <c r="Q1001" s="127"/>
      <c r="R1001" s="70" t="e">
        <f>VLOOKUP(Table7[[#This Row],[Patient PHN]],'[1]MASTER LIST'!$C:$D,2,FALSE)</f>
        <v>#N/A</v>
      </c>
    </row>
    <row r="1002" spans="1:18" x14ac:dyDescent="0.25">
      <c r="A1002" s="210"/>
      <c r="B1002" s="124"/>
      <c r="C1002" s="125"/>
      <c r="D1002" s="125"/>
      <c r="E1002" s="125"/>
      <c r="F1002" s="125"/>
      <c r="G1002" s="125"/>
      <c r="H1002" s="125"/>
      <c r="I1002" s="125"/>
      <c r="J1002" s="125"/>
      <c r="K1002" s="126"/>
      <c r="L1002" s="126"/>
      <c r="M1002" s="126"/>
      <c r="N1002" s="226">
        <f>Table7[[#This Row],[Drug Cost]]+Table7[[#This Row],[Drug Markup]]+Table7[[#This Row],[Drug Dispensing Fee]]</f>
        <v>0</v>
      </c>
      <c r="O1002" s="126"/>
      <c r="P1002" s="126">
        <f>Table7[[#This Row],[Total Drug Cost]]-Table7[[#This Row],[Total Third-party Pay]]</f>
        <v>0</v>
      </c>
      <c r="Q1002" s="127"/>
      <c r="R1002" s="70" t="e">
        <f>VLOOKUP(Table7[[#This Row],[Patient PHN]],'[1]MASTER LIST'!$C:$D,2,FALSE)</f>
        <v>#N/A</v>
      </c>
    </row>
    <row r="1003" spans="1:18" x14ac:dyDescent="0.25">
      <c r="A1003" s="210"/>
      <c r="B1003" s="124"/>
      <c r="C1003" s="125"/>
      <c r="D1003" s="125"/>
      <c r="E1003" s="125"/>
      <c r="F1003" s="125"/>
      <c r="G1003" s="125"/>
      <c r="H1003" s="125"/>
      <c r="I1003" s="125"/>
      <c r="J1003" s="125"/>
      <c r="K1003" s="126"/>
      <c r="L1003" s="126"/>
      <c r="M1003" s="126"/>
      <c r="N1003" s="226">
        <f>Table7[[#This Row],[Drug Cost]]+Table7[[#This Row],[Drug Markup]]+Table7[[#This Row],[Drug Dispensing Fee]]</f>
        <v>0</v>
      </c>
      <c r="O1003" s="126"/>
      <c r="P1003" s="126">
        <f>Table7[[#This Row],[Total Drug Cost]]-Table7[[#This Row],[Total Third-party Pay]]</f>
        <v>0</v>
      </c>
      <c r="Q1003" s="127"/>
      <c r="R1003" s="70" t="e">
        <f>VLOOKUP(Table7[[#This Row],[Patient PHN]],'[1]MASTER LIST'!$C:$D,2,FALSE)</f>
        <v>#N/A</v>
      </c>
    </row>
    <row r="1004" spans="1:18" x14ac:dyDescent="0.25">
      <c r="A1004" s="210"/>
      <c r="B1004" s="124"/>
      <c r="C1004" s="125"/>
      <c r="D1004" s="125"/>
      <c r="E1004" s="125"/>
      <c r="F1004" s="125"/>
      <c r="G1004" s="125"/>
      <c r="H1004" s="125"/>
      <c r="I1004" s="125"/>
      <c r="J1004" s="125"/>
      <c r="K1004" s="126"/>
      <c r="L1004" s="126"/>
      <c r="M1004" s="126"/>
      <c r="N1004" s="226">
        <f>Table7[[#This Row],[Drug Cost]]+Table7[[#This Row],[Drug Markup]]+Table7[[#This Row],[Drug Dispensing Fee]]</f>
        <v>0</v>
      </c>
      <c r="O1004" s="126"/>
      <c r="P1004" s="126">
        <f>Table7[[#This Row],[Total Drug Cost]]-Table7[[#This Row],[Total Third-party Pay]]</f>
        <v>0</v>
      </c>
      <c r="Q1004" s="127"/>
      <c r="R1004" s="70" t="e">
        <f>VLOOKUP(Table7[[#This Row],[Patient PHN]],'[1]MASTER LIST'!$C:$D,2,FALSE)</f>
        <v>#N/A</v>
      </c>
    </row>
    <row r="1005" spans="1:18" x14ac:dyDescent="0.25">
      <c r="A1005" s="210"/>
      <c r="B1005" s="124"/>
      <c r="C1005" s="125"/>
      <c r="D1005" s="125"/>
      <c r="E1005" s="125"/>
      <c r="F1005" s="125"/>
      <c r="G1005" s="125"/>
      <c r="H1005" s="125"/>
      <c r="I1005" s="125"/>
      <c r="J1005" s="125"/>
      <c r="K1005" s="126"/>
      <c r="L1005" s="126"/>
      <c r="M1005" s="126"/>
      <c r="N1005" s="226">
        <f>Table7[[#This Row],[Drug Cost]]+Table7[[#This Row],[Drug Markup]]+Table7[[#This Row],[Drug Dispensing Fee]]</f>
        <v>0</v>
      </c>
      <c r="O1005" s="126"/>
      <c r="P1005" s="126">
        <f>Table7[[#This Row],[Total Drug Cost]]-Table7[[#This Row],[Total Third-party Pay]]</f>
        <v>0</v>
      </c>
      <c r="Q1005" s="127"/>
      <c r="R1005" s="70" t="e">
        <f>VLOOKUP(Table7[[#This Row],[Patient PHN]],'[1]MASTER LIST'!$C:$D,2,FALSE)</f>
        <v>#N/A</v>
      </c>
    </row>
    <row r="1006" spans="1:18" x14ac:dyDescent="0.25">
      <c r="A1006" s="210"/>
      <c r="B1006" s="124"/>
      <c r="C1006" s="125"/>
      <c r="D1006" s="125"/>
      <c r="E1006" s="125"/>
      <c r="F1006" s="125"/>
      <c r="G1006" s="125"/>
      <c r="H1006" s="125"/>
      <c r="I1006" s="125"/>
      <c r="J1006" s="125"/>
      <c r="K1006" s="126"/>
      <c r="L1006" s="126"/>
      <c r="M1006" s="126"/>
      <c r="N1006" s="226">
        <f>Table7[[#This Row],[Drug Cost]]+Table7[[#This Row],[Drug Markup]]+Table7[[#This Row],[Drug Dispensing Fee]]</f>
        <v>0</v>
      </c>
      <c r="O1006" s="126"/>
      <c r="P1006" s="126">
        <f>Table7[[#This Row],[Total Drug Cost]]-Table7[[#This Row],[Total Third-party Pay]]</f>
        <v>0</v>
      </c>
      <c r="Q1006" s="127"/>
      <c r="R1006" s="70" t="e">
        <f>VLOOKUP(Table7[[#This Row],[Patient PHN]],'[1]MASTER LIST'!$C:$D,2,FALSE)</f>
        <v>#N/A</v>
      </c>
    </row>
    <row r="1007" spans="1:18" x14ac:dyDescent="0.25">
      <c r="A1007" s="210"/>
      <c r="B1007" s="124"/>
      <c r="C1007" s="125"/>
      <c r="D1007" s="125"/>
      <c r="E1007" s="125"/>
      <c r="F1007" s="125"/>
      <c r="G1007" s="125"/>
      <c r="H1007" s="125"/>
      <c r="I1007" s="125"/>
      <c r="J1007" s="125"/>
      <c r="K1007" s="126"/>
      <c r="L1007" s="126"/>
      <c r="M1007" s="126"/>
      <c r="N1007" s="226">
        <f>Table7[[#This Row],[Drug Cost]]+Table7[[#This Row],[Drug Markup]]+Table7[[#This Row],[Drug Dispensing Fee]]</f>
        <v>0</v>
      </c>
      <c r="O1007" s="126"/>
      <c r="P1007" s="126">
        <f>Table7[[#This Row],[Total Drug Cost]]-Table7[[#This Row],[Total Third-party Pay]]</f>
        <v>0</v>
      </c>
      <c r="Q1007" s="127"/>
      <c r="R1007" s="70" t="e">
        <f>VLOOKUP(Table7[[#This Row],[Patient PHN]],'[1]MASTER LIST'!$C:$D,2,FALSE)</f>
        <v>#N/A</v>
      </c>
    </row>
    <row r="1008" spans="1:18" x14ac:dyDescent="0.25">
      <c r="A1008" s="210"/>
      <c r="B1008" s="124"/>
      <c r="C1008" s="125"/>
      <c r="D1008" s="125"/>
      <c r="E1008" s="125"/>
      <c r="F1008" s="125"/>
      <c r="G1008" s="125"/>
      <c r="H1008" s="125"/>
      <c r="I1008" s="125"/>
      <c r="J1008" s="125"/>
      <c r="K1008" s="126"/>
      <c r="L1008" s="126"/>
      <c r="M1008" s="126"/>
      <c r="N1008" s="226">
        <f>Table7[[#This Row],[Drug Cost]]+Table7[[#This Row],[Drug Markup]]+Table7[[#This Row],[Drug Dispensing Fee]]</f>
        <v>0</v>
      </c>
      <c r="O1008" s="126"/>
      <c r="P1008" s="126">
        <f>Table7[[#This Row],[Total Drug Cost]]-Table7[[#This Row],[Total Third-party Pay]]</f>
        <v>0</v>
      </c>
      <c r="Q1008" s="127"/>
      <c r="R1008" s="70" t="e">
        <f>VLOOKUP(Table7[[#This Row],[Patient PHN]],'[1]MASTER LIST'!$C:$D,2,FALSE)</f>
        <v>#N/A</v>
      </c>
    </row>
    <row r="1009" spans="1:18" x14ac:dyDescent="0.25">
      <c r="A1009" s="210"/>
      <c r="B1009" s="124"/>
      <c r="C1009" s="125"/>
      <c r="D1009" s="125"/>
      <c r="E1009" s="125"/>
      <c r="F1009" s="125"/>
      <c r="G1009" s="125"/>
      <c r="H1009" s="125"/>
      <c r="I1009" s="125"/>
      <c r="J1009" s="125"/>
      <c r="K1009" s="126"/>
      <c r="L1009" s="126"/>
      <c r="M1009" s="126"/>
      <c r="N1009" s="226">
        <f>Table7[[#This Row],[Drug Cost]]+Table7[[#This Row],[Drug Markup]]+Table7[[#This Row],[Drug Dispensing Fee]]</f>
        <v>0</v>
      </c>
      <c r="O1009" s="126"/>
      <c r="P1009" s="126">
        <f>Table7[[#This Row],[Total Drug Cost]]-Table7[[#This Row],[Total Third-party Pay]]</f>
        <v>0</v>
      </c>
      <c r="Q1009" s="127"/>
      <c r="R1009" s="70" t="e">
        <f>VLOOKUP(Table7[[#This Row],[Patient PHN]],'[1]MASTER LIST'!$C:$D,2,FALSE)</f>
        <v>#N/A</v>
      </c>
    </row>
    <row r="1010" spans="1:18" x14ac:dyDescent="0.25">
      <c r="A1010" s="210"/>
      <c r="B1010" s="124"/>
      <c r="C1010" s="125"/>
      <c r="D1010" s="125"/>
      <c r="E1010" s="125"/>
      <c r="F1010" s="125"/>
      <c r="G1010" s="125"/>
      <c r="H1010" s="125"/>
      <c r="I1010" s="125"/>
      <c r="J1010" s="125"/>
      <c r="K1010" s="126"/>
      <c r="L1010" s="126"/>
      <c r="M1010" s="126"/>
      <c r="N1010" s="226">
        <f>Table7[[#This Row],[Drug Cost]]+Table7[[#This Row],[Drug Markup]]+Table7[[#This Row],[Drug Dispensing Fee]]</f>
        <v>0</v>
      </c>
      <c r="O1010" s="126"/>
      <c r="P1010" s="126">
        <f>Table7[[#This Row],[Total Drug Cost]]-Table7[[#This Row],[Total Third-party Pay]]</f>
        <v>0</v>
      </c>
      <c r="Q1010" s="127"/>
      <c r="R1010" s="70" t="e">
        <f>VLOOKUP(Table7[[#This Row],[Patient PHN]],'[1]MASTER LIST'!$C:$D,2,FALSE)</f>
        <v>#N/A</v>
      </c>
    </row>
    <row r="1011" spans="1:18" x14ac:dyDescent="0.25">
      <c r="A1011" s="210"/>
      <c r="B1011" s="124"/>
      <c r="C1011" s="125"/>
      <c r="D1011" s="125"/>
      <c r="E1011" s="125"/>
      <c r="F1011" s="125"/>
      <c r="G1011" s="125"/>
      <c r="H1011" s="125"/>
      <c r="I1011" s="125"/>
      <c r="J1011" s="125"/>
      <c r="K1011" s="126"/>
      <c r="L1011" s="126"/>
      <c r="M1011" s="126"/>
      <c r="N1011" s="226">
        <f>Table7[[#This Row],[Drug Cost]]+Table7[[#This Row],[Drug Markup]]+Table7[[#This Row],[Drug Dispensing Fee]]</f>
        <v>0</v>
      </c>
      <c r="O1011" s="126"/>
      <c r="P1011" s="126">
        <f>Table7[[#This Row],[Total Drug Cost]]-Table7[[#This Row],[Total Third-party Pay]]</f>
        <v>0</v>
      </c>
      <c r="Q1011" s="127"/>
      <c r="R1011" s="70" t="e">
        <f>VLOOKUP(Table7[[#This Row],[Patient PHN]],'[1]MASTER LIST'!$C:$D,2,FALSE)</f>
        <v>#N/A</v>
      </c>
    </row>
    <row r="1012" spans="1:18" x14ac:dyDescent="0.25">
      <c r="A1012" s="210"/>
      <c r="B1012" s="124"/>
      <c r="C1012" s="125"/>
      <c r="D1012" s="125"/>
      <c r="E1012" s="125"/>
      <c r="F1012" s="125"/>
      <c r="G1012" s="125"/>
      <c r="H1012" s="125"/>
      <c r="I1012" s="125"/>
      <c r="J1012" s="125"/>
      <c r="K1012" s="126"/>
      <c r="L1012" s="126"/>
      <c r="M1012" s="126"/>
      <c r="N1012" s="226">
        <f>Table7[[#This Row],[Drug Cost]]+Table7[[#This Row],[Drug Markup]]+Table7[[#This Row],[Drug Dispensing Fee]]</f>
        <v>0</v>
      </c>
      <c r="O1012" s="126"/>
      <c r="P1012" s="126">
        <f>Table7[[#This Row],[Total Drug Cost]]-Table7[[#This Row],[Total Third-party Pay]]</f>
        <v>0</v>
      </c>
      <c r="Q1012" s="127"/>
      <c r="R1012" s="70" t="e">
        <f>VLOOKUP(Table7[[#This Row],[Patient PHN]],'[1]MASTER LIST'!$C:$D,2,FALSE)</f>
        <v>#N/A</v>
      </c>
    </row>
    <row r="1013" spans="1:18" x14ac:dyDescent="0.25">
      <c r="A1013" s="210"/>
      <c r="B1013" s="124"/>
      <c r="C1013" s="125"/>
      <c r="D1013" s="125"/>
      <c r="E1013" s="125"/>
      <c r="F1013" s="125"/>
      <c r="G1013" s="125"/>
      <c r="H1013" s="125"/>
      <c r="I1013" s="125"/>
      <c r="J1013" s="125"/>
      <c r="K1013" s="126"/>
      <c r="L1013" s="126"/>
      <c r="M1013" s="126"/>
      <c r="N1013" s="226">
        <f>Table7[[#This Row],[Drug Cost]]+Table7[[#This Row],[Drug Markup]]+Table7[[#This Row],[Drug Dispensing Fee]]</f>
        <v>0</v>
      </c>
      <c r="O1013" s="126"/>
      <c r="P1013" s="126">
        <f>Table7[[#This Row],[Total Drug Cost]]-Table7[[#This Row],[Total Third-party Pay]]</f>
        <v>0</v>
      </c>
      <c r="Q1013" s="127"/>
      <c r="R1013" s="70" t="e">
        <f>VLOOKUP(Table7[[#This Row],[Patient PHN]],'[1]MASTER LIST'!$C:$D,2,FALSE)</f>
        <v>#N/A</v>
      </c>
    </row>
    <row r="1014" spans="1:18" x14ac:dyDescent="0.25">
      <c r="A1014" s="210"/>
      <c r="B1014" s="124"/>
      <c r="C1014" s="125"/>
      <c r="D1014" s="125"/>
      <c r="E1014" s="125"/>
      <c r="F1014" s="125"/>
      <c r="G1014" s="125"/>
      <c r="H1014" s="125"/>
      <c r="I1014" s="125"/>
      <c r="J1014" s="125"/>
      <c r="K1014" s="126"/>
      <c r="L1014" s="126"/>
      <c r="M1014" s="126"/>
      <c r="N1014" s="226">
        <f>Table7[[#This Row],[Drug Cost]]+Table7[[#This Row],[Drug Markup]]+Table7[[#This Row],[Drug Dispensing Fee]]</f>
        <v>0</v>
      </c>
      <c r="O1014" s="126"/>
      <c r="P1014" s="126">
        <f>Table7[[#This Row],[Total Drug Cost]]-Table7[[#This Row],[Total Third-party Pay]]</f>
        <v>0</v>
      </c>
      <c r="Q1014" s="127"/>
      <c r="R1014" s="70" t="e">
        <f>VLOOKUP(Table7[[#This Row],[Patient PHN]],'[1]MASTER LIST'!$C:$D,2,FALSE)</f>
        <v>#N/A</v>
      </c>
    </row>
    <row r="1015" spans="1:18" x14ac:dyDescent="0.25">
      <c r="A1015" s="210"/>
      <c r="B1015" s="124"/>
      <c r="C1015" s="125"/>
      <c r="D1015" s="125"/>
      <c r="E1015" s="125"/>
      <c r="F1015" s="125"/>
      <c r="G1015" s="125"/>
      <c r="H1015" s="125"/>
      <c r="I1015" s="125"/>
      <c r="J1015" s="125"/>
      <c r="K1015" s="126"/>
      <c r="L1015" s="126"/>
      <c r="M1015" s="126"/>
      <c r="N1015" s="226">
        <f>Table7[[#This Row],[Drug Cost]]+Table7[[#This Row],[Drug Markup]]+Table7[[#This Row],[Drug Dispensing Fee]]</f>
        <v>0</v>
      </c>
      <c r="O1015" s="126"/>
      <c r="P1015" s="126">
        <f>Table7[[#This Row],[Total Drug Cost]]-Table7[[#This Row],[Total Third-party Pay]]</f>
        <v>0</v>
      </c>
      <c r="Q1015" s="127"/>
      <c r="R1015" s="70" t="e">
        <f>VLOOKUP(Table7[[#This Row],[Patient PHN]],'[1]MASTER LIST'!$C:$D,2,FALSE)</f>
        <v>#N/A</v>
      </c>
    </row>
    <row r="1016" spans="1:18" x14ac:dyDescent="0.25">
      <c r="A1016" s="210"/>
      <c r="B1016" s="124"/>
      <c r="C1016" s="125"/>
      <c r="D1016" s="125"/>
      <c r="E1016" s="125"/>
      <c r="F1016" s="125"/>
      <c r="G1016" s="125"/>
      <c r="H1016" s="125"/>
      <c r="I1016" s="125"/>
      <c r="J1016" s="125"/>
      <c r="K1016" s="126"/>
      <c r="L1016" s="126"/>
      <c r="M1016" s="126"/>
      <c r="N1016" s="226">
        <f>Table7[[#This Row],[Drug Cost]]+Table7[[#This Row],[Drug Markup]]+Table7[[#This Row],[Drug Dispensing Fee]]</f>
        <v>0</v>
      </c>
      <c r="O1016" s="126"/>
      <c r="P1016" s="126">
        <f>Table7[[#This Row],[Total Drug Cost]]-Table7[[#This Row],[Total Third-party Pay]]</f>
        <v>0</v>
      </c>
      <c r="Q1016" s="127"/>
      <c r="R1016" s="70" t="e">
        <f>VLOOKUP(Table7[[#This Row],[Patient PHN]],'[1]MASTER LIST'!$C:$D,2,FALSE)</f>
        <v>#N/A</v>
      </c>
    </row>
    <row r="1017" spans="1:18" x14ac:dyDescent="0.25">
      <c r="A1017" s="210"/>
      <c r="B1017" s="124"/>
      <c r="C1017" s="125"/>
      <c r="D1017" s="125"/>
      <c r="E1017" s="125"/>
      <c r="F1017" s="125"/>
      <c r="G1017" s="125"/>
      <c r="H1017" s="125"/>
      <c r="I1017" s="125"/>
      <c r="J1017" s="125"/>
      <c r="K1017" s="126"/>
      <c r="L1017" s="126"/>
      <c r="M1017" s="126"/>
      <c r="N1017" s="226">
        <f>Table7[[#This Row],[Drug Cost]]+Table7[[#This Row],[Drug Markup]]+Table7[[#This Row],[Drug Dispensing Fee]]</f>
        <v>0</v>
      </c>
      <c r="O1017" s="126"/>
      <c r="P1017" s="126">
        <f>Table7[[#This Row],[Total Drug Cost]]-Table7[[#This Row],[Total Third-party Pay]]</f>
        <v>0</v>
      </c>
      <c r="Q1017" s="127"/>
      <c r="R1017" s="70" t="e">
        <f>VLOOKUP(Table7[[#This Row],[Patient PHN]],'[1]MASTER LIST'!$C:$D,2,FALSE)</f>
        <v>#N/A</v>
      </c>
    </row>
    <row r="1018" spans="1:18" x14ac:dyDescent="0.25">
      <c r="A1018" s="210"/>
      <c r="B1018" s="124"/>
      <c r="C1018" s="125"/>
      <c r="D1018" s="125"/>
      <c r="E1018" s="125"/>
      <c r="F1018" s="125"/>
      <c r="G1018" s="125"/>
      <c r="H1018" s="125"/>
      <c r="I1018" s="125"/>
      <c r="J1018" s="125"/>
      <c r="K1018" s="126"/>
      <c r="L1018" s="126"/>
      <c r="M1018" s="126"/>
      <c r="N1018" s="226">
        <f>Table7[[#This Row],[Drug Cost]]+Table7[[#This Row],[Drug Markup]]+Table7[[#This Row],[Drug Dispensing Fee]]</f>
        <v>0</v>
      </c>
      <c r="O1018" s="126"/>
      <c r="P1018" s="126">
        <f>Table7[[#This Row],[Total Drug Cost]]-Table7[[#This Row],[Total Third-party Pay]]</f>
        <v>0</v>
      </c>
      <c r="Q1018" s="127"/>
      <c r="R1018" s="70" t="e">
        <f>VLOOKUP(Table7[[#This Row],[Patient PHN]],'[1]MASTER LIST'!$C:$D,2,FALSE)</f>
        <v>#N/A</v>
      </c>
    </row>
    <row r="1019" spans="1:18" x14ac:dyDescent="0.25">
      <c r="A1019" s="210"/>
      <c r="B1019" s="124"/>
      <c r="C1019" s="125"/>
      <c r="D1019" s="125"/>
      <c r="E1019" s="125"/>
      <c r="F1019" s="125"/>
      <c r="G1019" s="125"/>
      <c r="H1019" s="125"/>
      <c r="I1019" s="125"/>
      <c r="J1019" s="125"/>
      <c r="K1019" s="126"/>
      <c r="L1019" s="126"/>
      <c r="M1019" s="126"/>
      <c r="N1019" s="226">
        <f>Table7[[#This Row],[Drug Cost]]+Table7[[#This Row],[Drug Markup]]+Table7[[#This Row],[Drug Dispensing Fee]]</f>
        <v>0</v>
      </c>
      <c r="O1019" s="126"/>
      <c r="P1019" s="126">
        <f>Table7[[#This Row],[Total Drug Cost]]-Table7[[#This Row],[Total Third-party Pay]]</f>
        <v>0</v>
      </c>
      <c r="Q1019" s="127"/>
      <c r="R1019" s="70" t="e">
        <f>VLOOKUP(Table7[[#This Row],[Patient PHN]],'[1]MASTER LIST'!$C:$D,2,FALSE)</f>
        <v>#N/A</v>
      </c>
    </row>
    <row r="1020" spans="1:18" x14ac:dyDescent="0.25">
      <c r="A1020" s="210"/>
      <c r="B1020" s="124"/>
      <c r="C1020" s="125"/>
      <c r="D1020" s="125"/>
      <c r="E1020" s="125"/>
      <c r="F1020" s="125"/>
      <c r="G1020" s="125"/>
      <c r="H1020" s="125"/>
      <c r="I1020" s="125"/>
      <c r="J1020" s="125"/>
      <c r="K1020" s="126"/>
      <c r="L1020" s="126"/>
      <c r="M1020" s="126"/>
      <c r="N1020" s="226">
        <f>Table7[[#This Row],[Drug Cost]]+Table7[[#This Row],[Drug Markup]]+Table7[[#This Row],[Drug Dispensing Fee]]</f>
        <v>0</v>
      </c>
      <c r="O1020" s="126"/>
      <c r="P1020" s="126">
        <f>Table7[[#This Row],[Total Drug Cost]]-Table7[[#This Row],[Total Third-party Pay]]</f>
        <v>0</v>
      </c>
      <c r="Q1020" s="127"/>
      <c r="R1020" s="70" t="e">
        <f>VLOOKUP(Table7[[#This Row],[Patient PHN]],'[1]MASTER LIST'!$C:$D,2,FALSE)</f>
        <v>#N/A</v>
      </c>
    </row>
    <row r="1021" spans="1:18" x14ac:dyDescent="0.25">
      <c r="A1021" s="210"/>
      <c r="B1021" s="124"/>
      <c r="C1021" s="125"/>
      <c r="D1021" s="125"/>
      <c r="E1021" s="125"/>
      <c r="F1021" s="125"/>
      <c r="G1021" s="125"/>
      <c r="H1021" s="125"/>
      <c r="I1021" s="125"/>
      <c r="J1021" s="125"/>
      <c r="K1021" s="126"/>
      <c r="L1021" s="126"/>
      <c r="M1021" s="126"/>
      <c r="N1021" s="226">
        <f>Table7[[#This Row],[Drug Cost]]+Table7[[#This Row],[Drug Markup]]+Table7[[#This Row],[Drug Dispensing Fee]]</f>
        <v>0</v>
      </c>
      <c r="O1021" s="126"/>
      <c r="P1021" s="126">
        <f>Table7[[#This Row],[Total Drug Cost]]-Table7[[#This Row],[Total Third-party Pay]]</f>
        <v>0</v>
      </c>
      <c r="Q1021" s="127"/>
      <c r="R1021" s="70" t="e">
        <f>VLOOKUP(Table7[[#This Row],[Patient PHN]],'[1]MASTER LIST'!$C:$D,2,FALSE)</f>
        <v>#N/A</v>
      </c>
    </row>
    <row r="1022" spans="1:18" x14ac:dyDescent="0.25">
      <c r="A1022" s="210"/>
      <c r="B1022" s="124"/>
      <c r="C1022" s="125"/>
      <c r="D1022" s="125"/>
      <c r="E1022" s="125"/>
      <c r="F1022" s="125"/>
      <c r="G1022" s="125"/>
      <c r="H1022" s="125"/>
      <c r="I1022" s="125"/>
      <c r="J1022" s="125"/>
      <c r="K1022" s="126"/>
      <c r="L1022" s="126"/>
      <c r="M1022" s="126"/>
      <c r="N1022" s="226">
        <f>Table7[[#This Row],[Drug Cost]]+Table7[[#This Row],[Drug Markup]]+Table7[[#This Row],[Drug Dispensing Fee]]</f>
        <v>0</v>
      </c>
      <c r="O1022" s="126"/>
      <c r="P1022" s="126">
        <f>Table7[[#This Row],[Total Drug Cost]]-Table7[[#This Row],[Total Third-party Pay]]</f>
        <v>0</v>
      </c>
      <c r="Q1022" s="127"/>
      <c r="R1022" s="70" t="e">
        <f>VLOOKUP(Table7[[#This Row],[Patient PHN]],'[1]MASTER LIST'!$C:$D,2,FALSE)</f>
        <v>#N/A</v>
      </c>
    </row>
    <row r="1023" spans="1:18" x14ac:dyDescent="0.25">
      <c r="A1023" s="210"/>
      <c r="B1023" s="124"/>
      <c r="C1023" s="125"/>
      <c r="D1023" s="125"/>
      <c r="E1023" s="125"/>
      <c r="F1023" s="125"/>
      <c r="G1023" s="125"/>
      <c r="H1023" s="125"/>
      <c r="I1023" s="125"/>
      <c r="J1023" s="125"/>
      <c r="K1023" s="126"/>
      <c r="L1023" s="126"/>
      <c r="M1023" s="126"/>
      <c r="N1023" s="226">
        <f>Table7[[#This Row],[Drug Cost]]+Table7[[#This Row],[Drug Markup]]+Table7[[#This Row],[Drug Dispensing Fee]]</f>
        <v>0</v>
      </c>
      <c r="O1023" s="126"/>
      <c r="P1023" s="126">
        <f>Table7[[#This Row],[Total Drug Cost]]-Table7[[#This Row],[Total Third-party Pay]]</f>
        <v>0</v>
      </c>
      <c r="Q1023" s="127"/>
      <c r="R1023" s="70" t="e">
        <f>VLOOKUP(Table7[[#This Row],[Patient PHN]],'[1]MASTER LIST'!$C:$D,2,FALSE)</f>
        <v>#N/A</v>
      </c>
    </row>
    <row r="1024" spans="1:18" x14ac:dyDescent="0.25">
      <c r="A1024" s="210"/>
      <c r="B1024" s="124"/>
      <c r="C1024" s="125"/>
      <c r="D1024" s="125"/>
      <c r="E1024" s="125"/>
      <c r="F1024" s="125"/>
      <c r="G1024" s="125"/>
      <c r="H1024" s="125"/>
      <c r="I1024" s="125"/>
      <c r="J1024" s="125"/>
      <c r="K1024" s="126"/>
      <c r="L1024" s="126"/>
      <c r="M1024" s="126"/>
      <c r="N1024" s="226">
        <f>Table7[[#This Row],[Drug Cost]]+Table7[[#This Row],[Drug Markup]]+Table7[[#This Row],[Drug Dispensing Fee]]</f>
        <v>0</v>
      </c>
      <c r="O1024" s="126"/>
      <c r="P1024" s="126">
        <f>Table7[[#This Row],[Total Drug Cost]]-Table7[[#This Row],[Total Third-party Pay]]</f>
        <v>0</v>
      </c>
      <c r="Q1024" s="127"/>
      <c r="R1024" s="70" t="e">
        <f>VLOOKUP(Table7[[#This Row],[Patient PHN]],'[1]MASTER LIST'!$C:$D,2,FALSE)</f>
        <v>#N/A</v>
      </c>
    </row>
    <row r="1025" spans="1:18" x14ac:dyDescent="0.25">
      <c r="A1025" s="210"/>
      <c r="B1025" s="124"/>
      <c r="C1025" s="125"/>
      <c r="D1025" s="125"/>
      <c r="E1025" s="125"/>
      <c r="F1025" s="125"/>
      <c r="G1025" s="125"/>
      <c r="H1025" s="125"/>
      <c r="I1025" s="125"/>
      <c r="J1025" s="125"/>
      <c r="K1025" s="126"/>
      <c r="L1025" s="126"/>
      <c r="M1025" s="126"/>
      <c r="N1025" s="226">
        <f>Table7[[#This Row],[Drug Cost]]+Table7[[#This Row],[Drug Markup]]+Table7[[#This Row],[Drug Dispensing Fee]]</f>
        <v>0</v>
      </c>
      <c r="O1025" s="126"/>
      <c r="P1025" s="126">
        <f>Table7[[#This Row],[Total Drug Cost]]-Table7[[#This Row],[Total Third-party Pay]]</f>
        <v>0</v>
      </c>
      <c r="Q1025" s="127"/>
      <c r="R1025" s="70" t="e">
        <f>VLOOKUP(Table7[[#This Row],[Patient PHN]],'[1]MASTER LIST'!$C:$D,2,FALSE)</f>
        <v>#N/A</v>
      </c>
    </row>
    <row r="1026" spans="1:18" x14ac:dyDescent="0.25">
      <c r="A1026" s="210"/>
      <c r="B1026" s="124"/>
      <c r="C1026" s="125"/>
      <c r="D1026" s="125"/>
      <c r="E1026" s="125"/>
      <c r="F1026" s="125"/>
      <c r="G1026" s="125"/>
      <c r="H1026" s="125"/>
      <c r="I1026" s="125"/>
      <c r="J1026" s="125"/>
      <c r="K1026" s="126"/>
      <c r="L1026" s="126"/>
      <c r="M1026" s="126"/>
      <c r="N1026" s="226">
        <f>Table7[[#This Row],[Drug Cost]]+Table7[[#This Row],[Drug Markup]]+Table7[[#This Row],[Drug Dispensing Fee]]</f>
        <v>0</v>
      </c>
      <c r="O1026" s="126"/>
      <c r="P1026" s="126">
        <f>Table7[[#This Row],[Total Drug Cost]]-Table7[[#This Row],[Total Third-party Pay]]</f>
        <v>0</v>
      </c>
      <c r="Q1026" s="127"/>
      <c r="R1026" s="70" t="e">
        <f>VLOOKUP(Table7[[#This Row],[Patient PHN]],'[1]MASTER LIST'!$C:$D,2,FALSE)</f>
        <v>#N/A</v>
      </c>
    </row>
    <row r="1027" spans="1:18" x14ac:dyDescent="0.25">
      <c r="A1027" s="210"/>
      <c r="B1027" s="124"/>
      <c r="C1027" s="125"/>
      <c r="D1027" s="125"/>
      <c r="E1027" s="125"/>
      <c r="F1027" s="125"/>
      <c r="G1027" s="125"/>
      <c r="H1027" s="125"/>
      <c r="I1027" s="125"/>
      <c r="J1027" s="125"/>
      <c r="K1027" s="126"/>
      <c r="L1027" s="126"/>
      <c r="M1027" s="126"/>
      <c r="N1027" s="226">
        <f>Table7[[#This Row],[Drug Cost]]+Table7[[#This Row],[Drug Markup]]+Table7[[#This Row],[Drug Dispensing Fee]]</f>
        <v>0</v>
      </c>
      <c r="O1027" s="126"/>
      <c r="P1027" s="126">
        <f>Table7[[#This Row],[Total Drug Cost]]-Table7[[#This Row],[Total Third-party Pay]]</f>
        <v>0</v>
      </c>
      <c r="Q1027" s="127"/>
      <c r="R1027" s="70" t="e">
        <f>VLOOKUP(Table7[[#This Row],[Patient PHN]],'[1]MASTER LIST'!$C:$D,2,FALSE)</f>
        <v>#N/A</v>
      </c>
    </row>
    <row r="1028" spans="1:18" x14ac:dyDescent="0.25">
      <c r="A1028" s="210"/>
      <c r="B1028" s="124"/>
      <c r="C1028" s="125"/>
      <c r="D1028" s="125"/>
      <c r="E1028" s="125"/>
      <c r="F1028" s="125"/>
      <c r="G1028" s="125"/>
      <c r="H1028" s="125"/>
      <c r="I1028" s="125"/>
      <c r="J1028" s="125"/>
      <c r="K1028" s="126"/>
      <c r="L1028" s="126"/>
      <c r="M1028" s="126"/>
      <c r="N1028" s="226">
        <f>Table7[[#This Row],[Drug Cost]]+Table7[[#This Row],[Drug Markup]]+Table7[[#This Row],[Drug Dispensing Fee]]</f>
        <v>0</v>
      </c>
      <c r="O1028" s="126"/>
      <c r="P1028" s="126">
        <f>Table7[[#This Row],[Total Drug Cost]]-Table7[[#This Row],[Total Third-party Pay]]</f>
        <v>0</v>
      </c>
      <c r="Q1028" s="127"/>
      <c r="R1028" s="70" t="e">
        <f>VLOOKUP(Table7[[#This Row],[Patient PHN]],'[1]MASTER LIST'!$C:$D,2,FALSE)</f>
        <v>#N/A</v>
      </c>
    </row>
    <row r="1029" spans="1:18" x14ac:dyDescent="0.25">
      <c r="A1029" s="210"/>
      <c r="B1029" s="124"/>
      <c r="C1029" s="125"/>
      <c r="D1029" s="125"/>
      <c r="E1029" s="125"/>
      <c r="F1029" s="125"/>
      <c r="G1029" s="125"/>
      <c r="H1029" s="125"/>
      <c r="I1029" s="125"/>
      <c r="J1029" s="125"/>
      <c r="K1029" s="126"/>
      <c r="L1029" s="126"/>
      <c r="M1029" s="126"/>
      <c r="N1029" s="226">
        <f>Table7[[#This Row],[Drug Cost]]+Table7[[#This Row],[Drug Markup]]+Table7[[#This Row],[Drug Dispensing Fee]]</f>
        <v>0</v>
      </c>
      <c r="O1029" s="126"/>
      <c r="P1029" s="126">
        <f>Table7[[#This Row],[Total Drug Cost]]-Table7[[#This Row],[Total Third-party Pay]]</f>
        <v>0</v>
      </c>
      <c r="Q1029" s="127"/>
      <c r="R1029" s="70" t="e">
        <f>VLOOKUP(Table7[[#This Row],[Patient PHN]],'[1]MASTER LIST'!$C:$D,2,FALSE)</f>
        <v>#N/A</v>
      </c>
    </row>
    <row r="1030" spans="1:18" x14ac:dyDescent="0.25">
      <c r="A1030" s="210"/>
      <c r="B1030" s="124"/>
      <c r="C1030" s="125"/>
      <c r="D1030" s="125"/>
      <c r="E1030" s="125"/>
      <c r="F1030" s="125"/>
      <c r="G1030" s="125"/>
      <c r="H1030" s="125"/>
      <c r="I1030" s="125"/>
      <c r="J1030" s="125"/>
      <c r="K1030" s="126"/>
      <c r="L1030" s="126"/>
      <c r="M1030" s="126"/>
      <c r="N1030" s="226">
        <f>Table7[[#This Row],[Drug Cost]]+Table7[[#This Row],[Drug Markup]]+Table7[[#This Row],[Drug Dispensing Fee]]</f>
        <v>0</v>
      </c>
      <c r="O1030" s="126"/>
      <c r="P1030" s="126">
        <f>Table7[[#This Row],[Total Drug Cost]]-Table7[[#This Row],[Total Third-party Pay]]</f>
        <v>0</v>
      </c>
      <c r="Q1030" s="127"/>
      <c r="R1030" s="70" t="e">
        <f>VLOOKUP(Table7[[#This Row],[Patient PHN]],'[1]MASTER LIST'!$C:$D,2,FALSE)</f>
        <v>#N/A</v>
      </c>
    </row>
    <row r="1031" spans="1:18" x14ac:dyDescent="0.25">
      <c r="A1031" s="210"/>
      <c r="B1031" s="124"/>
      <c r="C1031" s="125"/>
      <c r="D1031" s="125"/>
      <c r="E1031" s="125"/>
      <c r="F1031" s="125"/>
      <c r="G1031" s="125"/>
      <c r="H1031" s="125"/>
      <c r="I1031" s="125"/>
      <c r="J1031" s="125"/>
      <c r="K1031" s="126"/>
      <c r="L1031" s="126"/>
      <c r="M1031" s="126"/>
      <c r="N1031" s="226">
        <f>Table7[[#This Row],[Drug Cost]]+Table7[[#This Row],[Drug Markup]]+Table7[[#This Row],[Drug Dispensing Fee]]</f>
        <v>0</v>
      </c>
      <c r="O1031" s="126"/>
      <c r="P1031" s="126">
        <f>Table7[[#This Row],[Total Drug Cost]]-Table7[[#This Row],[Total Third-party Pay]]</f>
        <v>0</v>
      </c>
      <c r="Q1031" s="127"/>
      <c r="R1031" s="70" t="e">
        <f>VLOOKUP(Table7[[#This Row],[Patient PHN]],'[1]MASTER LIST'!$C:$D,2,FALSE)</f>
        <v>#N/A</v>
      </c>
    </row>
    <row r="1032" spans="1:18" x14ac:dyDescent="0.25">
      <c r="A1032" s="210"/>
      <c r="B1032" s="124"/>
      <c r="C1032" s="125"/>
      <c r="D1032" s="125"/>
      <c r="E1032" s="125"/>
      <c r="F1032" s="125"/>
      <c r="G1032" s="125"/>
      <c r="H1032" s="125"/>
      <c r="I1032" s="125"/>
      <c r="J1032" s="125"/>
      <c r="K1032" s="126"/>
      <c r="L1032" s="126"/>
      <c r="M1032" s="126"/>
      <c r="N1032" s="226">
        <f>Table7[[#This Row],[Drug Cost]]+Table7[[#This Row],[Drug Markup]]+Table7[[#This Row],[Drug Dispensing Fee]]</f>
        <v>0</v>
      </c>
      <c r="O1032" s="126"/>
      <c r="P1032" s="126">
        <f>Table7[[#This Row],[Total Drug Cost]]-Table7[[#This Row],[Total Third-party Pay]]</f>
        <v>0</v>
      </c>
      <c r="Q1032" s="127"/>
      <c r="R1032" s="70" t="e">
        <f>VLOOKUP(Table7[[#This Row],[Patient PHN]],'[1]MASTER LIST'!$C:$D,2,FALSE)</f>
        <v>#N/A</v>
      </c>
    </row>
    <row r="1033" spans="1:18" x14ac:dyDescent="0.25">
      <c r="A1033" s="210"/>
      <c r="B1033" s="124"/>
      <c r="C1033" s="125"/>
      <c r="D1033" s="125"/>
      <c r="E1033" s="125"/>
      <c r="F1033" s="125"/>
      <c r="G1033" s="125"/>
      <c r="H1033" s="125"/>
      <c r="I1033" s="125"/>
      <c r="J1033" s="125"/>
      <c r="K1033" s="126"/>
      <c r="L1033" s="126"/>
      <c r="M1033" s="126"/>
      <c r="N1033" s="226">
        <f>Table7[[#This Row],[Drug Cost]]+Table7[[#This Row],[Drug Markup]]+Table7[[#This Row],[Drug Dispensing Fee]]</f>
        <v>0</v>
      </c>
      <c r="O1033" s="126"/>
      <c r="P1033" s="126">
        <f>Table7[[#This Row],[Total Drug Cost]]-Table7[[#This Row],[Total Third-party Pay]]</f>
        <v>0</v>
      </c>
      <c r="Q1033" s="127"/>
      <c r="R1033" s="70" t="e">
        <f>VLOOKUP(Table7[[#This Row],[Patient PHN]],'[1]MASTER LIST'!$C:$D,2,FALSE)</f>
        <v>#N/A</v>
      </c>
    </row>
    <row r="1034" spans="1:18" x14ac:dyDescent="0.25">
      <c r="A1034" s="210"/>
      <c r="B1034" s="124"/>
      <c r="C1034" s="125"/>
      <c r="D1034" s="125"/>
      <c r="E1034" s="125"/>
      <c r="F1034" s="125"/>
      <c r="G1034" s="125"/>
      <c r="H1034" s="125"/>
      <c r="I1034" s="125"/>
      <c r="J1034" s="125"/>
      <c r="K1034" s="126"/>
      <c r="L1034" s="126"/>
      <c r="M1034" s="126"/>
      <c r="N1034" s="226">
        <f>Table7[[#This Row],[Drug Cost]]+Table7[[#This Row],[Drug Markup]]+Table7[[#This Row],[Drug Dispensing Fee]]</f>
        <v>0</v>
      </c>
      <c r="O1034" s="126"/>
      <c r="P1034" s="126">
        <f>Table7[[#This Row],[Total Drug Cost]]-Table7[[#This Row],[Total Third-party Pay]]</f>
        <v>0</v>
      </c>
      <c r="Q1034" s="127"/>
      <c r="R1034" s="70" t="e">
        <f>VLOOKUP(Table7[[#This Row],[Patient PHN]],'[1]MASTER LIST'!$C:$D,2,FALSE)</f>
        <v>#N/A</v>
      </c>
    </row>
    <row r="1035" spans="1:18" x14ac:dyDescent="0.25">
      <c r="A1035" s="210"/>
      <c r="B1035" s="124"/>
      <c r="C1035" s="125"/>
      <c r="D1035" s="125"/>
      <c r="E1035" s="125"/>
      <c r="F1035" s="125"/>
      <c r="G1035" s="125"/>
      <c r="H1035" s="125"/>
      <c r="I1035" s="125"/>
      <c r="J1035" s="125"/>
      <c r="K1035" s="126"/>
      <c r="L1035" s="126"/>
      <c r="M1035" s="126"/>
      <c r="N1035" s="226">
        <f>Table7[[#This Row],[Drug Cost]]+Table7[[#This Row],[Drug Markup]]+Table7[[#This Row],[Drug Dispensing Fee]]</f>
        <v>0</v>
      </c>
      <c r="O1035" s="126"/>
      <c r="P1035" s="126">
        <f>Table7[[#This Row],[Total Drug Cost]]-Table7[[#This Row],[Total Third-party Pay]]</f>
        <v>0</v>
      </c>
      <c r="Q1035" s="127"/>
      <c r="R1035" s="70" t="e">
        <f>VLOOKUP(Table7[[#This Row],[Patient PHN]],'[1]MASTER LIST'!$C:$D,2,FALSE)</f>
        <v>#N/A</v>
      </c>
    </row>
    <row r="1036" spans="1:18" x14ac:dyDescent="0.25">
      <c r="A1036" s="210"/>
      <c r="B1036" s="124"/>
      <c r="C1036" s="125"/>
      <c r="D1036" s="125"/>
      <c r="E1036" s="125"/>
      <c r="F1036" s="125"/>
      <c r="G1036" s="125"/>
      <c r="H1036" s="125"/>
      <c r="I1036" s="125"/>
      <c r="J1036" s="125"/>
      <c r="K1036" s="126"/>
      <c r="L1036" s="126"/>
      <c r="M1036" s="126"/>
      <c r="N1036" s="226">
        <f>Table7[[#This Row],[Drug Cost]]+Table7[[#This Row],[Drug Markup]]+Table7[[#This Row],[Drug Dispensing Fee]]</f>
        <v>0</v>
      </c>
      <c r="O1036" s="126"/>
      <c r="P1036" s="126">
        <f>Table7[[#This Row],[Total Drug Cost]]-Table7[[#This Row],[Total Third-party Pay]]</f>
        <v>0</v>
      </c>
      <c r="Q1036" s="127"/>
      <c r="R1036" s="70" t="e">
        <f>VLOOKUP(Table7[[#This Row],[Patient PHN]],'[1]MASTER LIST'!$C:$D,2,FALSE)</f>
        <v>#N/A</v>
      </c>
    </row>
    <row r="1037" spans="1:18" x14ac:dyDescent="0.25">
      <c r="A1037" s="210"/>
      <c r="B1037" s="124"/>
      <c r="C1037" s="125"/>
      <c r="D1037" s="125"/>
      <c r="E1037" s="125"/>
      <c r="F1037" s="125"/>
      <c r="G1037" s="125"/>
      <c r="H1037" s="125"/>
      <c r="I1037" s="125"/>
      <c r="J1037" s="125"/>
      <c r="K1037" s="126"/>
      <c r="L1037" s="126"/>
      <c r="M1037" s="126"/>
      <c r="N1037" s="226">
        <f>Table7[[#This Row],[Drug Cost]]+Table7[[#This Row],[Drug Markup]]+Table7[[#This Row],[Drug Dispensing Fee]]</f>
        <v>0</v>
      </c>
      <c r="O1037" s="126"/>
      <c r="P1037" s="126">
        <f>Table7[[#This Row],[Total Drug Cost]]-Table7[[#This Row],[Total Third-party Pay]]</f>
        <v>0</v>
      </c>
      <c r="Q1037" s="127"/>
      <c r="R1037" s="70" t="e">
        <f>VLOOKUP(Table7[[#This Row],[Patient PHN]],'[1]MASTER LIST'!$C:$D,2,FALSE)</f>
        <v>#N/A</v>
      </c>
    </row>
    <row r="1038" spans="1:18" x14ac:dyDescent="0.25">
      <c r="A1038" s="210"/>
      <c r="B1038" s="124"/>
      <c r="C1038" s="125"/>
      <c r="D1038" s="125"/>
      <c r="E1038" s="125"/>
      <c r="F1038" s="125"/>
      <c r="G1038" s="125"/>
      <c r="H1038" s="125"/>
      <c r="I1038" s="125"/>
      <c r="J1038" s="125"/>
      <c r="K1038" s="126"/>
      <c r="L1038" s="126"/>
      <c r="M1038" s="126"/>
      <c r="N1038" s="226">
        <f>Table7[[#This Row],[Drug Cost]]+Table7[[#This Row],[Drug Markup]]+Table7[[#This Row],[Drug Dispensing Fee]]</f>
        <v>0</v>
      </c>
      <c r="O1038" s="126"/>
      <c r="P1038" s="126">
        <f>Table7[[#This Row],[Total Drug Cost]]-Table7[[#This Row],[Total Third-party Pay]]</f>
        <v>0</v>
      </c>
      <c r="Q1038" s="127"/>
      <c r="R1038" s="70" t="e">
        <f>VLOOKUP(Table7[[#This Row],[Patient PHN]],'[1]MASTER LIST'!$C:$D,2,FALSE)</f>
        <v>#N/A</v>
      </c>
    </row>
    <row r="1039" spans="1:18" x14ac:dyDescent="0.25">
      <c r="A1039" s="210"/>
      <c r="B1039" s="124"/>
      <c r="C1039" s="125"/>
      <c r="D1039" s="125"/>
      <c r="E1039" s="125"/>
      <c r="F1039" s="125"/>
      <c r="G1039" s="125"/>
      <c r="H1039" s="125"/>
      <c r="I1039" s="125"/>
      <c r="J1039" s="125"/>
      <c r="K1039" s="126"/>
      <c r="L1039" s="126"/>
      <c r="M1039" s="126"/>
      <c r="N1039" s="226">
        <f>Table7[[#This Row],[Drug Cost]]+Table7[[#This Row],[Drug Markup]]+Table7[[#This Row],[Drug Dispensing Fee]]</f>
        <v>0</v>
      </c>
      <c r="O1039" s="126"/>
      <c r="P1039" s="126">
        <f>Table7[[#This Row],[Total Drug Cost]]-Table7[[#This Row],[Total Third-party Pay]]</f>
        <v>0</v>
      </c>
      <c r="Q1039" s="127"/>
      <c r="R1039" s="70" t="e">
        <f>VLOOKUP(Table7[[#This Row],[Patient PHN]],'[1]MASTER LIST'!$C:$D,2,FALSE)</f>
        <v>#N/A</v>
      </c>
    </row>
    <row r="1040" spans="1:18" x14ac:dyDescent="0.25">
      <c r="A1040" s="210"/>
      <c r="B1040" s="124"/>
      <c r="C1040" s="125"/>
      <c r="D1040" s="125"/>
      <c r="E1040" s="125"/>
      <c r="F1040" s="125"/>
      <c r="G1040" s="125"/>
      <c r="H1040" s="125"/>
      <c r="I1040" s="125"/>
      <c r="J1040" s="125"/>
      <c r="K1040" s="126"/>
      <c r="L1040" s="126"/>
      <c r="M1040" s="126"/>
      <c r="N1040" s="226">
        <f>Table7[[#This Row],[Drug Cost]]+Table7[[#This Row],[Drug Markup]]+Table7[[#This Row],[Drug Dispensing Fee]]</f>
        <v>0</v>
      </c>
      <c r="O1040" s="126"/>
      <c r="P1040" s="126">
        <f>Table7[[#This Row],[Total Drug Cost]]-Table7[[#This Row],[Total Third-party Pay]]</f>
        <v>0</v>
      </c>
      <c r="Q1040" s="127"/>
      <c r="R1040" s="70" t="e">
        <f>VLOOKUP(Table7[[#This Row],[Patient PHN]],'[1]MASTER LIST'!$C:$D,2,FALSE)</f>
        <v>#N/A</v>
      </c>
    </row>
    <row r="1041" spans="1:18" x14ac:dyDescent="0.25">
      <c r="A1041" s="210"/>
      <c r="B1041" s="124"/>
      <c r="C1041" s="125"/>
      <c r="D1041" s="125"/>
      <c r="E1041" s="125"/>
      <c r="F1041" s="125"/>
      <c r="G1041" s="125"/>
      <c r="H1041" s="125"/>
      <c r="I1041" s="125"/>
      <c r="J1041" s="125"/>
      <c r="K1041" s="126"/>
      <c r="L1041" s="126"/>
      <c r="M1041" s="126"/>
      <c r="N1041" s="226">
        <f>Table7[[#This Row],[Drug Cost]]+Table7[[#This Row],[Drug Markup]]+Table7[[#This Row],[Drug Dispensing Fee]]</f>
        <v>0</v>
      </c>
      <c r="O1041" s="126"/>
      <c r="P1041" s="126">
        <f>Table7[[#This Row],[Total Drug Cost]]-Table7[[#This Row],[Total Third-party Pay]]</f>
        <v>0</v>
      </c>
      <c r="Q1041" s="127"/>
      <c r="R1041" s="70" t="e">
        <f>VLOOKUP(Table7[[#This Row],[Patient PHN]],'[1]MASTER LIST'!$C:$D,2,FALSE)</f>
        <v>#N/A</v>
      </c>
    </row>
    <row r="1042" spans="1:18" x14ac:dyDescent="0.25">
      <c r="A1042" s="210"/>
      <c r="B1042" s="124"/>
      <c r="C1042" s="125"/>
      <c r="D1042" s="125"/>
      <c r="E1042" s="125"/>
      <c r="F1042" s="125"/>
      <c r="G1042" s="125"/>
      <c r="H1042" s="125"/>
      <c r="I1042" s="125"/>
      <c r="J1042" s="125"/>
      <c r="K1042" s="126"/>
      <c r="L1042" s="126"/>
      <c r="M1042" s="126"/>
      <c r="N1042" s="226">
        <f>Table7[[#This Row],[Drug Cost]]+Table7[[#This Row],[Drug Markup]]+Table7[[#This Row],[Drug Dispensing Fee]]</f>
        <v>0</v>
      </c>
      <c r="O1042" s="126"/>
      <c r="P1042" s="126">
        <f>Table7[[#This Row],[Total Drug Cost]]-Table7[[#This Row],[Total Third-party Pay]]</f>
        <v>0</v>
      </c>
      <c r="Q1042" s="127"/>
      <c r="R1042" s="70" t="e">
        <f>VLOOKUP(Table7[[#This Row],[Patient PHN]],'[1]MASTER LIST'!$C:$D,2,FALSE)</f>
        <v>#N/A</v>
      </c>
    </row>
    <row r="1043" spans="1:18" x14ac:dyDescent="0.25">
      <c r="A1043" s="210"/>
      <c r="B1043" s="124"/>
      <c r="C1043" s="125"/>
      <c r="D1043" s="125"/>
      <c r="E1043" s="125"/>
      <c r="F1043" s="125"/>
      <c r="G1043" s="125"/>
      <c r="H1043" s="125"/>
      <c r="I1043" s="125"/>
      <c r="J1043" s="125"/>
      <c r="K1043" s="126"/>
      <c r="L1043" s="126"/>
      <c r="M1043" s="126"/>
      <c r="N1043" s="226">
        <f>Table7[[#This Row],[Drug Cost]]+Table7[[#This Row],[Drug Markup]]+Table7[[#This Row],[Drug Dispensing Fee]]</f>
        <v>0</v>
      </c>
      <c r="O1043" s="126"/>
      <c r="P1043" s="126">
        <f>Table7[[#This Row],[Total Drug Cost]]-Table7[[#This Row],[Total Third-party Pay]]</f>
        <v>0</v>
      </c>
      <c r="Q1043" s="127"/>
      <c r="R1043" s="70" t="e">
        <f>VLOOKUP(Table7[[#This Row],[Patient PHN]],'[1]MASTER LIST'!$C:$D,2,FALSE)</f>
        <v>#N/A</v>
      </c>
    </row>
    <row r="1044" spans="1:18" x14ac:dyDescent="0.25">
      <c r="A1044" s="210"/>
      <c r="B1044" s="124"/>
      <c r="C1044" s="125"/>
      <c r="D1044" s="125"/>
      <c r="E1044" s="125"/>
      <c r="F1044" s="125"/>
      <c r="G1044" s="125"/>
      <c r="H1044" s="125"/>
      <c r="I1044" s="125"/>
      <c r="J1044" s="125"/>
      <c r="K1044" s="126"/>
      <c r="L1044" s="126"/>
      <c r="M1044" s="126"/>
      <c r="N1044" s="226">
        <f>Table7[[#This Row],[Drug Cost]]+Table7[[#This Row],[Drug Markup]]+Table7[[#This Row],[Drug Dispensing Fee]]</f>
        <v>0</v>
      </c>
      <c r="O1044" s="126"/>
      <c r="P1044" s="126">
        <f>Table7[[#This Row],[Total Drug Cost]]-Table7[[#This Row],[Total Third-party Pay]]</f>
        <v>0</v>
      </c>
      <c r="Q1044" s="127"/>
      <c r="R1044" s="70" t="e">
        <f>VLOOKUP(Table7[[#This Row],[Patient PHN]],'[1]MASTER LIST'!$C:$D,2,FALSE)</f>
        <v>#N/A</v>
      </c>
    </row>
    <row r="1045" spans="1:18" x14ac:dyDescent="0.25">
      <c r="A1045" s="210"/>
      <c r="B1045" s="124"/>
      <c r="C1045" s="125"/>
      <c r="D1045" s="125"/>
      <c r="E1045" s="125"/>
      <c r="F1045" s="125"/>
      <c r="G1045" s="125"/>
      <c r="H1045" s="125"/>
      <c r="I1045" s="125"/>
      <c r="J1045" s="125"/>
      <c r="K1045" s="126"/>
      <c r="L1045" s="126"/>
      <c r="M1045" s="126"/>
      <c r="N1045" s="226">
        <f>Table7[[#This Row],[Drug Cost]]+Table7[[#This Row],[Drug Markup]]+Table7[[#This Row],[Drug Dispensing Fee]]</f>
        <v>0</v>
      </c>
      <c r="O1045" s="126"/>
      <c r="P1045" s="126">
        <f>Table7[[#This Row],[Total Drug Cost]]-Table7[[#This Row],[Total Third-party Pay]]</f>
        <v>0</v>
      </c>
      <c r="Q1045" s="127"/>
      <c r="R1045" s="70" t="e">
        <f>VLOOKUP(Table7[[#This Row],[Patient PHN]],'[1]MASTER LIST'!$C:$D,2,FALSE)</f>
        <v>#N/A</v>
      </c>
    </row>
    <row r="1046" spans="1:18" x14ac:dyDescent="0.25">
      <c r="A1046" s="210"/>
      <c r="B1046" s="124"/>
      <c r="C1046" s="125"/>
      <c r="D1046" s="125"/>
      <c r="E1046" s="125"/>
      <c r="F1046" s="125"/>
      <c r="G1046" s="125"/>
      <c r="H1046" s="125"/>
      <c r="I1046" s="125"/>
      <c r="J1046" s="125"/>
      <c r="K1046" s="126"/>
      <c r="L1046" s="126"/>
      <c r="M1046" s="126"/>
      <c r="N1046" s="226">
        <f>Table7[[#This Row],[Drug Cost]]+Table7[[#This Row],[Drug Markup]]+Table7[[#This Row],[Drug Dispensing Fee]]</f>
        <v>0</v>
      </c>
      <c r="O1046" s="126"/>
      <c r="P1046" s="126">
        <f>Table7[[#This Row],[Total Drug Cost]]-Table7[[#This Row],[Total Third-party Pay]]</f>
        <v>0</v>
      </c>
      <c r="Q1046" s="127"/>
      <c r="R1046" s="70" t="e">
        <f>VLOOKUP(Table7[[#This Row],[Patient PHN]],'[1]MASTER LIST'!$C:$D,2,FALSE)</f>
        <v>#N/A</v>
      </c>
    </row>
    <row r="1047" spans="1:18" x14ac:dyDescent="0.25">
      <c r="A1047" s="210"/>
      <c r="B1047" s="124"/>
      <c r="C1047" s="125"/>
      <c r="D1047" s="125"/>
      <c r="E1047" s="125"/>
      <c r="F1047" s="125"/>
      <c r="G1047" s="125"/>
      <c r="H1047" s="125"/>
      <c r="I1047" s="125"/>
      <c r="J1047" s="125"/>
      <c r="K1047" s="126"/>
      <c r="L1047" s="126"/>
      <c r="M1047" s="126"/>
      <c r="N1047" s="226">
        <f>Table7[[#This Row],[Drug Cost]]+Table7[[#This Row],[Drug Markup]]+Table7[[#This Row],[Drug Dispensing Fee]]</f>
        <v>0</v>
      </c>
      <c r="O1047" s="126"/>
      <c r="P1047" s="126">
        <f>Table7[[#This Row],[Total Drug Cost]]-Table7[[#This Row],[Total Third-party Pay]]</f>
        <v>0</v>
      </c>
      <c r="Q1047" s="127"/>
      <c r="R1047" s="70" t="e">
        <f>VLOOKUP(Table7[[#This Row],[Patient PHN]],'[1]MASTER LIST'!$C:$D,2,FALSE)</f>
        <v>#N/A</v>
      </c>
    </row>
    <row r="1048" spans="1:18" x14ac:dyDescent="0.25">
      <c r="A1048" s="210"/>
      <c r="B1048" s="124"/>
      <c r="C1048" s="125"/>
      <c r="D1048" s="125"/>
      <c r="E1048" s="125"/>
      <c r="F1048" s="125"/>
      <c r="G1048" s="125"/>
      <c r="H1048" s="125"/>
      <c r="I1048" s="125"/>
      <c r="J1048" s="125"/>
      <c r="K1048" s="126"/>
      <c r="L1048" s="126"/>
      <c r="M1048" s="126"/>
      <c r="N1048" s="226">
        <f>Table7[[#This Row],[Drug Cost]]+Table7[[#This Row],[Drug Markup]]+Table7[[#This Row],[Drug Dispensing Fee]]</f>
        <v>0</v>
      </c>
      <c r="O1048" s="126"/>
      <c r="P1048" s="126">
        <f>Table7[[#This Row],[Total Drug Cost]]-Table7[[#This Row],[Total Third-party Pay]]</f>
        <v>0</v>
      </c>
      <c r="Q1048" s="127"/>
      <c r="R1048" s="70" t="e">
        <f>VLOOKUP(Table7[[#This Row],[Patient PHN]],'[1]MASTER LIST'!$C:$D,2,FALSE)</f>
        <v>#N/A</v>
      </c>
    </row>
    <row r="1049" spans="1:18" x14ac:dyDescent="0.25">
      <c r="A1049" s="210"/>
      <c r="B1049" s="124"/>
      <c r="C1049" s="125"/>
      <c r="D1049" s="125"/>
      <c r="E1049" s="125"/>
      <c r="F1049" s="125"/>
      <c r="G1049" s="125"/>
      <c r="H1049" s="125"/>
      <c r="I1049" s="125"/>
      <c r="J1049" s="125"/>
      <c r="K1049" s="126"/>
      <c r="L1049" s="126"/>
      <c r="M1049" s="126"/>
      <c r="N1049" s="226">
        <f>Table7[[#This Row],[Drug Cost]]+Table7[[#This Row],[Drug Markup]]+Table7[[#This Row],[Drug Dispensing Fee]]</f>
        <v>0</v>
      </c>
      <c r="O1049" s="126"/>
      <c r="P1049" s="126">
        <f>Table7[[#This Row],[Total Drug Cost]]-Table7[[#This Row],[Total Third-party Pay]]</f>
        <v>0</v>
      </c>
      <c r="Q1049" s="127"/>
      <c r="R1049" s="70" t="e">
        <f>VLOOKUP(Table7[[#This Row],[Patient PHN]],'[1]MASTER LIST'!$C:$D,2,FALSE)</f>
        <v>#N/A</v>
      </c>
    </row>
    <row r="1050" spans="1:18" x14ac:dyDescent="0.25">
      <c r="A1050" s="210"/>
      <c r="B1050" s="124"/>
      <c r="C1050" s="125"/>
      <c r="D1050" s="125"/>
      <c r="E1050" s="125"/>
      <c r="F1050" s="125"/>
      <c r="G1050" s="125"/>
      <c r="H1050" s="125"/>
      <c r="I1050" s="125"/>
      <c r="J1050" s="125"/>
      <c r="K1050" s="126"/>
      <c r="L1050" s="126"/>
      <c r="M1050" s="126"/>
      <c r="N1050" s="226">
        <f>Table7[[#This Row],[Drug Cost]]+Table7[[#This Row],[Drug Markup]]+Table7[[#This Row],[Drug Dispensing Fee]]</f>
        <v>0</v>
      </c>
      <c r="O1050" s="126"/>
      <c r="P1050" s="126">
        <f>Table7[[#This Row],[Total Drug Cost]]-Table7[[#This Row],[Total Third-party Pay]]</f>
        <v>0</v>
      </c>
      <c r="Q1050" s="127"/>
      <c r="R1050" s="70" t="e">
        <f>VLOOKUP(Table7[[#This Row],[Patient PHN]],'[1]MASTER LIST'!$C:$D,2,FALSE)</f>
        <v>#N/A</v>
      </c>
    </row>
    <row r="1051" spans="1:18" x14ac:dyDescent="0.25">
      <c r="A1051" s="210"/>
      <c r="B1051" s="124"/>
      <c r="C1051" s="125"/>
      <c r="D1051" s="125"/>
      <c r="E1051" s="125"/>
      <c r="F1051" s="125"/>
      <c r="G1051" s="125"/>
      <c r="H1051" s="125"/>
      <c r="I1051" s="125"/>
      <c r="J1051" s="125"/>
      <c r="K1051" s="126"/>
      <c r="L1051" s="126"/>
      <c r="M1051" s="126"/>
      <c r="N1051" s="226">
        <f>Table7[[#This Row],[Drug Cost]]+Table7[[#This Row],[Drug Markup]]+Table7[[#This Row],[Drug Dispensing Fee]]</f>
        <v>0</v>
      </c>
      <c r="O1051" s="126"/>
      <c r="P1051" s="126">
        <f>Table7[[#This Row],[Total Drug Cost]]-Table7[[#This Row],[Total Third-party Pay]]</f>
        <v>0</v>
      </c>
      <c r="Q1051" s="127"/>
      <c r="R1051" s="70" t="e">
        <f>VLOOKUP(Table7[[#This Row],[Patient PHN]],'[1]MASTER LIST'!$C:$D,2,FALSE)</f>
        <v>#N/A</v>
      </c>
    </row>
    <row r="1052" spans="1:18" x14ac:dyDescent="0.25">
      <c r="A1052" s="210"/>
      <c r="B1052" s="124"/>
      <c r="C1052" s="125"/>
      <c r="D1052" s="125"/>
      <c r="E1052" s="125"/>
      <c r="F1052" s="125"/>
      <c r="G1052" s="125"/>
      <c r="H1052" s="125"/>
      <c r="I1052" s="125"/>
      <c r="J1052" s="125"/>
      <c r="K1052" s="126"/>
      <c r="L1052" s="126"/>
      <c r="M1052" s="126"/>
      <c r="N1052" s="226">
        <f>Table7[[#This Row],[Drug Cost]]+Table7[[#This Row],[Drug Markup]]+Table7[[#This Row],[Drug Dispensing Fee]]</f>
        <v>0</v>
      </c>
      <c r="O1052" s="126"/>
      <c r="P1052" s="126">
        <f>Table7[[#This Row],[Total Drug Cost]]-Table7[[#This Row],[Total Third-party Pay]]</f>
        <v>0</v>
      </c>
      <c r="Q1052" s="127"/>
      <c r="R1052" s="70" t="e">
        <f>VLOOKUP(Table7[[#This Row],[Patient PHN]],'[1]MASTER LIST'!$C:$D,2,FALSE)</f>
        <v>#N/A</v>
      </c>
    </row>
    <row r="1053" spans="1:18" x14ac:dyDescent="0.25">
      <c r="A1053" s="210"/>
      <c r="B1053" s="124"/>
      <c r="C1053" s="125"/>
      <c r="D1053" s="125"/>
      <c r="E1053" s="125"/>
      <c r="F1053" s="125"/>
      <c r="G1053" s="125"/>
      <c r="H1053" s="125"/>
      <c r="I1053" s="125"/>
      <c r="J1053" s="125"/>
      <c r="K1053" s="126"/>
      <c r="L1053" s="126"/>
      <c r="M1053" s="126"/>
      <c r="N1053" s="226">
        <f>Table7[[#This Row],[Drug Cost]]+Table7[[#This Row],[Drug Markup]]+Table7[[#This Row],[Drug Dispensing Fee]]</f>
        <v>0</v>
      </c>
      <c r="O1053" s="126"/>
      <c r="P1053" s="126">
        <f>Table7[[#This Row],[Total Drug Cost]]-Table7[[#This Row],[Total Third-party Pay]]</f>
        <v>0</v>
      </c>
      <c r="Q1053" s="127"/>
      <c r="R1053" s="70" t="e">
        <f>VLOOKUP(Table7[[#This Row],[Patient PHN]],'[1]MASTER LIST'!$C:$D,2,FALSE)</f>
        <v>#N/A</v>
      </c>
    </row>
    <row r="1054" spans="1:18" x14ac:dyDescent="0.25">
      <c r="A1054" s="210"/>
      <c r="B1054" s="124"/>
      <c r="C1054" s="125"/>
      <c r="D1054" s="125"/>
      <c r="E1054" s="125"/>
      <c r="F1054" s="125"/>
      <c r="G1054" s="125"/>
      <c r="H1054" s="125"/>
      <c r="I1054" s="125"/>
      <c r="J1054" s="125"/>
      <c r="K1054" s="126"/>
      <c r="L1054" s="126"/>
      <c r="M1054" s="126"/>
      <c r="N1054" s="226">
        <f>Table7[[#This Row],[Drug Cost]]+Table7[[#This Row],[Drug Markup]]+Table7[[#This Row],[Drug Dispensing Fee]]</f>
        <v>0</v>
      </c>
      <c r="O1054" s="126"/>
      <c r="P1054" s="126">
        <f>Table7[[#This Row],[Total Drug Cost]]-Table7[[#This Row],[Total Third-party Pay]]</f>
        <v>0</v>
      </c>
      <c r="Q1054" s="127"/>
      <c r="R1054" s="70" t="e">
        <f>VLOOKUP(Table7[[#This Row],[Patient PHN]],'[1]MASTER LIST'!$C:$D,2,FALSE)</f>
        <v>#N/A</v>
      </c>
    </row>
    <row r="1055" spans="1:18" x14ac:dyDescent="0.25">
      <c r="A1055" s="210"/>
      <c r="B1055" s="124"/>
      <c r="C1055" s="125"/>
      <c r="D1055" s="125"/>
      <c r="E1055" s="125"/>
      <c r="F1055" s="125"/>
      <c r="G1055" s="125"/>
      <c r="H1055" s="125"/>
      <c r="I1055" s="125"/>
      <c r="J1055" s="125"/>
      <c r="K1055" s="126"/>
      <c r="L1055" s="126"/>
      <c r="M1055" s="126"/>
      <c r="N1055" s="226">
        <f>Table7[[#This Row],[Drug Cost]]+Table7[[#This Row],[Drug Markup]]+Table7[[#This Row],[Drug Dispensing Fee]]</f>
        <v>0</v>
      </c>
      <c r="O1055" s="126"/>
      <c r="P1055" s="126">
        <f>Table7[[#This Row],[Total Drug Cost]]-Table7[[#This Row],[Total Third-party Pay]]</f>
        <v>0</v>
      </c>
      <c r="Q1055" s="127"/>
      <c r="R1055" s="70" t="e">
        <f>VLOOKUP(Table7[[#This Row],[Patient PHN]],'[1]MASTER LIST'!$C:$D,2,FALSE)</f>
        <v>#N/A</v>
      </c>
    </row>
    <row r="1056" spans="1:18" x14ac:dyDescent="0.25">
      <c r="A1056" s="210"/>
      <c r="B1056" s="124"/>
      <c r="C1056" s="125"/>
      <c r="D1056" s="125"/>
      <c r="E1056" s="125"/>
      <c r="F1056" s="125"/>
      <c r="G1056" s="125"/>
      <c r="H1056" s="125"/>
      <c r="I1056" s="125"/>
      <c r="J1056" s="125"/>
      <c r="K1056" s="126"/>
      <c r="L1056" s="126"/>
      <c r="M1056" s="126"/>
      <c r="N1056" s="226">
        <f>Table7[[#This Row],[Drug Cost]]+Table7[[#This Row],[Drug Markup]]+Table7[[#This Row],[Drug Dispensing Fee]]</f>
        <v>0</v>
      </c>
      <c r="O1056" s="126"/>
      <c r="P1056" s="126">
        <f>Table7[[#This Row],[Total Drug Cost]]-Table7[[#This Row],[Total Third-party Pay]]</f>
        <v>0</v>
      </c>
      <c r="Q1056" s="127"/>
      <c r="R1056" s="70" t="e">
        <f>VLOOKUP(Table7[[#This Row],[Patient PHN]],'[1]MASTER LIST'!$C:$D,2,FALSE)</f>
        <v>#N/A</v>
      </c>
    </row>
    <row r="1057" spans="1:18" x14ac:dyDescent="0.25">
      <c r="A1057" s="210"/>
      <c r="B1057" s="124"/>
      <c r="C1057" s="125"/>
      <c r="D1057" s="125"/>
      <c r="E1057" s="125"/>
      <c r="F1057" s="125"/>
      <c r="G1057" s="125"/>
      <c r="H1057" s="125"/>
      <c r="I1057" s="125"/>
      <c r="J1057" s="125"/>
      <c r="K1057" s="126"/>
      <c r="L1057" s="126"/>
      <c r="M1057" s="126"/>
      <c r="N1057" s="226">
        <f>Table7[[#This Row],[Drug Cost]]+Table7[[#This Row],[Drug Markup]]+Table7[[#This Row],[Drug Dispensing Fee]]</f>
        <v>0</v>
      </c>
      <c r="O1057" s="126"/>
      <c r="P1057" s="126">
        <f>Table7[[#This Row],[Total Drug Cost]]-Table7[[#This Row],[Total Third-party Pay]]</f>
        <v>0</v>
      </c>
      <c r="Q1057" s="127"/>
      <c r="R1057" s="70" t="e">
        <f>VLOOKUP(Table7[[#This Row],[Patient PHN]],'[1]MASTER LIST'!$C:$D,2,FALSE)</f>
        <v>#N/A</v>
      </c>
    </row>
    <row r="1058" spans="1:18" x14ac:dyDescent="0.25">
      <c r="A1058" s="210"/>
      <c r="B1058" s="124"/>
      <c r="C1058" s="125"/>
      <c r="D1058" s="125"/>
      <c r="E1058" s="125"/>
      <c r="F1058" s="125"/>
      <c r="G1058" s="125"/>
      <c r="H1058" s="125"/>
      <c r="I1058" s="125"/>
      <c r="J1058" s="125"/>
      <c r="K1058" s="126"/>
      <c r="L1058" s="126"/>
      <c r="M1058" s="126"/>
      <c r="N1058" s="226">
        <f>Table7[[#This Row],[Drug Cost]]+Table7[[#This Row],[Drug Markup]]+Table7[[#This Row],[Drug Dispensing Fee]]</f>
        <v>0</v>
      </c>
      <c r="O1058" s="126"/>
      <c r="P1058" s="126">
        <f>Table7[[#This Row],[Total Drug Cost]]-Table7[[#This Row],[Total Third-party Pay]]</f>
        <v>0</v>
      </c>
      <c r="Q1058" s="127"/>
      <c r="R1058" s="70" t="e">
        <f>VLOOKUP(Table7[[#This Row],[Patient PHN]],'[1]MASTER LIST'!$C:$D,2,FALSE)</f>
        <v>#N/A</v>
      </c>
    </row>
    <row r="1059" spans="1:18" x14ac:dyDescent="0.25">
      <c r="A1059" s="210"/>
      <c r="B1059" s="124"/>
      <c r="C1059" s="125"/>
      <c r="D1059" s="125"/>
      <c r="E1059" s="125"/>
      <c r="F1059" s="125"/>
      <c r="G1059" s="125"/>
      <c r="H1059" s="125"/>
      <c r="I1059" s="125"/>
      <c r="J1059" s="125"/>
      <c r="K1059" s="126"/>
      <c r="L1059" s="126"/>
      <c r="M1059" s="126"/>
      <c r="N1059" s="226">
        <f>Table7[[#This Row],[Drug Cost]]+Table7[[#This Row],[Drug Markup]]+Table7[[#This Row],[Drug Dispensing Fee]]</f>
        <v>0</v>
      </c>
      <c r="O1059" s="126"/>
      <c r="P1059" s="126">
        <f>Table7[[#This Row],[Total Drug Cost]]-Table7[[#This Row],[Total Third-party Pay]]</f>
        <v>0</v>
      </c>
      <c r="Q1059" s="127"/>
      <c r="R1059" s="70" t="e">
        <f>VLOOKUP(Table7[[#This Row],[Patient PHN]],'[1]MASTER LIST'!$C:$D,2,FALSE)</f>
        <v>#N/A</v>
      </c>
    </row>
    <row r="1060" spans="1:18" x14ac:dyDescent="0.25">
      <c r="A1060" s="210"/>
      <c r="B1060" s="124"/>
      <c r="C1060" s="125"/>
      <c r="D1060" s="125"/>
      <c r="E1060" s="125"/>
      <c r="F1060" s="125"/>
      <c r="G1060" s="125"/>
      <c r="H1060" s="125"/>
      <c r="I1060" s="125"/>
      <c r="J1060" s="125"/>
      <c r="K1060" s="126"/>
      <c r="L1060" s="126"/>
      <c r="M1060" s="126"/>
      <c r="N1060" s="226">
        <f>Table7[[#This Row],[Drug Cost]]+Table7[[#This Row],[Drug Markup]]+Table7[[#This Row],[Drug Dispensing Fee]]</f>
        <v>0</v>
      </c>
      <c r="O1060" s="126"/>
      <c r="P1060" s="126">
        <f>Table7[[#This Row],[Total Drug Cost]]-Table7[[#This Row],[Total Third-party Pay]]</f>
        <v>0</v>
      </c>
      <c r="Q1060" s="127"/>
      <c r="R1060" s="70" t="e">
        <f>VLOOKUP(Table7[[#This Row],[Patient PHN]],'[1]MASTER LIST'!$C:$D,2,FALSE)</f>
        <v>#N/A</v>
      </c>
    </row>
    <row r="1061" spans="1:18" x14ac:dyDescent="0.25">
      <c r="A1061" s="210"/>
      <c r="B1061" s="124"/>
      <c r="C1061" s="125"/>
      <c r="D1061" s="125"/>
      <c r="E1061" s="125"/>
      <c r="F1061" s="125"/>
      <c r="G1061" s="125"/>
      <c r="H1061" s="125"/>
      <c r="I1061" s="125"/>
      <c r="J1061" s="125"/>
      <c r="K1061" s="126"/>
      <c r="L1061" s="126"/>
      <c r="M1061" s="126"/>
      <c r="N1061" s="226">
        <f>Table7[[#This Row],[Drug Cost]]+Table7[[#This Row],[Drug Markup]]+Table7[[#This Row],[Drug Dispensing Fee]]</f>
        <v>0</v>
      </c>
      <c r="O1061" s="126"/>
      <c r="P1061" s="126">
        <f>Table7[[#This Row],[Total Drug Cost]]-Table7[[#This Row],[Total Third-party Pay]]</f>
        <v>0</v>
      </c>
      <c r="Q1061" s="127"/>
      <c r="R1061" s="70" t="e">
        <f>VLOOKUP(Table7[[#This Row],[Patient PHN]],'[1]MASTER LIST'!$C:$D,2,FALSE)</f>
        <v>#N/A</v>
      </c>
    </row>
    <row r="1062" spans="1:18" x14ac:dyDescent="0.25">
      <c r="A1062" s="210"/>
      <c r="B1062" s="124"/>
      <c r="C1062" s="125"/>
      <c r="D1062" s="125"/>
      <c r="E1062" s="125"/>
      <c r="F1062" s="125"/>
      <c r="G1062" s="125"/>
      <c r="H1062" s="125"/>
      <c r="I1062" s="125"/>
      <c r="J1062" s="125"/>
      <c r="K1062" s="126"/>
      <c r="L1062" s="126"/>
      <c r="M1062" s="126"/>
      <c r="N1062" s="226">
        <f>Table7[[#This Row],[Drug Cost]]+Table7[[#This Row],[Drug Markup]]+Table7[[#This Row],[Drug Dispensing Fee]]</f>
        <v>0</v>
      </c>
      <c r="O1062" s="126"/>
      <c r="P1062" s="126">
        <f>Table7[[#This Row],[Total Drug Cost]]-Table7[[#This Row],[Total Third-party Pay]]</f>
        <v>0</v>
      </c>
      <c r="Q1062" s="127"/>
      <c r="R1062" s="70" t="e">
        <f>VLOOKUP(Table7[[#This Row],[Patient PHN]],'[1]MASTER LIST'!$C:$D,2,FALSE)</f>
        <v>#N/A</v>
      </c>
    </row>
    <row r="1063" spans="1:18" x14ac:dyDescent="0.25">
      <c r="A1063" s="210"/>
      <c r="B1063" s="124"/>
      <c r="C1063" s="125"/>
      <c r="D1063" s="125"/>
      <c r="E1063" s="125"/>
      <c r="F1063" s="125"/>
      <c r="G1063" s="125"/>
      <c r="H1063" s="125"/>
      <c r="I1063" s="125"/>
      <c r="J1063" s="125"/>
      <c r="K1063" s="126"/>
      <c r="L1063" s="126"/>
      <c r="M1063" s="126"/>
      <c r="N1063" s="226">
        <f>Table7[[#This Row],[Drug Cost]]+Table7[[#This Row],[Drug Markup]]+Table7[[#This Row],[Drug Dispensing Fee]]</f>
        <v>0</v>
      </c>
      <c r="O1063" s="126"/>
      <c r="P1063" s="126">
        <f>Table7[[#This Row],[Total Drug Cost]]-Table7[[#This Row],[Total Third-party Pay]]</f>
        <v>0</v>
      </c>
      <c r="Q1063" s="127"/>
      <c r="R1063" s="70" t="e">
        <f>VLOOKUP(Table7[[#This Row],[Patient PHN]],'[1]MASTER LIST'!$C:$D,2,FALSE)</f>
        <v>#N/A</v>
      </c>
    </row>
    <row r="1064" spans="1:18" x14ac:dyDescent="0.25">
      <c r="A1064" s="210"/>
      <c r="B1064" s="124"/>
      <c r="C1064" s="125"/>
      <c r="D1064" s="125"/>
      <c r="E1064" s="125"/>
      <c r="F1064" s="125"/>
      <c r="G1064" s="125"/>
      <c r="H1064" s="125"/>
      <c r="I1064" s="125"/>
      <c r="J1064" s="125"/>
      <c r="K1064" s="126"/>
      <c r="L1064" s="126"/>
      <c r="M1064" s="126"/>
      <c r="N1064" s="226">
        <f>Table7[[#This Row],[Drug Cost]]+Table7[[#This Row],[Drug Markup]]+Table7[[#This Row],[Drug Dispensing Fee]]</f>
        <v>0</v>
      </c>
      <c r="O1064" s="126"/>
      <c r="P1064" s="126">
        <f>Table7[[#This Row],[Total Drug Cost]]-Table7[[#This Row],[Total Third-party Pay]]</f>
        <v>0</v>
      </c>
      <c r="Q1064" s="127"/>
      <c r="R1064" s="70" t="e">
        <f>VLOOKUP(Table7[[#This Row],[Patient PHN]],'[1]MASTER LIST'!$C:$D,2,FALSE)</f>
        <v>#N/A</v>
      </c>
    </row>
    <row r="1065" spans="1:18" x14ac:dyDescent="0.25">
      <c r="A1065" s="210"/>
      <c r="B1065" s="124"/>
      <c r="C1065" s="125"/>
      <c r="D1065" s="125"/>
      <c r="E1065" s="125"/>
      <c r="F1065" s="125"/>
      <c r="G1065" s="125"/>
      <c r="H1065" s="125"/>
      <c r="I1065" s="125"/>
      <c r="J1065" s="125"/>
      <c r="K1065" s="126"/>
      <c r="L1065" s="126"/>
      <c r="M1065" s="126"/>
      <c r="N1065" s="226">
        <f>Table7[[#This Row],[Drug Cost]]+Table7[[#This Row],[Drug Markup]]+Table7[[#This Row],[Drug Dispensing Fee]]</f>
        <v>0</v>
      </c>
      <c r="O1065" s="126"/>
      <c r="P1065" s="126">
        <f>Table7[[#This Row],[Total Drug Cost]]-Table7[[#This Row],[Total Third-party Pay]]</f>
        <v>0</v>
      </c>
      <c r="Q1065" s="127"/>
      <c r="R1065" s="70" t="e">
        <f>VLOOKUP(Table7[[#This Row],[Patient PHN]],'[1]MASTER LIST'!$C:$D,2,FALSE)</f>
        <v>#N/A</v>
      </c>
    </row>
    <row r="1066" spans="1:18" x14ac:dyDescent="0.25">
      <c r="A1066" s="210"/>
      <c r="B1066" s="124"/>
      <c r="C1066" s="125"/>
      <c r="D1066" s="125"/>
      <c r="E1066" s="125"/>
      <c r="F1066" s="125"/>
      <c r="G1066" s="125"/>
      <c r="H1066" s="125"/>
      <c r="I1066" s="125"/>
      <c r="J1066" s="125"/>
      <c r="K1066" s="126"/>
      <c r="L1066" s="126"/>
      <c r="M1066" s="126"/>
      <c r="N1066" s="226">
        <f>Table7[[#This Row],[Drug Cost]]+Table7[[#This Row],[Drug Markup]]+Table7[[#This Row],[Drug Dispensing Fee]]</f>
        <v>0</v>
      </c>
      <c r="O1066" s="126"/>
      <c r="P1066" s="126">
        <f>Table7[[#This Row],[Total Drug Cost]]-Table7[[#This Row],[Total Third-party Pay]]</f>
        <v>0</v>
      </c>
      <c r="Q1066" s="127"/>
      <c r="R1066" s="70" t="e">
        <f>VLOOKUP(Table7[[#This Row],[Patient PHN]],'[1]MASTER LIST'!$C:$D,2,FALSE)</f>
        <v>#N/A</v>
      </c>
    </row>
    <row r="1067" spans="1:18" x14ac:dyDescent="0.25">
      <c r="A1067" s="210"/>
      <c r="B1067" s="124"/>
      <c r="C1067" s="125"/>
      <c r="D1067" s="125"/>
      <c r="E1067" s="125"/>
      <c r="F1067" s="125"/>
      <c r="G1067" s="125"/>
      <c r="H1067" s="125"/>
      <c r="I1067" s="125"/>
      <c r="J1067" s="125"/>
      <c r="K1067" s="126"/>
      <c r="L1067" s="126"/>
      <c r="M1067" s="126"/>
      <c r="N1067" s="226">
        <f>Table7[[#This Row],[Drug Cost]]+Table7[[#This Row],[Drug Markup]]+Table7[[#This Row],[Drug Dispensing Fee]]</f>
        <v>0</v>
      </c>
      <c r="O1067" s="126"/>
      <c r="P1067" s="126">
        <f>Table7[[#This Row],[Total Drug Cost]]-Table7[[#This Row],[Total Third-party Pay]]</f>
        <v>0</v>
      </c>
      <c r="Q1067" s="127"/>
      <c r="R1067" s="70" t="e">
        <f>VLOOKUP(Table7[[#This Row],[Patient PHN]],'[1]MASTER LIST'!$C:$D,2,FALSE)</f>
        <v>#N/A</v>
      </c>
    </row>
    <row r="1068" spans="1:18" x14ac:dyDescent="0.25">
      <c r="A1068" s="210"/>
      <c r="B1068" s="124"/>
      <c r="C1068" s="125"/>
      <c r="D1068" s="125"/>
      <c r="E1068" s="125"/>
      <c r="F1068" s="125"/>
      <c r="G1068" s="125"/>
      <c r="H1068" s="125"/>
      <c r="I1068" s="125"/>
      <c r="J1068" s="125"/>
      <c r="K1068" s="126"/>
      <c r="L1068" s="126"/>
      <c r="M1068" s="126"/>
      <c r="N1068" s="226">
        <f>Table7[[#This Row],[Drug Cost]]+Table7[[#This Row],[Drug Markup]]+Table7[[#This Row],[Drug Dispensing Fee]]</f>
        <v>0</v>
      </c>
      <c r="O1068" s="126"/>
      <c r="P1068" s="126">
        <f>Table7[[#This Row],[Total Drug Cost]]-Table7[[#This Row],[Total Third-party Pay]]</f>
        <v>0</v>
      </c>
      <c r="Q1068" s="127"/>
      <c r="R1068" s="70" t="e">
        <f>VLOOKUP(Table7[[#This Row],[Patient PHN]],'[1]MASTER LIST'!$C:$D,2,FALSE)</f>
        <v>#N/A</v>
      </c>
    </row>
    <row r="1069" spans="1:18" x14ac:dyDescent="0.25">
      <c r="A1069" s="210"/>
      <c r="B1069" s="124"/>
      <c r="C1069" s="125"/>
      <c r="D1069" s="125"/>
      <c r="E1069" s="125"/>
      <c r="F1069" s="125"/>
      <c r="G1069" s="125"/>
      <c r="H1069" s="125"/>
      <c r="I1069" s="125"/>
      <c r="J1069" s="125"/>
      <c r="K1069" s="126"/>
      <c r="L1069" s="126"/>
      <c r="M1069" s="126"/>
      <c r="N1069" s="226">
        <f>Table7[[#This Row],[Drug Cost]]+Table7[[#This Row],[Drug Markup]]+Table7[[#This Row],[Drug Dispensing Fee]]</f>
        <v>0</v>
      </c>
      <c r="O1069" s="126"/>
      <c r="P1069" s="126">
        <f>Table7[[#This Row],[Total Drug Cost]]-Table7[[#This Row],[Total Third-party Pay]]</f>
        <v>0</v>
      </c>
      <c r="Q1069" s="127"/>
      <c r="R1069" s="70" t="e">
        <f>VLOOKUP(Table7[[#This Row],[Patient PHN]],'[1]MASTER LIST'!$C:$D,2,FALSE)</f>
        <v>#N/A</v>
      </c>
    </row>
    <row r="1070" spans="1:18" x14ac:dyDescent="0.25">
      <c r="A1070" s="210"/>
      <c r="B1070" s="124"/>
      <c r="C1070" s="125"/>
      <c r="D1070" s="125"/>
      <c r="E1070" s="125"/>
      <c r="F1070" s="125"/>
      <c r="G1070" s="125"/>
      <c r="H1070" s="125"/>
      <c r="I1070" s="125"/>
      <c r="J1070" s="125"/>
      <c r="K1070" s="126"/>
      <c r="L1070" s="126"/>
      <c r="M1070" s="126"/>
      <c r="N1070" s="226">
        <f>Table7[[#This Row],[Drug Cost]]+Table7[[#This Row],[Drug Markup]]+Table7[[#This Row],[Drug Dispensing Fee]]</f>
        <v>0</v>
      </c>
      <c r="O1070" s="126"/>
      <c r="P1070" s="126">
        <f>Table7[[#This Row],[Total Drug Cost]]-Table7[[#This Row],[Total Third-party Pay]]</f>
        <v>0</v>
      </c>
      <c r="Q1070" s="127"/>
      <c r="R1070" s="70" t="e">
        <f>VLOOKUP(Table7[[#This Row],[Patient PHN]],'[1]MASTER LIST'!$C:$D,2,FALSE)</f>
        <v>#N/A</v>
      </c>
    </row>
    <row r="1071" spans="1:18" x14ac:dyDescent="0.25">
      <c r="A1071" s="210"/>
      <c r="B1071" s="124"/>
      <c r="C1071" s="125"/>
      <c r="D1071" s="125"/>
      <c r="E1071" s="125"/>
      <c r="F1071" s="125"/>
      <c r="G1071" s="125"/>
      <c r="H1071" s="125"/>
      <c r="I1071" s="125"/>
      <c r="J1071" s="125"/>
      <c r="K1071" s="126"/>
      <c r="L1071" s="126"/>
      <c r="M1071" s="126"/>
      <c r="N1071" s="226">
        <f>Table7[[#This Row],[Drug Cost]]+Table7[[#This Row],[Drug Markup]]+Table7[[#This Row],[Drug Dispensing Fee]]</f>
        <v>0</v>
      </c>
      <c r="O1071" s="126"/>
      <c r="P1071" s="126">
        <f>Table7[[#This Row],[Total Drug Cost]]-Table7[[#This Row],[Total Third-party Pay]]</f>
        <v>0</v>
      </c>
      <c r="Q1071" s="127"/>
      <c r="R1071" s="70" t="e">
        <f>VLOOKUP(Table7[[#This Row],[Patient PHN]],'[1]MASTER LIST'!$C:$D,2,FALSE)</f>
        <v>#N/A</v>
      </c>
    </row>
    <row r="1072" spans="1:18" x14ac:dyDescent="0.25">
      <c r="A1072" s="210"/>
      <c r="B1072" s="124"/>
      <c r="C1072" s="125"/>
      <c r="D1072" s="125"/>
      <c r="E1072" s="125"/>
      <c r="F1072" s="125"/>
      <c r="G1072" s="125"/>
      <c r="H1072" s="125"/>
      <c r="I1072" s="125"/>
      <c r="J1072" s="125"/>
      <c r="K1072" s="126"/>
      <c r="L1072" s="126"/>
      <c r="M1072" s="126"/>
      <c r="N1072" s="226">
        <f>Table7[[#This Row],[Drug Cost]]+Table7[[#This Row],[Drug Markup]]+Table7[[#This Row],[Drug Dispensing Fee]]</f>
        <v>0</v>
      </c>
      <c r="O1072" s="126"/>
      <c r="P1072" s="126">
        <f>Table7[[#This Row],[Total Drug Cost]]-Table7[[#This Row],[Total Third-party Pay]]</f>
        <v>0</v>
      </c>
      <c r="Q1072" s="127"/>
      <c r="R1072" s="70" t="e">
        <f>VLOOKUP(Table7[[#This Row],[Patient PHN]],'[1]MASTER LIST'!$C:$D,2,FALSE)</f>
        <v>#N/A</v>
      </c>
    </row>
    <row r="1073" spans="1:18" x14ac:dyDescent="0.25">
      <c r="A1073" s="210"/>
      <c r="B1073" s="124"/>
      <c r="C1073" s="125"/>
      <c r="D1073" s="125"/>
      <c r="E1073" s="125"/>
      <c r="F1073" s="125"/>
      <c r="G1073" s="125"/>
      <c r="H1073" s="125"/>
      <c r="I1073" s="125"/>
      <c r="J1073" s="125"/>
      <c r="K1073" s="126"/>
      <c r="L1073" s="126"/>
      <c r="M1073" s="126"/>
      <c r="N1073" s="226">
        <f>Table7[[#This Row],[Drug Cost]]+Table7[[#This Row],[Drug Markup]]+Table7[[#This Row],[Drug Dispensing Fee]]</f>
        <v>0</v>
      </c>
      <c r="O1073" s="126"/>
      <c r="P1073" s="126">
        <f>Table7[[#This Row],[Total Drug Cost]]-Table7[[#This Row],[Total Third-party Pay]]</f>
        <v>0</v>
      </c>
      <c r="Q1073" s="127"/>
      <c r="R1073" s="70" t="e">
        <f>VLOOKUP(Table7[[#This Row],[Patient PHN]],'[1]MASTER LIST'!$C:$D,2,FALSE)</f>
        <v>#N/A</v>
      </c>
    </row>
    <row r="1074" spans="1:18" x14ac:dyDescent="0.25">
      <c r="A1074" s="210"/>
      <c r="B1074" s="124"/>
      <c r="C1074" s="125"/>
      <c r="D1074" s="125"/>
      <c r="E1074" s="125"/>
      <c r="F1074" s="125"/>
      <c r="G1074" s="125"/>
      <c r="H1074" s="125"/>
      <c r="I1074" s="125"/>
      <c r="J1074" s="125"/>
      <c r="K1074" s="126"/>
      <c r="L1074" s="126"/>
      <c r="M1074" s="126"/>
      <c r="N1074" s="226">
        <f>Table7[[#This Row],[Drug Cost]]+Table7[[#This Row],[Drug Markup]]+Table7[[#This Row],[Drug Dispensing Fee]]</f>
        <v>0</v>
      </c>
      <c r="O1074" s="126"/>
      <c r="P1074" s="126">
        <f>Table7[[#This Row],[Total Drug Cost]]-Table7[[#This Row],[Total Third-party Pay]]</f>
        <v>0</v>
      </c>
      <c r="Q1074" s="127"/>
      <c r="R1074" s="70" t="e">
        <f>VLOOKUP(Table7[[#This Row],[Patient PHN]],'[1]MASTER LIST'!$C:$D,2,FALSE)</f>
        <v>#N/A</v>
      </c>
    </row>
    <row r="1075" spans="1:18" x14ac:dyDescent="0.25">
      <c r="A1075" s="210"/>
      <c r="B1075" s="124"/>
      <c r="C1075" s="125"/>
      <c r="D1075" s="125"/>
      <c r="E1075" s="125"/>
      <c r="F1075" s="125"/>
      <c r="G1075" s="125"/>
      <c r="H1075" s="125"/>
      <c r="I1075" s="125"/>
      <c r="J1075" s="125"/>
      <c r="K1075" s="126"/>
      <c r="L1075" s="126"/>
      <c r="M1075" s="126"/>
      <c r="N1075" s="226">
        <f>Table7[[#This Row],[Drug Cost]]+Table7[[#This Row],[Drug Markup]]+Table7[[#This Row],[Drug Dispensing Fee]]</f>
        <v>0</v>
      </c>
      <c r="O1075" s="126"/>
      <c r="P1075" s="126">
        <f>Table7[[#This Row],[Total Drug Cost]]-Table7[[#This Row],[Total Third-party Pay]]</f>
        <v>0</v>
      </c>
      <c r="Q1075" s="127"/>
      <c r="R1075" s="70" t="e">
        <f>VLOOKUP(Table7[[#This Row],[Patient PHN]],'[1]MASTER LIST'!$C:$D,2,FALSE)</f>
        <v>#N/A</v>
      </c>
    </row>
    <row r="1076" spans="1:18" x14ac:dyDescent="0.25">
      <c r="A1076" s="210"/>
      <c r="B1076" s="124"/>
      <c r="C1076" s="125"/>
      <c r="D1076" s="125"/>
      <c r="E1076" s="125"/>
      <c r="F1076" s="125"/>
      <c r="G1076" s="125"/>
      <c r="H1076" s="125"/>
      <c r="I1076" s="125"/>
      <c r="J1076" s="125"/>
      <c r="K1076" s="126"/>
      <c r="L1076" s="126"/>
      <c r="M1076" s="126"/>
      <c r="N1076" s="226">
        <f>Table7[[#This Row],[Drug Cost]]+Table7[[#This Row],[Drug Markup]]+Table7[[#This Row],[Drug Dispensing Fee]]</f>
        <v>0</v>
      </c>
      <c r="O1076" s="126"/>
      <c r="P1076" s="126">
        <f>Table7[[#This Row],[Total Drug Cost]]-Table7[[#This Row],[Total Third-party Pay]]</f>
        <v>0</v>
      </c>
      <c r="Q1076" s="127"/>
      <c r="R1076" s="70" t="e">
        <f>VLOOKUP(Table7[[#This Row],[Patient PHN]],'[1]MASTER LIST'!$C:$D,2,FALSE)</f>
        <v>#N/A</v>
      </c>
    </row>
    <row r="1077" spans="1:18" x14ac:dyDescent="0.25">
      <c r="A1077" s="210"/>
      <c r="B1077" s="124"/>
      <c r="C1077" s="125"/>
      <c r="D1077" s="125"/>
      <c r="E1077" s="125"/>
      <c r="F1077" s="125"/>
      <c r="G1077" s="125"/>
      <c r="H1077" s="125"/>
      <c r="I1077" s="125"/>
      <c r="J1077" s="125"/>
      <c r="K1077" s="126"/>
      <c r="L1077" s="126"/>
      <c r="M1077" s="126"/>
      <c r="N1077" s="226">
        <f>Table7[[#This Row],[Drug Cost]]+Table7[[#This Row],[Drug Markup]]+Table7[[#This Row],[Drug Dispensing Fee]]</f>
        <v>0</v>
      </c>
      <c r="O1077" s="126"/>
      <c r="P1077" s="126">
        <f>Table7[[#This Row],[Total Drug Cost]]-Table7[[#This Row],[Total Third-party Pay]]</f>
        <v>0</v>
      </c>
      <c r="Q1077" s="127"/>
      <c r="R1077" s="70" t="e">
        <f>VLOOKUP(Table7[[#This Row],[Patient PHN]],'[1]MASTER LIST'!$C:$D,2,FALSE)</f>
        <v>#N/A</v>
      </c>
    </row>
    <row r="1078" spans="1:18" x14ac:dyDescent="0.25">
      <c r="A1078" s="210"/>
      <c r="B1078" s="124"/>
      <c r="C1078" s="125"/>
      <c r="D1078" s="125"/>
      <c r="E1078" s="125"/>
      <c r="F1078" s="125"/>
      <c r="G1078" s="125"/>
      <c r="H1078" s="125"/>
      <c r="I1078" s="125"/>
      <c r="J1078" s="125"/>
      <c r="K1078" s="126"/>
      <c r="L1078" s="126"/>
      <c r="M1078" s="126"/>
      <c r="N1078" s="226">
        <f>Table7[[#This Row],[Drug Cost]]+Table7[[#This Row],[Drug Markup]]+Table7[[#This Row],[Drug Dispensing Fee]]</f>
        <v>0</v>
      </c>
      <c r="O1078" s="126"/>
      <c r="P1078" s="126">
        <f>Table7[[#This Row],[Total Drug Cost]]-Table7[[#This Row],[Total Third-party Pay]]</f>
        <v>0</v>
      </c>
      <c r="Q1078" s="127"/>
      <c r="R1078" s="70" t="e">
        <f>VLOOKUP(Table7[[#This Row],[Patient PHN]],'[1]MASTER LIST'!$C:$D,2,FALSE)</f>
        <v>#N/A</v>
      </c>
    </row>
    <row r="1079" spans="1:18" x14ac:dyDescent="0.25">
      <c r="A1079" s="210"/>
      <c r="B1079" s="124"/>
      <c r="C1079" s="125"/>
      <c r="D1079" s="125"/>
      <c r="E1079" s="125"/>
      <c r="F1079" s="125"/>
      <c r="G1079" s="125"/>
      <c r="H1079" s="125"/>
      <c r="I1079" s="125"/>
      <c r="J1079" s="125"/>
      <c r="K1079" s="126"/>
      <c r="L1079" s="126"/>
      <c r="M1079" s="126"/>
      <c r="N1079" s="226">
        <f>Table7[[#This Row],[Drug Cost]]+Table7[[#This Row],[Drug Markup]]+Table7[[#This Row],[Drug Dispensing Fee]]</f>
        <v>0</v>
      </c>
      <c r="O1079" s="126"/>
      <c r="P1079" s="126">
        <f>Table7[[#This Row],[Total Drug Cost]]-Table7[[#This Row],[Total Third-party Pay]]</f>
        <v>0</v>
      </c>
      <c r="Q1079" s="127"/>
      <c r="R1079" s="70" t="e">
        <f>VLOOKUP(Table7[[#This Row],[Patient PHN]],'[1]MASTER LIST'!$C:$D,2,FALSE)</f>
        <v>#N/A</v>
      </c>
    </row>
    <row r="1080" spans="1:18" x14ac:dyDescent="0.25">
      <c r="A1080" s="210"/>
      <c r="B1080" s="124"/>
      <c r="C1080" s="125"/>
      <c r="D1080" s="125"/>
      <c r="E1080" s="125"/>
      <c r="F1080" s="125"/>
      <c r="G1080" s="125"/>
      <c r="H1080" s="125"/>
      <c r="I1080" s="125"/>
      <c r="J1080" s="125"/>
      <c r="K1080" s="126"/>
      <c r="L1080" s="126"/>
      <c r="M1080" s="126"/>
      <c r="N1080" s="226">
        <f>Table7[[#This Row],[Drug Cost]]+Table7[[#This Row],[Drug Markup]]+Table7[[#This Row],[Drug Dispensing Fee]]</f>
        <v>0</v>
      </c>
      <c r="O1080" s="126"/>
      <c r="P1080" s="126">
        <f>Table7[[#This Row],[Total Drug Cost]]-Table7[[#This Row],[Total Third-party Pay]]</f>
        <v>0</v>
      </c>
      <c r="Q1080" s="127"/>
      <c r="R1080" s="70" t="e">
        <f>VLOOKUP(Table7[[#This Row],[Patient PHN]],'[1]MASTER LIST'!$C:$D,2,FALSE)</f>
        <v>#N/A</v>
      </c>
    </row>
    <row r="1081" spans="1:18" x14ac:dyDescent="0.25">
      <c r="A1081" s="210"/>
      <c r="B1081" s="124"/>
      <c r="C1081" s="125"/>
      <c r="D1081" s="125"/>
      <c r="E1081" s="125"/>
      <c r="F1081" s="125"/>
      <c r="G1081" s="125"/>
      <c r="H1081" s="125"/>
      <c r="I1081" s="125"/>
      <c r="J1081" s="125"/>
      <c r="K1081" s="126"/>
      <c r="L1081" s="126"/>
      <c r="M1081" s="126"/>
      <c r="N1081" s="226">
        <f>Table7[[#This Row],[Drug Cost]]+Table7[[#This Row],[Drug Markup]]+Table7[[#This Row],[Drug Dispensing Fee]]</f>
        <v>0</v>
      </c>
      <c r="O1081" s="126"/>
      <c r="P1081" s="126">
        <f>Table7[[#This Row],[Total Drug Cost]]-Table7[[#This Row],[Total Third-party Pay]]</f>
        <v>0</v>
      </c>
      <c r="Q1081" s="127"/>
      <c r="R1081" s="70" t="e">
        <f>VLOOKUP(Table7[[#This Row],[Patient PHN]],'[1]MASTER LIST'!$C:$D,2,FALSE)</f>
        <v>#N/A</v>
      </c>
    </row>
    <row r="1082" spans="1:18" x14ac:dyDescent="0.25">
      <c r="A1082" s="210"/>
      <c r="B1082" s="124"/>
      <c r="C1082" s="125"/>
      <c r="D1082" s="125"/>
      <c r="E1082" s="125"/>
      <c r="F1082" s="125"/>
      <c r="G1082" s="125"/>
      <c r="H1082" s="125"/>
      <c r="I1082" s="125"/>
      <c r="J1082" s="125"/>
      <c r="K1082" s="126"/>
      <c r="L1082" s="126"/>
      <c r="M1082" s="126"/>
      <c r="N1082" s="226">
        <f>Table7[[#This Row],[Drug Cost]]+Table7[[#This Row],[Drug Markup]]+Table7[[#This Row],[Drug Dispensing Fee]]</f>
        <v>0</v>
      </c>
      <c r="O1082" s="126"/>
      <c r="P1082" s="126">
        <f>Table7[[#This Row],[Total Drug Cost]]-Table7[[#This Row],[Total Third-party Pay]]</f>
        <v>0</v>
      </c>
      <c r="Q1082" s="127"/>
      <c r="R1082" s="70" t="e">
        <f>VLOOKUP(Table7[[#This Row],[Patient PHN]],'[1]MASTER LIST'!$C:$D,2,FALSE)</f>
        <v>#N/A</v>
      </c>
    </row>
    <row r="1083" spans="1:18" x14ac:dyDescent="0.25">
      <c r="A1083" s="210"/>
      <c r="B1083" s="124"/>
      <c r="C1083" s="125"/>
      <c r="D1083" s="125"/>
      <c r="E1083" s="125"/>
      <c r="F1083" s="125"/>
      <c r="G1083" s="125"/>
      <c r="H1083" s="125"/>
      <c r="I1083" s="125"/>
      <c r="J1083" s="125"/>
      <c r="K1083" s="126"/>
      <c r="L1083" s="126"/>
      <c r="M1083" s="126"/>
      <c r="N1083" s="226">
        <f>Table7[[#This Row],[Drug Cost]]+Table7[[#This Row],[Drug Markup]]+Table7[[#This Row],[Drug Dispensing Fee]]</f>
        <v>0</v>
      </c>
      <c r="O1083" s="126"/>
      <c r="P1083" s="126">
        <f>Table7[[#This Row],[Total Drug Cost]]-Table7[[#This Row],[Total Third-party Pay]]</f>
        <v>0</v>
      </c>
      <c r="Q1083" s="127"/>
      <c r="R1083" s="70" t="e">
        <f>VLOOKUP(Table7[[#This Row],[Patient PHN]],'[1]MASTER LIST'!$C:$D,2,FALSE)</f>
        <v>#N/A</v>
      </c>
    </row>
    <row r="1084" spans="1:18" x14ac:dyDescent="0.25">
      <c r="A1084" s="210"/>
      <c r="B1084" s="124"/>
      <c r="C1084" s="125"/>
      <c r="D1084" s="125"/>
      <c r="E1084" s="125"/>
      <c r="F1084" s="125"/>
      <c r="G1084" s="125"/>
      <c r="H1084" s="125"/>
      <c r="I1084" s="125"/>
      <c r="J1084" s="125"/>
      <c r="K1084" s="126"/>
      <c r="L1084" s="126"/>
      <c r="M1084" s="126"/>
      <c r="N1084" s="226">
        <f>Table7[[#This Row],[Drug Cost]]+Table7[[#This Row],[Drug Markup]]+Table7[[#This Row],[Drug Dispensing Fee]]</f>
        <v>0</v>
      </c>
      <c r="O1084" s="126"/>
      <c r="P1084" s="126">
        <f>Table7[[#This Row],[Total Drug Cost]]-Table7[[#This Row],[Total Third-party Pay]]</f>
        <v>0</v>
      </c>
      <c r="Q1084" s="127"/>
      <c r="R1084" s="70" t="e">
        <f>VLOOKUP(Table7[[#This Row],[Patient PHN]],'[1]MASTER LIST'!$C:$D,2,FALSE)</f>
        <v>#N/A</v>
      </c>
    </row>
    <row r="1085" spans="1:18" x14ac:dyDescent="0.25">
      <c r="A1085" s="210"/>
      <c r="B1085" s="124"/>
      <c r="C1085" s="125"/>
      <c r="D1085" s="125"/>
      <c r="E1085" s="125"/>
      <c r="F1085" s="125"/>
      <c r="G1085" s="125"/>
      <c r="H1085" s="125"/>
      <c r="I1085" s="125"/>
      <c r="J1085" s="125"/>
      <c r="K1085" s="126"/>
      <c r="L1085" s="126"/>
      <c r="M1085" s="126"/>
      <c r="N1085" s="226">
        <f>Table7[[#This Row],[Drug Cost]]+Table7[[#This Row],[Drug Markup]]+Table7[[#This Row],[Drug Dispensing Fee]]</f>
        <v>0</v>
      </c>
      <c r="O1085" s="126"/>
      <c r="P1085" s="126">
        <f>Table7[[#This Row],[Total Drug Cost]]-Table7[[#This Row],[Total Third-party Pay]]</f>
        <v>0</v>
      </c>
      <c r="Q1085" s="127"/>
      <c r="R1085" s="70" t="e">
        <f>VLOOKUP(Table7[[#This Row],[Patient PHN]],'[1]MASTER LIST'!$C:$D,2,FALSE)</f>
        <v>#N/A</v>
      </c>
    </row>
    <row r="1086" spans="1:18" x14ac:dyDescent="0.25">
      <c r="A1086" s="210"/>
      <c r="B1086" s="124"/>
      <c r="C1086" s="125"/>
      <c r="D1086" s="125"/>
      <c r="E1086" s="125"/>
      <c r="F1086" s="125"/>
      <c r="G1086" s="125"/>
      <c r="H1086" s="125"/>
      <c r="I1086" s="125"/>
      <c r="J1086" s="125"/>
      <c r="K1086" s="126"/>
      <c r="L1086" s="126"/>
      <c r="M1086" s="126"/>
      <c r="N1086" s="226">
        <f>Table7[[#This Row],[Drug Cost]]+Table7[[#This Row],[Drug Markup]]+Table7[[#This Row],[Drug Dispensing Fee]]</f>
        <v>0</v>
      </c>
      <c r="O1086" s="126"/>
      <c r="P1086" s="126">
        <f>Table7[[#This Row],[Total Drug Cost]]-Table7[[#This Row],[Total Third-party Pay]]</f>
        <v>0</v>
      </c>
      <c r="Q1086" s="127"/>
      <c r="R1086" s="70" t="e">
        <f>VLOOKUP(Table7[[#This Row],[Patient PHN]],'[1]MASTER LIST'!$C:$D,2,FALSE)</f>
        <v>#N/A</v>
      </c>
    </row>
    <row r="1087" spans="1:18" x14ac:dyDescent="0.25">
      <c r="A1087" s="210"/>
      <c r="B1087" s="124"/>
      <c r="C1087" s="125"/>
      <c r="D1087" s="125"/>
      <c r="E1087" s="125"/>
      <c r="F1087" s="125"/>
      <c r="G1087" s="125"/>
      <c r="H1087" s="125"/>
      <c r="I1087" s="125"/>
      <c r="J1087" s="125"/>
      <c r="K1087" s="126"/>
      <c r="L1087" s="126"/>
      <c r="M1087" s="126"/>
      <c r="N1087" s="226">
        <f>Table7[[#This Row],[Drug Cost]]+Table7[[#This Row],[Drug Markup]]+Table7[[#This Row],[Drug Dispensing Fee]]</f>
        <v>0</v>
      </c>
      <c r="O1087" s="126"/>
      <c r="P1087" s="126">
        <f>Table7[[#This Row],[Total Drug Cost]]-Table7[[#This Row],[Total Third-party Pay]]</f>
        <v>0</v>
      </c>
      <c r="Q1087" s="127"/>
      <c r="R1087" s="70" t="e">
        <f>VLOOKUP(Table7[[#This Row],[Patient PHN]],'[1]MASTER LIST'!$C:$D,2,FALSE)</f>
        <v>#N/A</v>
      </c>
    </row>
    <row r="1088" spans="1:18" x14ac:dyDescent="0.25">
      <c r="A1088" s="210"/>
      <c r="B1088" s="124"/>
      <c r="C1088" s="125"/>
      <c r="D1088" s="125"/>
      <c r="E1088" s="125"/>
      <c r="F1088" s="125"/>
      <c r="G1088" s="125"/>
      <c r="H1088" s="125"/>
      <c r="I1088" s="125"/>
      <c r="J1088" s="125"/>
      <c r="K1088" s="126"/>
      <c r="L1088" s="126"/>
      <c r="M1088" s="126"/>
      <c r="N1088" s="226">
        <f>Table7[[#This Row],[Drug Cost]]+Table7[[#This Row],[Drug Markup]]+Table7[[#This Row],[Drug Dispensing Fee]]</f>
        <v>0</v>
      </c>
      <c r="O1088" s="126"/>
      <c r="P1088" s="126">
        <f>Table7[[#This Row],[Total Drug Cost]]-Table7[[#This Row],[Total Third-party Pay]]</f>
        <v>0</v>
      </c>
      <c r="Q1088" s="127"/>
      <c r="R1088" s="70" t="e">
        <f>VLOOKUP(Table7[[#This Row],[Patient PHN]],'[1]MASTER LIST'!$C:$D,2,FALSE)</f>
        <v>#N/A</v>
      </c>
    </row>
    <row r="1089" spans="1:18" x14ac:dyDescent="0.25">
      <c r="A1089" s="210"/>
      <c r="B1089" s="124"/>
      <c r="C1089" s="125"/>
      <c r="D1089" s="125"/>
      <c r="E1089" s="125"/>
      <c r="F1089" s="125"/>
      <c r="G1089" s="125"/>
      <c r="H1089" s="125"/>
      <c r="I1089" s="125"/>
      <c r="J1089" s="125"/>
      <c r="K1089" s="126"/>
      <c r="L1089" s="126"/>
      <c r="M1089" s="126"/>
      <c r="N1089" s="226">
        <f>Table7[[#This Row],[Drug Cost]]+Table7[[#This Row],[Drug Markup]]+Table7[[#This Row],[Drug Dispensing Fee]]</f>
        <v>0</v>
      </c>
      <c r="O1089" s="126"/>
      <c r="P1089" s="126">
        <f>Table7[[#This Row],[Total Drug Cost]]-Table7[[#This Row],[Total Third-party Pay]]</f>
        <v>0</v>
      </c>
      <c r="Q1089" s="127"/>
      <c r="R1089" s="70" t="e">
        <f>VLOOKUP(Table7[[#This Row],[Patient PHN]],'[1]MASTER LIST'!$C:$D,2,FALSE)</f>
        <v>#N/A</v>
      </c>
    </row>
    <row r="1090" spans="1:18" x14ac:dyDescent="0.25">
      <c r="A1090" s="210"/>
      <c r="B1090" s="124"/>
      <c r="C1090" s="125"/>
      <c r="D1090" s="125"/>
      <c r="E1090" s="125"/>
      <c r="F1090" s="125"/>
      <c r="G1090" s="125"/>
      <c r="H1090" s="125"/>
      <c r="I1090" s="125"/>
      <c r="J1090" s="125"/>
      <c r="K1090" s="126"/>
      <c r="L1090" s="126"/>
      <c r="M1090" s="126"/>
      <c r="N1090" s="226">
        <f>Table7[[#This Row],[Drug Cost]]+Table7[[#This Row],[Drug Markup]]+Table7[[#This Row],[Drug Dispensing Fee]]</f>
        <v>0</v>
      </c>
      <c r="O1090" s="126"/>
      <c r="P1090" s="126">
        <f>Table7[[#This Row],[Total Drug Cost]]-Table7[[#This Row],[Total Third-party Pay]]</f>
        <v>0</v>
      </c>
      <c r="Q1090" s="127"/>
      <c r="R1090" s="70" t="e">
        <f>VLOOKUP(Table7[[#This Row],[Patient PHN]],'[1]MASTER LIST'!$C:$D,2,FALSE)</f>
        <v>#N/A</v>
      </c>
    </row>
    <row r="1091" spans="1:18" x14ac:dyDescent="0.25">
      <c r="A1091" s="210"/>
      <c r="B1091" s="124"/>
      <c r="C1091" s="125"/>
      <c r="D1091" s="125"/>
      <c r="E1091" s="125"/>
      <c r="F1091" s="125"/>
      <c r="G1091" s="125"/>
      <c r="H1091" s="125"/>
      <c r="I1091" s="125"/>
      <c r="J1091" s="125"/>
      <c r="K1091" s="126"/>
      <c r="L1091" s="126"/>
      <c r="M1091" s="126"/>
      <c r="N1091" s="226">
        <f>Table7[[#This Row],[Drug Cost]]+Table7[[#This Row],[Drug Markup]]+Table7[[#This Row],[Drug Dispensing Fee]]</f>
        <v>0</v>
      </c>
      <c r="O1091" s="126"/>
      <c r="P1091" s="126">
        <f>Table7[[#This Row],[Total Drug Cost]]-Table7[[#This Row],[Total Third-party Pay]]</f>
        <v>0</v>
      </c>
      <c r="Q1091" s="127"/>
      <c r="R1091" s="70" t="e">
        <f>VLOOKUP(Table7[[#This Row],[Patient PHN]],'[1]MASTER LIST'!$C:$D,2,FALSE)</f>
        <v>#N/A</v>
      </c>
    </row>
    <row r="1092" spans="1:18" x14ac:dyDescent="0.25">
      <c r="A1092" s="210"/>
      <c r="B1092" s="124"/>
      <c r="C1092" s="125"/>
      <c r="D1092" s="125"/>
      <c r="E1092" s="125"/>
      <c r="F1092" s="125"/>
      <c r="G1092" s="125"/>
      <c r="H1092" s="125"/>
      <c r="I1092" s="125"/>
      <c r="J1092" s="125"/>
      <c r="K1092" s="126"/>
      <c r="L1092" s="126"/>
      <c r="M1092" s="126"/>
      <c r="N1092" s="226">
        <f>Table7[[#This Row],[Drug Cost]]+Table7[[#This Row],[Drug Markup]]+Table7[[#This Row],[Drug Dispensing Fee]]</f>
        <v>0</v>
      </c>
      <c r="O1092" s="126"/>
      <c r="P1092" s="126">
        <f>Table7[[#This Row],[Total Drug Cost]]-Table7[[#This Row],[Total Third-party Pay]]</f>
        <v>0</v>
      </c>
      <c r="Q1092" s="127"/>
      <c r="R1092" s="70" t="e">
        <f>VLOOKUP(Table7[[#This Row],[Patient PHN]],'[1]MASTER LIST'!$C:$D,2,FALSE)</f>
        <v>#N/A</v>
      </c>
    </row>
    <row r="1093" spans="1:18" x14ac:dyDescent="0.25">
      <c r="A1093" s="210"/>
      <c r="B1093" s="124"/>
      <c r="C1093" s="125"/>
      <c r="D1093" s="125"/>
      <c r="E1093" s="125"/>
      <c r="F1093" s="125"/>
      <c r="G1093" s="125"/>
      <c r="H1093" s="125"/>
      <c r="I1093" s="125"/>
      <c r="J1093" s="125"/>
      <c r="K1093" s="126"/>
      <c r="L1093" s="126"/>
      <c r="M1093" s="126"/>
      <c r="N1093" s="226">
        <f>Table7[[#This Row],[Drug Cost]]+Table7[[#This Row],[Drug Markup]]+Table7[[#This Row],[Drug Dispensing Fee]]</f>
        <v>0</v>
      </c>
      <c r="O1093" s="126"/>
      <c r="P1093" s="126">
        <f>Table7[[#This Row],[Total Drug Cost]]-Table7[[#This Row],[Total Third-party Pay]]</f>
        <v>0</v>
      </c>
      <c r="Q1093" s="127"/>
      <c r="R1093" s="70" t="e">
        <f>VLOOKUP(Table7[[#This Row],[Patient PHN]],'[1]MASTER LIST'!$C:$D,2,FALSE)</f>
        <v>#N/A</v>
      </c>
    </row>
    <row r="1094" spans="1:18" x14ac:dyDescent="0.25">
      <c r="A1094" s="210"/>
      <c r="B1094" s="124"/>
      <c r="C1094" s="125"/>
      <c r="D1094" s="125"/>
      <c r="E1094" s="125"/>
      <c r="F1094" s="125"/>
      <c r="G1094" s="125"/>
      <c r="H1094" s="125"/>
      <c r="I1094" s="125"/>
      <c r="J1094" s="125"/>
      <c r="K1094" s="126"/>
      <c r="L1094" s="126"/>
      <c r="M1094" s="126"/>
      <c r="N1094" s="226">
        <f>Table7[[#This Row],[Drug Cost]]+Table7[[#This Row],[Drug Markup]]+Table7[[#This Row],[Drug Dispensing Fee]]</f>
        <v>0</v>
      </c>
      <c r="O1094" s="126"/>
      <c r="P1094" s="126">
        <f>Table7[[#This Row],[Total Drug Cost]]-Table7[[#This Row],[Total Third-party Pay]]</f>
        <v>0</v>
      </c>
      <c r="Q1094" s="127"/>
      <c r="R1094" s="70" t="e">
        <f>VLOOKUP(Table7[[#This Row],[Patient PHN]],'[1]MASTER LIST'!$C:$D,2,FALSE)</f>
        <v>#N/A</v>
      </c>
    </row>
    <row r="1095" spans="1:18" x14ac:dyDescent="0.25">
      <c r="A1095" s="210"/>
      <c r="B1095" s="124"/>
      <c r="C1095" s="125"/>
      <c r="D1095" s="125"/>
      <c r="E1095" s="125"/>
      <c r="F1095" s="125"/>
      <c r="G1095" s="125"/>
      <c r="H1095" s="125"/>
      <c r="I1095" s="125"/>
      <c r="J1095" s="125"/>
      <c r="K1095" s="126"/>
      <c r="L1095" s="126"/>
      <c r="M1095" s="126"/>
      <c r="N1095" s="226">
        <f>Table7[[#This Row],[Drug Cost]]+Table7[[#This Row],[Drug Markup]]+Table7[[#This Row],[Drug Dispensing Fee]]</f>
        <v>0</v>
      </c>
      <c r="O1095" s="126"/>
      <c r="P1095" s="126">
        <f>Table7[[#This Row],[Total Drug Cost]]-Table7[[#This Row],[Total Third-party Pay]]</f>
        <v>0</v>
      </c>
      <c r="Q1095" s="127"/>
      <c r="R1095" s="70" t="e">
        <f>VLOOKUP(Table7[[#This Row],[Patient PHN]],'[1]MASTER LIST'!$C:$D,2,FALSE)</f>
        <v>#N/A</v>
      </c>
    </row>
    <row r="1096" spans="1:18" x14ac:dyDescent="0.25">
      <c r="A1096" s="210"/>
      <c r="B1096" s="124"/>
      <c r="C1096" s="125"/>
      <c r="D1096" s="125"/>
      <c r="E1096" s="125"/>
      <c r="F1096" s="125"/>
      <c r="G1096" s="125"/>
      <c r="H1096" s="125"/>
      <c r="I1096" s="125"/>
      <c r="J1096" s="125"/>
      <c r="K1096" s="126"/>
      <c r="L1096" s="126"/>
      <c r="M1096" s="126"/>
      <c r="N1096" s="226">
        <f>Table7[[#This Row],[Drug Cost]]+Table7[[#This Row],[Drug Markup]]+Table7[[#This Row],[Drug Dispensing Fee]]</f>
        <v>0</v>
      </c>
      <c r="O1096" s="126"/>
      <c r="P1096" s="126">
        <f>Table7[[#This Row],[Total Drug Cost]]-Table7[[#This Row],[Total Third-party Pay]]</f>
        <v>0</v>
      </c>
      <c r="Q1096" s="127"/>
      <c r="R1096" s="70" t="e">
        <f>VLOOKUP(Table7[[#This Row],[Patient PHN]],'[1]MASTER LIST'!$C:$D,2,FALSE)</f>
        <v>#N/A</v>
      </c>
    </row>
    <row r="1097" spans="1:18" x14ac:dyDescent="0.25">
      <c r="A1097" s="210"/>
      <c r="B1097" s="124"/>
      <c r="C1097" s="125"/>
      <c r="D1097" s="125"/>
      <c r="E1097" s="125"/>
      <c r="F1097" s="125"/>
      <c r="G1097" s="125"/>
      <c r="H1097" s="125"/>
      <c r="I1097" s="125"/>
      <c r="J1097" s="125"/>
      <c r="K1097" s="126"/>
      <c r="L1097" s="126"/>
      <c r="M1097" s="126"/>
      <c r="N1097" s="226">
        <f>Table7[[#This Row],[Drug Cost]]+Table7[[#This Row],[Drug Markup]]+Table7[[#This Row],[Drug Dispensing Fee]]</f>
        <v>0</v>
      </c>
      <c r="O1097" s="126"/>
      <c r="P1097" s="126">
        <f>Table7[[#This Row],[Total Drug Cost]]-Table7[[#This Row],[Total Third-party Pay]]</f>
        <v>0</v>
      </c>
      <c r="Q1097" s="127"/>
      <c r="R1097" s="70" t="e">
        <f>VLOOKUP(Table7[[#This Row],[Patient PHN]],'[1]MASTER LIST'!$C:$D,2,FALSE)</f>
        <v>#N/A</v>
      </c>
    </row>
    <row r="1098" spans="1:18" x14ac:dyDescent="0.25">
      <c r="A1098" s="210"/>
      <c r="B1098" s="124"/>
      <c r="C1098" s="125"/>
      <c r="D1098" s="125"/>
      <c r="E1098" s="125"/>
      <c r="F1098" s="125"/>
      <c r="G1098" s="125"/>
      <c r="H1098" s="125"/>
      <c r="I1098" s="125"/>
      <c r="J1098" s="125"/>
      <c r="K1098" s="126"/>
      <c r="L1098" s="126"/>
      <c r="M1098" s="126"/>
      <c r="N1098" s="226">
        <f>Table7[[#This Row],[Drug Cost]]+Table7[[#This Row],[Drug Markup]]+Table7[[#This Row],[Drug Dispensing Fee]]</f>
        <v>0</v>
      </c>
      <c r="O1098" s="126"/>
      <c r="P1098" s="126">
        <f>Table7[[#This Row],[Total Drug Cost]]-Table7[[#This Row],[Total Third-party Pay]]</f>
        <v>0</v>
      </c>
      <c r="Q1098" s="127"/>
      <c r="R1098" s="70" t="e">
        <f>VLOOKUP(Table7[[#This Row],[Patient PHN]],'[1]MASTER LIST'!$C:$D,2,FALSE)</f>
        <v>#N/A</v>
      </c>
    </row>
    <row r="1099" spans="1:18" x14ac:dyDescent="0.25">
      <c r="A1099" s="210"/>
      <c r="B1099" s="124"/>
      <c r="C1099" s="125"/>
      <c r="D1099" s="125"/>
      <c r="E1099" s="125"/>
      <c r="F1099" s="125"/>
      <c r="G1099" s="125"/>
      <c r="H1099" s="125"/>
      <c r="I1099" s="125"/>
      <c r="J1099" s="125"/>
      <c r="K1099" s="126"/>
      <c r="L1099" s="126"/>
      <c r="M1099" s="126"/>
      <c r="N1099" s="226">
        <f>Table7[[#This Row],[Drug Cost]]+Table7[[#This Row],[Drug Markup]]+Table7[[#This Row],[Drug Dispensing Fee]]</f>
        <v>0</v>
      </c>
      <c r="O1099" s="126"/>
      <c r="P1099" s="126">
        <f>Table7[[#This Row],[Total Drug Cost]]-Table7[[#This Row],[Total Third-party Pay]]</f>
        <v>0</v>
      </c>
      <c r="Q1099" s="127"/>
      <c r="R1099" s="70" t="e">
        <f>VLOOKUP(Table7[[#This Row],[Patient PHN]],'[1]MASTER LIST'!$C:$D,2,FALSE)</f>
        <v>#N/A</v>
      </c>
    </row>
    <row r="1100" spans="1:18" x14ac:dyDescent="0.25">
      <c r="A1100" s="210"/>
      <c r="B1100" s="124"/>
      <c r="C1100" s="125"/>
      <c r="D1100" s="125"/>
      <c r="E1100" s="125"/>
      <c r="F1100" s="125"/>
      <c r="G1100" s="125"/>
      <c r="H1100" s="125"/>
      <c r="I1100" s="125"/>
      <c r="J1100" s="125"/>
      <c r="K1100" s="126"/>
      <c r="L1100" s="126"/>
      <c r="M1100" s="126"/>
      <c r="N1100" s="226">
        <f>Table7[[#This Row],[Drug Cost]]+Table7[[#This Row],[Drug Markup]]+Table7[[#This Row],[Drug Dispensing Fee]]</f>
        <v>0</v>
      </c>
      <c r="O1100" s="126"/>
      <c r="P1100" s="126">
        <f>Table7[[#This Row],[Total Drug Cost]]-Table7[[#This Row],[Total Third-party Pay]]</f>
        <v>0</v>
      </c>
      <c r="Q1100" s="127"/>
      <c r="R1100" s="70" t="e">
        <f>VLOOKUP(Table7[[#This Row],[Patient PHN]],'[1]MASTER LIST'!$C:$D,2,FALSE)</f>
        <v>#N/A</v>
      </c>
    </row>
    <row r="1101" spans="1:18" x14ac:dyDescent="0.25">
      <c r="A1101" s="210"/>
      <c r="B1101" s="124"/>
      <c r="C1101" s="125"/>
      <c r="D1101" s="125"/>
      <c r="E1101" s="125"/>
      <c r="F1101" s="125"/>
      <c r="G1101" s="125"/>
      <c r="H1101" s="125"/>
      <c r="I1101" s="125"/>
      <c r="J1101" s="125"/>
      <c r="K1101" s="126"/>
      <c r="L1101" s="126"/>
      <c r="M1101" s="126"/>
      <c r="N1101" s="226">
        <f>Table7[[#This Row],[Drug Cost]]+Table7[[#This Row],[Drug Markup]]+Table7[[#This Row],[Drug Dispensing Fee]]</f>
        <v>0</v>
      </c>
      <c r="O1101" s="126"/>
      <c r="P1101" s="126">
        <f>Table7[[#This Row],[Total Drug Cost]]-Table7[[#This Row],[Total Third-party Pay]]</f>
        <v>0</v>
      </c>
      <c r="Q1101" s="127"/>
      <c r="R1101" s="70" t="e">
        <f>VLOOKUP(Table7[[#This Row],[Patient PHN]],'[1]MASTER LIST'!$C:$D,2,FALSE)</f>
        <v>#N/A</v>
      </c>
    </row>
    <row r="1102" spans="1:18" x14ac:dyDescent="0.25">
      <c r="A1102" s="210"/>
      <c r="B1102" s="124"/>
      <c r="C1102" s="125"/>
      <c r="D1102" s="125"/>
      <c r="E1102" s="125"/>
      <c r="F1102" s="125"/>
      <c r="G1102" s="125"/>
      <c r="H1102" s="125"/>
      <c r="I1102" s="125"/>
      <c r="J1102" s="125"/>
      <c r="K1102" s="126"/>
      <c r="L1102" s="126"/>
      <c r="M1102" s="126"/>
      <c r="N1102" s="226">
        <f>Table7[[#This Row],[Drug Cost]]+Table7[[#This Row],[Drug Markup]]+Table7[[#This Row],[Drug Dispensing Fee]]</f>
        <v>0</v>
      </c>
      <c r="O1102" s="126"/>
      <c r="P1102" s="126">
        <f>Table7[[#This Row],[Total Drug Cost]]-Table7[[#This Row],[Total Third-party Pay]]</f>
        <v>0</v>
      </c>
      <c r="Q1102" s="127"/>
      <c r="R1102" s="70" t="e">
        <f>VLOOKUP(Table7[[#This Row],[Patient PHN]],'[1]MASTER LIST'!$C:$D,2,FALSE)</f>
        <v>#N/A</v>
      </c>
    </row>
    <row r="1103" spans="1:18" x14ac:dyDescent="0.25">
      <c r="A1103" s="210"/>
      <c r="B1103" s="124"/>
      <c r="C1103" s="125"/>
      <c r="D1103" s="125"/>
      <c r="E1103" s="125"/>
      <c r="F1103" s="125"/>
      <c r="G1103" s="125"/>
      <c r="H1103" s="125"/>
      <c r="I1103" s="125"/>
      <c r="J1103" s="125"/>
      <c r="K1103" s="126"/>
      <c r="L1103" s="126"/>
      <c r="M1103" s="126"/>
      <c r="N1103" s="226">
        <f>Table7[[#This Row],[Drug Cost]]+Table7[[#This Row],[Drug Markup]]+Table7[[#This Row],[Drug Dispensing Fee]]</f>
        <v>0</v>
      </c>
      <c r="O1103" s="126"/>
      <c r="P1103" s="126">
        <f>Table7[[#This Row],[Total Drug Cost]]-Table7[[#This Row],[Total Third-party Pay]]</f>
        <v>0</v>
      </c>
      <c r="Q1103" s="127"/>
      <c r="R1103" s="70" t="e">
        <f>VLOOKUP(Table7[[#This Row],[Patient PHN]],'[1]MASTER LIST'!$C:$D,2,FALSE)</f>
        <v>#N/A</v>
      </c>
    </row>
    <row r="1104" spans="1:18" x14ac:dyDescent="0.25">
      <c r="A1104" s="210"/>
      <c r="B1104" s="124"/>
      <c r="C1104" s="125"/>
      <c r="D1104" s="125"/>
      <c r="E1104" s="125"/>
      <c r="F1104" s="125"/>
      <c r="G1104" s="125"/>
      <c r="H1104" s="125"/>
      <c r="I1104" s="125"/>
      <c r="J1104" s="125"/>
      <c r="K1104" s="126"/>
      <c r="L1104" s="126"/>
      <c r="M1104" s="126"/>
      <c r="N1104" s="226">
        <f>Table7[[#This Row],[Drug Cost]]+Table7[[#This Row],[Drug Markup]]+Table7[[#This Row],[Drug Dispensing Fee]]</f>
        <v>0</v>
      </c>
      <c r="O1104" s="126"/>
      <c r="P1104" s="126">
        <f>Table7[[#This Row],[Total Drug Cost]]-Table7[[#This Row],[Total Third-party Pay]]</f>
        <v>0</v>
      </c>
      <c r="Q1104" s="127"/>
      <c r="R1104" s="70" t="e">
        <f>VLOOKUP(Table7[[#This Row],[Patient PHN]],'[1]MASTER LIST'!$C:$D,2,FALSE)</f>
        <v>#N/A</v>
      </c>
    </row>
    <row r="1105" spans="1:18" x14ac:dyDescent="0.25">
      <c r="A1105" s="210"/>
      <c r="B1105" s="124"/>
      <c r="C1105" s="125"/>
      <c r="D1105" s="125"/>
      <c r="E1105" s="125"/>
      <c r="F1105" s="125"/>
      <c r="G1105" s="125"/>
      <c r="H1105" s="125"/>
      <c r="I1105" s="125"/>
      <c r="J1105" s="125"/>
      <c r="K1105" s="126"/>
      <c r="L1105" s="126"/>
      <c r="M1105" s="126"/>
      <c r="N1105" s="226">
        <f>Table7[[#This Row],[Drug Cost]]+Table7[[#This Row],[Drug Markup]]+Table7[[#This Row],[Drug Dispensing Fee]]</f>
        <v>0</v>
      </c>
      <c r="O1105" s="126"/>
      <c r="P1105" s="126">
        <f>Table7[[#This Row],[Total Drug Cost]]-Table7[[#This Row],[Total Third-party Pay]]</f>
        <v>0</v>
      </c>
      <c r="Q1105" s="127"/>
      <c r="R1105" s="70" t="e">
        <f>VLOOKUP(Table7[[#This Row],[Patient PHN]],'[1]MASTER LIST'!$C:$D,2,FALSE)</f>
        <v>#N/A</v>
      </c>
    </row>
    <row r="1106" spans="1:18" x14ac:dyDescent="0.25">
      <c r="A1106" s="210"/>
      <c r="B1106" s="124"/>
      <c r="C1106" s="125"/>
      <c r="D1106" s="125"/>
      <c r="E1106" s="125"/>
      <c r="F1106" s="125"/>
      <c r="G1106" s="125"/>
      <c r="H1106" s="125"/>
      <c r="I1106" s="125"/>
      <c r="J1106" s="125"/>
      <c r="K1106" s="126"/>
      <c r="L1106" s="126"/>
      <c r="M1106" s="126"/>
      <c r="N1106" s="226">
        <f>Table7[[#This Row],[Drug Cost]]+Table7[[#This Row],[Drug Markup]]+Table7[[#This Row],[Drug Dispensing Fee]]</f>
        <v>0</v>
      </c>
      <c r="O1106" s="126"/>
      <c r="P1106" s="126">
        <f>Table7[[#This Row],[Total Drug Cost]]-Table7[[#This Row],[Total Third-party Pay]]</f>
        <v>0</v>
      </c>
      <c r="Q1106" s="127"/>
      <c r="R1106" s="70" t="e">
        <f>VLOOKUP(Table7[[#This Row],[Patient PHN]],'[1]MASTER LIST'!$C:$D,2,FALSE)</f>
        <v>#N/A</v>
      </c>
    </row>
    <row r="1107" spans="1:18" x14ac:dyDescent="0.25">
      <c r="A1107" s="210"/>
      <c r="B1107" s="124"/>
      <c r="C1107" s="125"/>
      <c r="D1107" s="125"/>
      <c r="E1107" s="125"/>
      <c r="F1107" s="125"/>
      <c r="G1107" s="125"/>
      <c r="H1107" s="125"/>
      <c r="I1107" s="125"/>
      <c r="J1107" s="125"/>
      <c r="K1107" s="126"/>
      <c r="L1107" s="126"/>
      <c r="M1107" s="126"/>
      <c r="N1107" s="226">
        <f>Table7[[#This Row],[Drug Cost]]+Table7[[#This Row],[Drug Markup]]+Table7[[#This Row],[Drug Dispensing Fee]]</f>
        <v>0</v>
      </c>
      <c r="O1107" s="126"/>
      <c r="P1107" s="126">
        <f>Table7[[#This Row],[Total Drug Cost]]-Table7[[#This Row],[Total Third-party Pay]]</f>
        <v>0</v>
      </c>
      <c r="Q1107" s="127"/>
      <c r="R1107" s="70" t="e">
        <f>VLOOKUP(Table7[[#This Row],[Patient PHN]],'[1]MASTER LIST'!$C:$D,2,FALSE)</f>
        <v>#N/A</v>
      </c>
    </row>
    <row r="1108" spans="1:18" x14ac:dyDescent="0.25">
      <c r="A1108" s="210"/>
      <c r="B1108" s="124"/>
      <c r="C1108" s="125"/>
      <c r="D1108" s="125"/>
      <c r="E1108" s="125"/>
      <c r="F1108" s="125"/>
      <c r="G1108" s="125"/>
      <c r="H1108" s="125"/>
      <c r="I1108" s="125"/>
      <c r="J1108" s="125"/>
      <c r="K1108" s="126"/>
      <c r="L1108" s="126"/>
      <c r="M1108" s="126"/>
      <c r="N1108" s="226">
        <f>Table7[[#This Row],[Drug Cost]]+Table7[[#This Row],[Drug Markup]]+Table7[[#This Row],[Drug Dispensing Fee]]</f>
        <v>0</v>
      </c>
      <c r="O1108" s="126"/>
      <c r="P1108" s="126">
        <f>Table7[[#This Row],[Total Drug Cost]]-Table7[[#This Row],[Total Third-party Pay]]</f>
        <v>0</v>
      </c>
      <c r="Q1108" s="127"/>
      <c r="R1108" s="70" t="e">
        <f>VLOOKUP(Table7[[#This Row],[Patient PHN]],'[1]MASTER LIST'!$C:$D,2,FALSE)</f>
        <v>#N/A</v>
      </c>
    </row>
    <row r="1109" spans="1:18" x14ac:dyDescent="0.25">
      <c r="A1109" s="210"/>
      <c r="B1109" s="124"/>
      <c r="C1109" s="125"/>
      <c r="D1109" s="125"/>
      <c r="E1109" s="125"/>
      <c r="F1109" s="125"/>
      <c r="G1109" s="125"/>
      <c r="H1109" s="125"/>
      <c r="I1109" s="125"/>
      <c r="J1109" s="125"/>
      <c r="K1109" s="126"/>
      <c r="L1109" s="126"/>
      <c r="M1109" s="126"/>
      <c r="N1109" s="226">
        <f>Table7[[#This Row],[Drug Cost]]+Table7[[#This Row],[Drug Markup]]+Table7[[#This Row],[Drug Dispensing Fee]]</f>
        <v>0</v>
      </c>
      <c r="O1109" s="126"/>
      <c r="P1109" s="126">
        <f>Table7[[#This Row],[Total Drug Cost]]-Table7[[#This Row],[Total Third-party Pay]]</f>
        <v>0</v>
      </c>
      <c r="Q1109" s="127"/>
      <c r="R1109" s="70" t="e">
        <f>VLOOKUP(Table7[[#This Row],[Patient PHN]],'[1]MASTER LIST'!$C:$D,2,FALSE)</f>
        <v>#N/A</v>
      </c>
    </row>
    <row r="1110" spans="1:18" x14ac:dyDescent="0.25">
      <c r="A1110" s="210"/>
      <c r="B1110" s="124"/>
      <c r="C1110" s="125"/>
      <c r="D1110" s="125"/>
      <c r="E1110" s="125"/>
      <c r="F1110" s="125"/>
      <c r="G1110" s="125"/>
      <c r="H1110" s="125"/>
      <c r="I1110" s="125"/>
      <c r="J1110" s="125"/>
      <c r="K1110" s="126"/>
      <c r="L1110" s="126"/>
      <c r="M1110" s="126"/>
      <c r="N1110" s="226">
        <f>Table7[[#This Row],[Drug Cost]]+Table7[[#This Row],[Drug Markup]]+Table7[[#This Row],[Drug Dispensing Fee]]</f>
        <v>0</v>
      </c>
      <c r="O1110" s="126"/>
      <c r="P1110" s="126">
        <f>Table7[[#This Row],[Total Drug Cost]]-Table7[[#This Row],[Total Third-party Pay]]</f>
        <v>0</v>
      </c>
      <c r="Q1110" s="127"/>
      <c r="R1110" s="70" t="e">
        <f>VLOOKUP(Table7[[#This Row],[Patient PHN]],'[1]MASTER LIST'!$C:$D,2,FALSE)</f>
        <v>#N/A</v>
      </c>
    </row>
    <row r="1111" spans="1:18" x14ac:dyDescent="0.25">
      <c r="A1111" s="210"/>
      <c r="B1111" s="124"/>
      <c r="C1111" s="125"/>
      <c r="D1111" s="125"/>
      <c r="E1111" s="125"/>
      <c r="F1111" s="125"/>
      <c r="G1111" s="125"/>
      <c r="H1111" s="125"/>
      <c r="I1111" s="125"/>
      <c r="J1111" s="125"/>
      <c r="K1111" s="126"/>
      <c r="L1111" s="126"/>
      <c r="M1111" s="126"/>
      <c r="N1111" s="226">
        <f>Table7[[#This Row],[Drug Cost]]+Table7[[#This Row],[Drug Markup]]+Table7[[#This Row],[Drug Dispensing Fee]]</f>
        <v>0</v>
      </c>
      <c r="O1111" s="126"/>
      <c r="P1111" s="126">
        <f>Table7[[#This Row],[Total Drug Cost]]-Table7[[#This Row],[Total Third-party Pay]]</f>
        <v>0</v>
      </c>
      <c r="Q1111" s="127"/>
      <c r="R1111" s="70" t="e">
        <f>VLOOKUP(Table7[[#This Row],[Patient PHN]],'[1]MASTER LIST'!$C:$D,2,FALSE)</f>
        <v>#N/A</v>
      </c>
    </row>
    <row r="1112" spans="1:18" x14ac:dyDescent="0.25">
      <c r="A1112" s="210"/>
      <c r="B1112" s="124"/>
      <c r="C1112" s="125"/>
      <c r="D1112" s="125"/>
      <c r="E1112" s="125"/>
      <c r="F1112" s="125"/>
      <c r="G1112" s="125"/>
      <c r="H1112" s="125"/>
      <c r="I1112" s="125"/>
      <c r="J1112" s="125"/>
      <c r="K1112" s="126"/>
      <c r="L1112" s="126"/>
      <c r="M1112" s="126"/>
      <c r="N1112" s="226">
        <f>Table7[[#This Row],[Drug Cost]]+Table7[[#This Row],[Drug Markup]]+Table7[[#This Row],[Drug Dispensing Fee]]</f>
        <v>0</v>
      </c>
      <c r="O1112" s="126"/>
      <c r="P1112" s="126">
        <f>Table7[[#This Row],[Total Drug Cost]]-Table7[[#This Row],[Total Third-party Pay]]</f>
        <v>0</v>
      </c>
      <c r="Q1112" s="127"/>
      <c r="R1112" s="70" t="e">
        <f>VLOOKUP(Table7[[#This Row],[Patient PHN]],'[1]MASTER LIST'!$C:$D,2,FALSE)</f>
        <v>#N/A</v>
      </c>
    </row>
    <row r="1113" spans="1:18" x14ac:dyDescent="0.25">
      <c r="A1113" s="210"/>
      <c r="B1113" s="124"/>
      <c r="C1113" s="125"/>
      <c r="D1113" s="125"/>
      <c r="E1113" s="125"/>
      <c r="F1113" s="125"/>
      <c r="G1113" s="125"/>
      <c r="H1113" s="125"/>
      <c r="I1113" s="125"/>
      <c r="J1113" s="125"/>
      <c r="K1113" s="126"/>
      <c r="L1113" s="126"/>
      <c r="M1113" s="126"/>
      <c r="N1113" s="226">
        <f>Table7[[#This Row],[Drug Cost]]+Table7[[#This Row],[Drug Markup]]+Table7[[#This Row],[Drug Dispensing Fee]]</f>
        <v>0</v>
      </c>
      <c r="O1113" s="126"/>
      <c r="P1113" s="126">
        <f>Table7[[#This Row],[Total Drug Cost]]-Table7[[#This Row],[Total Third-party Pay]]</f>
        <v>0</v>
      </c>
      <c r="Q1113" s="127"/>
      <c r="R1113" s="70" t="e">
        <f>VLOOKUP(Table7[[#This Row],[Patient PHN]],'[1]MASTER LIST'!$C:$D,2,FALSE)</f>
        <v>#N/A</v>
      </c>
    </row>
    <row r="1114" spans="1:18" x14ac:dyDescent="0.25">
      <c r="A1114" s="210"/>
      <c r="B1114" s="124"/>
      <c r="C1114" s="125"/>
      <c r="D1114" s="125"/>
      <c r="E1114" s="125"/>
      <c r="F1114" s="125"/>
      <c r="G1114" s="125"/>
      <c r="H1114" s="125"/>
      <c r="I1114" s="125"/>
      <c r="J1114" s="125"/>
      <c r="K1114" s="126"/>
      <c r="L1114" s="126"/>
      <c r="M1114" s="126"/>
      <c r="N1114" s="226">
        <f>Table7[[#This Row],[Drug Cost]]+Table7[[#This Row],[Drug Markup]]+Table7[[#This Row],[Drug Dispensing Fee]]</f>
        <v>0</v>
      </c>
      <c r="O1114" s="126"/>
      <c r="P1114" s="126">
        <f>Table7[[#This Row],[Total Drug Cost]]-Table7[[#This Row],[Total Third-party Pay]]</f>
        <v>0</v>
      </c>
      <c r="Q1114" s="127"/>
      <c r="R1114" s="70" t="e">
        <f>VLOOKUP(Table7[[#This Row],[Patient PHN]],'[1]MASTER LIST'!$C:$D,2,FALSE)</f>
        <v>#N/A</v>
      </c>
    </row>
    <row r="1115" spans="1:18" x14ac:dyDescent="0.25">
      <c r="A1115" s="210"/>
      <c r="B1115" s="124"/>
      <c r="C1115" s="125"/>
      <c r="D1115" s="125"/>
      <c r="E1115" s="125"/>
      <c r="F1115" s="125"/>
      <c r="G1115" s="125"/>
      <c r="H1115" s="125"/>
      <c r="I1115" s="125"/>
      <c r="J1115" s="125"/>
      <c r="K1115" s="126"/>
      <c r="L1115" s="126"/>
      <c r="M1115" s="126"/>
      <c r="N1115" s="226">
        <f>Table7[[#This Row],[Drug Cost]]+Table7[[#This Row],[Drug Markup]]+Table7[[#This Row],[Drug Dispensing Fee]]</f>
        <v>0</v>
      </c>
      <c r="O1115" s="126"/>
      <c r="P1115" s="126">
        <f>Table7[[#This Row],[Total Drug Cost]]-Table7[[#This Row],[Total Third-party Pay]]</f>
        <v>0</v>
      </c>
      <c r="Q1115" s="127"/>
      <c r="R1115" s="70" t="e">
        <f>VLOOKUP(Table7[[#This Row],[Patient PHN]],'[1]MASTER LIST'!$C:$D,2,FALSE)</f>
        <v>#N/A</v>
      </c>
    </row>
    <row r="1116" spans="1:18" x14ac:dyDescent="0.25">
      <c r="A1116" s="210"/>
      <c r="B1116" s="124"/>
      <c r="C1116" s="125"/>
      <c r="D1116" s="125"/>
      <c r="E1116" s="125"/>
      <c r="F1116" s="125"/>
      <c r="G1116" s="125"/>
      <c r="H1116" s="125"/>
      <c r="I1116" s="125"/>
      <c r="J1116" s="125"/>
      <c r="K1116" s="126"/>
      <c r="L1116" s="126"/>
      <c r="M1116" s="126"/>
      <c r="N1116" s="226">
        <f>Table7[[#This Row],[Drug Cost]]+Table7[[#This Row],[Drug Markup]]+Table7[[#This Row],[Drug Dispensing Fee]]</f>
        <v>0</v>
      </c>
      <c r="O1116" s="126"/>
      <c r="P1116" s="126">
        <f>Table7[[#This Row],[Total Drug Cost]]-Table7[[#This Row],[Total Third-party Pay]]</f>
        <v>0</v>
      </c>
      <c r="Q1116" s="127"/>
      <c r="R1116" s="70" t="e">
        <f>VLOOKUP(Table7[[#This Row],[Patient PHN]],'[1]MASTER LIST'!$C:$D,2,FALSE)</f>
        <v>#N/A</v>
      </c>
    </row>
    <row r="1117" spans="1:18" x14ac:dyDescent="0.25">
      <c r="A1117" s="210"/>
      <c r="B1117" s="124"/>
      <c r="C1117" s="125"/>
      <c r="D1117" s="125"/>
      <c r="E1117" s="125"/>
      <c r="F1117" s="125"/>
      <c r="G1117" s="125"/>
      <c r="H1117" s="125"/>
      <c r="I1117" s="125"/>
      <c r="J1117" s="125"/>
      <c r="K1117" s="126"/>
      <c r="L1117" s="126"/>
      <c r="M1117" s="126"/>
      <c r="N1117" s="226">
        <f>Table7[[#This Row],[Drug Cost]]+Table7[[#This Row],[Drug Markup]]+Table7[[#This Row],[Drug Dispensing Fee]]</f>
        <v>0</v>
      </c>
      <c r="O1117" s="126"/>
      <c r="P1117" s="126">
        <f>Table7[[#This Row],[Total Drug Cost]]-Table7[[#This Row],[Total Third-party Pay]]</f>
        <v>0</v>
      </c>
      <c r="Q1117" s="127"/>
      <c r="R1117" s="70" t="e">
        <f>VLOOKUP(Table7[[#This Row],[Patient PHN]],'[1]MASTER LIST'!$C:$D,2,FALSE)</f>
        <v>#N/A</v>
      </c>
    </row>
    <row r="1118" spans="1:18" x14ac:dyDescent="0.25">
      <c r="A1118" s="210"/>
      <c r="B1118" s="124"/>
      <c r="C1118" s="125"/>
      <c r="D1118" s="125"/>
      <c r="E1118" s="125"/>
      <c r="F1118" s="125"/>
      <c r="G1118" s="125"/>
      <c r="H1118" s="125"/>
      <c r="I1118" s="125"/>
      <c r="J1118" s="125"/>
      <c r="K1118" s="126"/>
      <c r="L1118" s="126"/>
      <c r="M1118" s="126"/>
      <c r="N1118" s="226">
        <f>Table7[[#This Row],[Drug Cost]]+Table7[[#This Row],[Drug Markup]]+Table7[[#This Row],[Drug Dispensing Fee]]</f>
        <v>0</v>
      </c>
      <c r="O1118" s="126"/>
      <c r="P1118" s="126">
        <f>Table7[[#This Row],[Total Drug Cost]]-Table7[[#This Row],[Total Third-party Pay]]</f>
        <v>0</v>
      </c>
      <c r="Q1118" s="127"/>
      <c r="R1118" s="70" t="e">
        <f>VLOOKUP(Table7[[#This Row],[Patient PHN]],'[1]MASTER LIST'!$C:$D,2,FALSE)</f>
        <v>#N/A</v>
      </c>
    </row>
    <row r="1119" spans="1:18" x14ac:dyDescent="0.25">
      <c r="A1119" s="210"/>
      <c r="B1119" s="124"/>
      <c r="C1119" s="125"/>
      <c r="D1119" s="125"/>
      <c r="E1119" s="125"/>
      <c r="F1119" s="125"/>
      <c r="G1119" s="125"/>
      <c r="H1119" s="125"/>
      <c r="I1119" s="125"/>
      <c r="J1119" s="125"/>
      <c r="K1119" s="126"/>
      <c r="L1119" s="126"/>
      <c r="M1119" s="126"/>
      <c r="N1119" s="226">
        <f>Table7[[#This Row],[Drug Cost]]+Table7[[#This Row],[Drug Markup]]+Table7[[#This Row],[Drug Dispensing Fee]]</f>
        <v>0</v>
      </c>
      <c r="O1119" s="126"/>
      <c r="P1119" s="126">
        <f>Table7[[#This Row],[Total Drug Cost]]-Table7[[#This Row],[Total Third-party Pay]]</f>
        <v>0</v>
      </c>
      <c r="Q1119" s="127"/>
      <c r="R1119" s="70" t="e">
        <f>VLOOKUP(Table7[[#This Row],[Patient PHN]],'[1]MASTER LIST'!$C:$D,2,FALSE)</f>
        <v>#N/A</v>
      </c>
    </row>
    <row r="1120" spans="1:18" x14ac:dyDescent="0.25">
      <c r="A1120" s="210"/>
      <c r="B1120" s="124"/>
      <c r="C1120" s="125"/>
      <c r="D1120" s="125"/>
      <c r="E1120" s="125"/>
      <c r="F1120" s="125"/>
      <c r="G1120" s="125"/>
      <c r="H1120" s="125"/>
      <c r="I1120" s="125"/>
      <c r="J1120" s="125"/>
      <c r="K1120" s="126"/>
      <c r="L1120" s="126"/>
      <c r="M1120" s="126"/>
      <c r="N1120" s="226">
        <f>Table7[[#This Row],[Drug Cost]]+Table7[[#This Row],[Drug Markup]]+Table7[[#This Row],[Drug Dispensing Fee]]</f>
        <v>0</v>
      </c>
      <c r="O1120" s="126"/>
      <c r="P1120" s="126">
        <f>Table7[[#This Row],[Total Drug Cost]]-Table7[[#This Row],[Total Third-party Pay]]</f>
        <v>0</v>
      </c>
      <c r="Q1120" s="127"/>
      <c r="R1120" s="70" t="e">
        <f>VLOOKUP(Table7[[#This Row],[Patient PHN]],'[1]MASTER LIST'!$C:$D,2,FALSE)</f>
        <v>#N/A</v>
      </c>
    </row>
    <row r="1121" spans="1:18" x14ac:dyDescent="0.25">
      <c r="A1121" s="210"/>
      <c r="B1121" s="124"/>
      <c r="C1121" s="125"/>
      <c r="D1121" s="125"/>
      <c r="E1121" s="125"/>
      <c r="F1121" s="125"/>
      <c r="G1121" s="125"/>
      <c r="H1121" s="125"/>
      <c r="I1121" s="125"/>
      <c r="J1121" s="125"/>
      <c r="K1121" s="126"/>
      <c r="L1121" s="126"/>
      <c r="M1121" s="126"/>
      <c r="N1121" s="226">
        <f>Table7[[#This Row],[Drug Cost]]+Table7[[#This Row],[Drug Markup]]+Table7[[#This Row],[Drug Dispensing Fee]]</f>
        <v>0</v>
      </c>
      <c r="O1121" s="126"/>
      <c r="P1121" s="126">
        <f>Table7[[#This Row],[Total Drug Cost]]-Table7[[#This Row],[Total Third-party Pay]]</f>
        <v>0</v>
      </c>
      <c r="Q1121" s="127"/>
      <c r="R1121" s="70" t="e">
        <f>VLOOKUP(Table7[[#This Row],[Patient PHN]],'[1]MASTER LIST'!$C:$D,2,FALSE)</f>
        <v>#N/A</v>
      </c>
    </row>
    <row r="1122" spans="1:18" x14ac:dyDescent="0.25">
      <c r="A1122" s="210"/>
      <c r="B1122" s="124"/>
      <c r="C1122" s="125"/>
      <c r="D1122" s="125"/>
      <c r="E1122" s="125"/>
      <c r="F1122" s="125"/>
      <c r="G1122" s="125"/>
      <c r="H1122" s="125"/>
      <c r="I1122" s="125"/>
      <c r="J1122" s="125"/>
      <c r="K1122" s="126"/>
      <c r="L1122" s="126"/>
      <c r="M1122" s="126"/>
      <c r="N1122" s="226">
        <f>Table7[[#This Row],[Drug Cost]]+Table7[[#This Row],[Drug Markup]]+Table7[[#This Row],[Drug Dispensing Fee]]</f>
        <v>0</v>
      </c>
      <c r="O1122" s="126"/>
      <c r="P1122" s="126">
        <f>Table7[[#This Row],[Total Drug Cost]]-Table7[[#This Row],[Total Third-party Pay]]</f>
        <v>0</v>
      </c>
      <c r="Q1122" s="127"/>
      <c r="R1122" s="70" t="e">
        <f>VLOOKUP(Table7[[#This Row],[Patient PHN]],'[1]MASTER LIST'!$C:$D,2,FALSE)</f>
        <v>#N/A</v>
      </c>
    </row>
    <row r="1123" spans="1:18" x14ac:dyDescent="0.25">
      <c r="A1123" s="210"/>
      <c r="B1123" s="124"/>
      <c r="C1123" s="125"/>
      <c r="D1123" s="125"/>
      <c r="E1123" s="125"/>
      <c r="F1123" s="125"/>
      <c r="G1123" s="125"/>
      <c r="H1123" s="125"/>
      <c r="I1123" s="125"/>
      <c r="J1123" s="125"/>
      <c r="K1123" s="126"/>
      <c r="L1123" s="126"/>
      <c r="M1123" s="126"/>
      <c r="N1123" s="226">
        <f>Table7[[#This Row],[Drug Cost]]+Table7[[#This Row],[Drug Markup]]+Table7[[#This Row],[Drug Dispensing Fee]]</f>
        <v>0</v>
      </c>
      <c r="O1123" s="126"/>
      <c r="P1123" s="126">
        <f>Table7[[#This Row],[Total Drug Cost]]-Table7[[#This Row],[Total Third-party Pay]]</f>
        <v>0</v>
      </c>
      <c r="Q1123" s="127"/>
      <c r="R1123" s="70" t="e">
        <f>VLOOKUP(Table7[[#This Row],[Patient PHN]],'[1]MASTER LIST'!$C:$D,2,FALSE)</f>
        <v>#N/A</v>
      </c>
    </row>
    <row r="1124" spans="1:18" x14ac:dyDescent="0.25">
      <c r="A1124" s="210"/>
      <c r="B1124" s="124"/>
      <c r="C1124" s="125"/>
      <c r="D1124" s="125"/>
      <c r="E1124" s="125"/>
      <c r="F1124" s="125"/>
      <c r="G1124" s="125"/>
      <c r="H1124" s="125"/>
      <c r="I1124" s="125"/>
      <c r="J1124" s="125"/>
      <c r="K1124" s="126"/>
      <c r="L1124" s="126"/>
      <c r="M1124" s="126"/>
      <c r="N1124" s="226">
        <f>Table7[[#This Row],[Drug Cost]]+Table7[[#This Row],[Drug Markup]]+Table7[[#This Row],[Drug Dispensing Fee]]</f>
        <v>0</v>
      </c>
      <c r="O1124" s="126"/>
      <c r="P1124" s="126">
        <f>Table7[[#This Row],[Total Drug Cost]]-Table7[[#This Row],[Total Third-party Pay]]</f>
        <v>0</v>
      </c>
      <c r="Q1124" s="127"/>
      <c r="R1124" s="70" t="e">
        <f>VLOOKUP(Table7[[#This Row],[Patient PHN]],'[1]MASTER LIST'!$C:$D,2,FALSE)</f>
        <v>#N/A</v>
      </c>
    </row>
    <row r="1125" spans="1:18" x14ac:dyDescent="0.25">
      <c r="A1125" s="210"/>
      <c r="B1125" s="124"/>
      <c r="C1125" s="125"/>
      <c r="D1125" s="125"/>
      <c r="E1125" s="125"/>
      <c r="F1125" s="125"/>
      <c r="G1125" s="125"/>
      <c r="H1125" s="125"/>
      <c r="I1125" s="125"/>
      <c r="J1125" s="125"/>
      <c r="K1125" s="126"/>
      <c r="L1125" s="126"/>
      <c r="M1125" s="126"/>
      <c r="N1125" s="226">
        <f>Table7[[#This Row],[Drug Cost]]+Table7[[#This Row],[Drug Markup]]+Table7[[#This Row],[Drug Dispensing Fee]]</f>
        <v>0</v>
      </c>
      <c r="O1125" s="126"/>
      <c r="P1125" s="126">
        <f>Table7[[#This Row],[Total Drug Cost]]-Table7[[#This Row],[Total Third-party Pay]]</f>
        <v>0</v>
      </c>
      <c r="Q1125" s="127"/>
      <c r="R1125" s="70" t="e">
        <f>VLOOKUP(Table7[[#This Row],[Patient PHN]],'[1]MASTER LIST'!$C:$D,2,FALSE)</f>
        <v>#N/A</v>
      </c>
    </row>
    <row r="1126" spans="1:18" x14ac:dyDescent="0.25">
      <c r="A1126" s="210"/>
      <c r="B1126" s="124"/>
      <c r="C1126" s="125"/>
      <c r="D1126" s="125"/>
      <c r="E1126" s="125"/>
      <c r="F1126" s="125"/>
      <c r="G1126" s="125"/>
      <c r="H1126" s="125"/>
      <c r="I1126" s="125"/>
      <c r="J1126" s="125"/>
      <c r="K1126" s="126"/>
      <c r="L1126" s="126"/>
      <c r="M1126" s="126"/>
      <c r="N1126" s="226">
        <f>Table7[[#This Row],[Drug Cost]]+Table7[[#This Row],[Drug Markup]]+Table7[[#This Row],[Drug Dispensing Fee]]</f>
        <v>0</v>
      </c>
      <c r="O1126" s="126"/>
      <c r="P1126" s="126">
        <f>Table7[[#This Row],[Total Drug Cost]]-Table7[[#This Row],[Total Third-party Pay]]</f>
        <v>0</v>
      </c>
      <c r="Q1126" s="127"/>
      <c r="R1126" s="70" t="e">
        <f>VLOOKUP(Table7[[#This Row],[Patient PHN]],'[1]MASTER LIST'!$C:$D,2,FALSE)</f>
        <v>#N/A</v>
      </c>
    </row>
    <row r="1127" spans="1:18" x14ac:dyDescent="0.25">
      <c r="A1127" s="210"/>
      <c r="B1127" s="124"/>
      <c r="C1127" s="125"/>
      <c r="D1127" s="125"/>
      <c r="E1127" s="125"/>
      <c r="F1127" s="125"/>
      <c r="G1127" s="125"/>
      <c r="H1127" s="125"/>
      <c r="I1127" s="125"/>
      <c r="J1127" s="125"/>
      <c r="K1127" s="126"/>
      <c r="L1127" s="126"/>
      <c r="M1127" s="126"/>
      <c r="N1127" s="226">
        <f>Table7[[#This Row],[Drug Cost]]+Table7[[#This Row],[Drug Markup]]+Table7[[#This Row],[Drug Dispensing Fee]]</f>
        <v>0</v>
      </c>
      <c r="O1127" s="126"/>
      <c r="P1127" s="126">
        <f>Table7[[#This Row],[Total Drug Cost]]-Table7[[#This Row],[Total Third-party Pay]]</f>
        <v>0</v>
      </c>
      <c r="Q1127" s="127"/>
      <c r="R1127" s="70" t="e">
        <f>VLOOKUP(Table7[[#This Row],[Patient PHN]],'[1]MASTER LIST'!$C:$D,2,FALSE)</f>
        <v>#N/A</v>
      </c>
    </row>
    <row r="1128" spans="1:18" x14ac:dyDescent="0.25">
      <c r="A1128" s="210"/>
      <c r="B1128" s="124"/>
      <c r="C1128" s="125"/>
      <c r="D1128" s="125"/>
      <c r="E1128" s="125"/>
      <c r="F1128" s="125"/>
      <c r="G1128" s="125"/>
      <c r="H1128" s="125"/>
      <c r="I1128" s="125"/>
      <c r="J1128" s="125"/>
      <c r="K1128" s="126"/>
      <c r="L1128" s="126"/>
      <c r="M1128" s="126"/>
      <c r="N1128" s="226">
        <f>Table7[[#This Row],[Drug Cost]]+Table7[[#This Row],[Drug Markup]]+Table7[[#This Row],[Drug Dispensing Fee]]</f>
        <v>0</v>
      </c>
      <c r="O1128" s="126"/>
      <c r="P1128" s="126">
        <f>Table7[[#This Row],[Total Drug Cost]]-Table7[[#This Row],[Total Third-party Pay]]</f>
        <v>0</v>
      </c>
      <c r="Q1128" s="127"/>
      <c r="R1128" s="70" t="e">
        <f>VLOOKUP(Table7[[#This Row],[Patient PHN]],'[1]MASTER LIST'!$C:$D,2,FALSE)</f>
        <v>#N/A</v>
      </c>
    </row>
    <row r="1129" spans="1:18" x14ac:dyDescent="0.25">
      <c r="A1129" s="210"/>
      <c r="B1129" s="124"/>
      <c r="C1129" s="125"/>
      <c r="D1129" s="125"/>
      <c r="E1129" s="125"/>
      <c r="F1129" s="125"/>
      <c r="G1129" s="125"/>
      <c r="H1129" s="125"/>
      <c r="I1129" s="125"/>
      <c r="J1129" s="125"/>
      <c r="K1129" s="126"/>
      <c r="L1129" s="126"/>
      <c r="M1129" s="126"/>
      <c r="N1129" s="226">
        <f>Table7[[#This Row],[Drug Cost]]+Table7[[#This Row],[Drug Markup]]+Table7[[#This Row],[Drug Dispensing Fee]]</f>
        <v>0</v>
      </c>
      <c r="O1129" s="126"/>
      <c r="P1129" s="126">
        <f>Table7[[#This Row],[Total Drug Cost]]-Table7[[#This Row],[Total Third-party Pay]]</f>
        <v>0</v>
      </c>
      <c r="Q1129" s="127"/>
      <c r="R1129" s="70" t="e">
        <f>VLOOKUP(Table7[[#This Row],[Patient PHN]],'[1]MASTER LIST'!$C:$D,2,FALSE)</f>
        <v>#N/A</v>
      </c>
    </row>
    <row r="1130" spans="1:18" x14ac:dyDescent="0.25">
      <c r="A1130" s="210"/>
      <c r="B1130" s="124"/>
      <c r="C1130" s="125"/>
      <c r="D1130" s="125"/>
      <c r="E1130" s="125"/>
      <c r="F1130" s="125"/>
      <c r="G1130" s="125"/>
      <c r="H1130" s="125"/>
      <c r="I1130" s="125"/>
      <c r="J1130" s="125"/>
      <c r="K1130" s="126"/>
      <c r="L1130" s="126"/>
      <c r="M1130" s="126"/>
      <c r="N1130" s="226">
        <f>Table7[[#This Row],[Drug Cost]]+Table7[[#This Row],[Drug Markup]]+Table7[[#This Row],[Drug Dispensing Fee]]</f>
        <v>0</v>
      </c>
      <c r="O1130" s="126"/>
      <c r="P1130" s="126">
        <f>Table7[[#This Row],[Total Drug Cost]]-Table7[[#This Row],[Total Third-party Pay]]</f>
        <v>0</v>
      </c>
      <c r="Q1130" s="127"/>
      <c r="R1130" s="70" t="e">
        <f>VLOOKUP(Table7[[#This Row],[Patient PHN]],'[1]MASTER LIST'!$C:$D,2,FALSE)</f>
        <v>#N/A</v>
      </c>
    </row>
    <row r="1131" spans="1:18" x14ac:dyDescent="0.25">
      <c r="A1131" s="210"/>
      <c r="B1131" s="124"/>
      <c r="C1131" s="125"/>
      <c r="D1131" s="125"/>
      <c r="E1131" s="125"/>
      <c r="F1131" s="125"/>
      <c r="G1131" s="125"/>
      <c r="H1131" s="125"/>
      <c r="I1131" s="125"/>
      <c r="J1131" s="125"/>
      <c r="K1131" s="126"/>
      <c r="L1131" s="126"/>
      <c r="M1131" s="126"/>
      <c r="N1131" s="226">
        <f>Table7[[#This Row],[Drug Cost]]+Table7[[#This Row],[Drug Markup]]+Table7[[#This Row],[Drug Dispensing Fee]]</f>
        <v>0</v>
      </c>
      <c r="O1131" s="126"/>
      <c r="P1131" s="126">
        <f>Table7[[#This Row],[Total Drug Cost]]-Table7[[#This Row],[Total Third-party Pay]]</f>
        <v>0</v>
      </c>
      <c r="Q1131" s="127"/>
      <c r="R1131" s="70" t="e">
        <f>VLOOKUP(Table7[[#This Row],[Patient PHN]],'[1]MASTER LIST'!$C:$D,2,FALSE)</f>
        <v>#N/A</v>
      </c>
    </row>
    <row r="1132" spans="1:18" x14ac:dyDescent="0.25">
      <c r="A1132" s="210"/>
      <c r="B1132" s="124"/>
      <c r="C1132" s="125"/>
      <c r="D1132" s="125"/>
      <c r="E1132" s="125"/>
      <c r="F1132" s="125"/>
      <c r="G1132" s="125"/>
      <c r="H1132" s="125"/>
      <c r="I1132" s="125"/>
      <c r="J1132" s="125"/>
      <c r="K1132" s="126"/>
      <c r="L1132" s="126"/>
      <c r="M1132" s="126"/>
      <c r="N1132" s="226">
        <f>Table7[[#This Row],[Drug Cost]]+Table7[[#This Row],[Drug Markup]]+Table7[[#This Row],[Drug Dispensing Fee]]</f>
        <v>0</v>
      </c>
      <c r="O1132" s="126"/>
      <c r="P1132" s="126">
        <f>Table7[[#This Row],[Total Drug Cost]]-Table7[[#This Row],[Total Third-party Pay]]</f>
        <v>0</v>
      </c>
      <c r="Q1132" s="127"/>
      <c r="R1132" s="70" t="e">
        <f>VLOOKUP(Table7[[#This Row],[Patient PHN]],'[1]MASTER LIST'!$C:$D,2,FALSE)</f>
        <v>#N/A</v>
      </c>
    </row>
    <row r="1133" spans="1:18" x14ac:dyDescent="0.25">
      <c r="A1133" s="210"/>
      <c r="B1133" s="124"/>
      <c r="C1133" s="125"/>
      <c r="D1133" s="125"/>
      <c r="E1133" s="125"/>
      <c r="F1133" s="125"/>
      <c r="G1133" s="125"/>
      <c r="H1133" s="125"/>
      <c r="I1133" s="125"/>
      <c r="J1133" s="125"/>
      <c r="K1133" s="126"/>
      <c r="L1133" s="126"/>
      <c r="M1133" s="126"/>
      <c r="N1133" s="226">
        <f>Table7[[#This Row],[Drug Cost]]+Table7[[#This Row],[Drug Markup]]+Table7[[#This Row],[Drug Dispensing Fee]]</f>
        <v>0</v>
      </c>
      <c r="O1133" s="126"/>
      <c r="P1133" s="126">
        <f>Table7[[#This Row],[Total Drug Cost]]-Table7[[#This Row],[Total Third-party Pay]]</f>
        <v>0</v>
      </c>
      <c r="Q1133" s="127"/>
      <c r="R1133" s="70" t="e">
        <f>VLOOKUP(Table7[[#This Row],[Patient PHN]],'[1]MASTER LIST'!$C:$D,2,FALSE)</f>
        <v>#N/A</v>
      </c>
    </row>
    <row r="1134" spans="1:18" x14ac:dyDescent="0.25">
      <c r="A1134" s="210"/>
      <c r="B1134" s="124"/>
      <c r="C1134" s="125"/>
      <c r="D1134" s="125"/>
      <c r="E1134" s="125"/>
      <c r="F1134" s="125"/>
      <c r="G1134" s="125"/>
      <c r="H1134" s="125"/>
      <c r="I1134" s="125"/>
      <c r="J1134" s="125"/>
      <c r="K1134" s="126"/>
      <c r="L1134" s="126"/>
      <c r="M1134" s="126"/>
      <c r="N1134" s="226">
        <f>Table7[[#This Row],[Drug Cost]]+Table7[[#This Row],[Drug Markup]]+Table7[[#This Row],[Drug Dispensing Fee]]</f>
        <v>0</v>
      </c>
      <c r="O1134" s="126"/>
      <c r="P1134" s="126">
        <f>Table7[[#This Row],[Total Drug Cost]]-Table7[[#This Row],[Total Third-party Pay]]</f>
        <v>0</v>
      </c>
      <c r="Q1134" s="127"/>
      <c r="R1134" s="70" t="e">
        <f>VLOOKUP(Table7[[#This Row],[Patient PHN]],'[1]MASTER LIST'!$C:$D,2,FALSE)</f>
        <v>#N/A</v>
      </c>
    </row>
    <row r="1135" spans="1:18" x14ac:dyDescent="0.25">
      <c r="A1135" s="210"/>
      <c r="B1135" s="124"/>
      <c r="C1135" s="125"/>
      <c r="D1135" s="125"/>
      <c r="E1135" s="125"/>
      <c r="F1135" s="125"/>
      <c r="G1135" s="125"/>
      <c r="H1135" s="125"/>
      <c r="I1135" s="125"/>
      <c r="J1135" s="125"/>
      <c r="K1135" s="126"/>
      <c r="L1135" s="126"/>
      <c r="M1135" s="126"/>
      <c r="N1135" s="226">
        <f>Table7[[#This Row],[Drug Cost]]+Table7[[#This Row],[Drug Markup]]+Table7[[#This Row],[Drug Dispensing Fee]]</f>
        <v>0</v>
      </c>
      <c r="O1135" s="126"/>
      <c r="P1135" s="126">
        <f>Table7[[#This Row],[Total Drug Cost]]-Table7[[#This Row],[Total Third-party Pay]]</f>
        <v>0</v>
      </c>
      <c r="Q1135" s="127"/>
      <c r="R1135" s="70" t="e">
        <f>VLOOKUP(Table7[[#This Row],[Patient PHN]],'[1]MASTER LIST'!$C:$D,2,FALSE)</f>
        <v>#N/A</v>
      </c>
    </row>
    <row r="1136" spans="1:18" x14ac:dyDescent="0.25">
      <c r="A1136" s="210"/>
      <c r="B1136" s="124"/>
      <c r="C1136" s="125"/>
      <c r="D1136" s="125"/>
      <c r="E1136" s="125"/>
      <c r="F1136" s="125"/>
      <c r="G1136" s="125"/>
      <c r="H1136" s="125"/>
      <c r="I1136" s="125"/>
      <c r="J1136" s="125"/>
      <c r="K1136" s="126"/>
      <c r="L1136" s="126"/>
      <c r="M1136" s="126"/>
      <c r="N1136" s="226">
        <f>Table7[[#This Row],[Drug Cost]]+Table7[[#This Row],[Drug Markup]]+Table7[[#This Row],[Drug Dispensing Fee]]</f>
        <v>0</v>
      </c>
      <c r="O1136" s="126"/>
      <c r="P1136" s="126">
        <f>Table7[[#This Row],[Total Drug Cost]]-Table7[[#This Row],[Total Third-party Pay]]</f>
        <v>0</v>
      </c>
      <c r="Q1136" s="127"/>
      <c r="R1136" s="70" t="e">
        <f>VLOOKUP(Table7[[#This Row],[Patient PHN]],'[1]MASTER LIST'!$C:$D,2,FALSE)</f>
        <v>#N/A</v>
      </c>
    </row>
    <row r="1137" spans="1:18" x14ac:dyDescent="0.25">
      <c r="A1137" s="210"/>
      <c r="B1137" s="124"/>
      <c r="C1137" s="125"/>
      <c r="D1137" s="125"/>
      <c r="E1137" s="125"/>
      <c r="F1137" s="125"/>
      <c r="G1137" s="125"/>
      <c r="H1137" s="125"/>
      <c r="I1137" s="125"/>
      <c r="J1137" s="125"/>
      <c r="K1137" s="126"/>
      <c r="L1137" s="126"/>
      <c r="M1137" s="126"/>
      <c r="N1137" s="226">
        <f>Table7[[#This Row],[Drug Cost]]+Table7[[#This Row],[Drug Markup]]+Table7[[#This Row],[Drug Dispensing Fee]]</f>
        <v>0</v>
      </c>
      <c r="O1137" s="126"/>
      <c r="P1137" s="126">
        <f>Table7[[#This Row],[Total Drug Cost]]-Table7[[#This Row],[Total Third-party Pay]]</f>
        <v>0</v>
      </c>
      <c r="Q1137" s="127"/>
      <c r="R1137" s="70" t="e">
        <f>VLOOKUP(Table7[[#This Row],[Patient PHN]],'[1]MASTER LIST'!$C:$D,2,FALSE)</f>
        <v>#N/A</v>
      </c>
    </row>
    <row r="1138" spans="1:18" x14ac:dyDescent="0.25">
      <c r="A1138" s="210"/>
      <c r="B1138" s="124"/>
      <c r="C1138" s="125"/>
      <c r="D1138" s="125"/>
      <c r="E1138" s="125"/>
      <c r="F1138" s="125"/>
      <c r="G1138" s="125"/>
      <c r="H1138" s="125"/>
      <c r="I1138" s="125"/>
      <c r="J1138" s="125"/>
      <c r="K1138" s="126"/>
      <c r="L1138" s="126"/>
      <c r="M1138" s="126"/>
      <c r="N1138" s="226">
        <f>Table7[[#This Row],[Drug Cost]]+Table7[[#This Row],[Drug Markup]]+Table7[[#This Row],[Drug Dispensing Fee]]</f>
        <v>0</v>
      </c>
      <c r="O1138" s="126"/>
      <c r="P1138" s="126">
        <f>Table7[[#This Row],[Total Drug Cost]]-Table7[[#This Row],[Total Third-party Pay]]</f>
        <v>0</v>
      </c>
      <c r="Q1138" s="127"/>
      <c r="R1138" s="70" t="e">
        <f>VLOOKUP(Table7[[#This Row],[Patient PHN]],'[1]MASTER LIST'!$C:$D,2,FALSE)</f>
        <v>#N/A</v>
      </c>
    </row>
    <row r="1139" spans="1:18" x14ac:dyDescent="0.25">
      <c r="A1139" s="210"/>
      <c r="B1139" s="124"/>
      <c r="C1139" s="125"/>
      <c r="D1139" s="125"/>
      <c r="E1139" s="125"/>
      <c r="F1139" s="125"/>
      <c r="G1139" s="125"/>
      <c r="H1139" s="125"/>
      <c r="I1139" s="125"/>
      <c r="J1139" s="125"/>
      <c r="K1139" s="126"/>
      <c r="L1139" s="126"/>
      <c r="M1139" s="126"/>
      <c r="N1139" s="226">
        <f>Table7[[#This Row],[Drug Cost]]+Table7[[#This Row],[Drug Markup]]+Table7[[#This Row],[Drug Dispensing Fee]]</f>
        <v>0</v>
      </c>
      <c r="O1139" s="126"/>
      <c r="P1139" s="126">
        <f>Table7[[#This Row],[Total Drug Cost]]-Table7[[#This Row],[Total Third-party Pay]]</f>
        <v>0</v>
      </c>
      <c r="Q1139" s="127"/>
      <c r="R1139" s="70" t="e">
        <f>VLOOKUP(Table7[[#This Row],[Patient PHN]],'[1]MASTER LIST'!$C:$D,2,FALSE)</f>
        <v>#N/A</v>
      </c>
    </row>
    <row r="1140" spans="1:18" x14ac:dyDescent="0.25">
      <c r="A1140" s="210"/>
      <c r="B1140" s="124"/>
      <c r="C1140" s="125"/>
      <c r="D1140" s="125"/>
      <c r="E1140" s="125"/>
      <c r="F1140" s="125"/>
      <c r="G1140" s="125"/>
      <c r="H1140" s="125"/>
      <c r="I1140" s="125"/>
      <c r="J1140" s="125"/>
      <c r="K1140" s="126"/>
      <c r="L1140" s="126"/>
      <c r="M1140" s="126"/>
      <c r="N1140" s="226">
        <f>Table7[[#This Row],[Drug Cost]]+Table7[[#This Row],[Drug Markup]]+Table7[[#This Row],[Drug Dispensing Fee]]</f>
        <v>0</v>
      </c>
      <c r="O1140" s="126"/>
      <c r="P1140" s="126">
        <f>Table7[[#This Row],[Total Drug Cost]]-Table7[[#This Row],[Total Third-party Pay]]</f>
        <v>0</v>
      </c>
      <c r="Q1140" s="127"/>
      <c r="R1140" s="70" t="e">
        <f>VLOOKUP(Table7[[#This Row],[Patient PHN]],'[1]MASTER LIST'!$C:$D,2,FALSE)</f>
        <v>#N/A</v>
      </c>
    </row>
    <row r="1141" spans="1:18" x14ac:dyDescent="0.25">
      <c r="A1141" s="210"/>
      <c r="B1141" s="124"/>
      <c r="C1141" s="125"/>
      <c r="D1141" s="125"/>
      <c r="E1141" s="125"/>
      <c r="F1141" s="125"/>
      <c r="G1141" s="125"/>
      <c r="H1141" s="125"/>
      <c r="I1141" s="125"/>
      <c r="J1141" s="125"/>
      <c r="K1141" s="126"/>
      <c r="L1141" s="126"/>
      <c r="M1141" s="126"/>
      <c r="N1141" s="226">
        <f>Table7[[#This Row],[Drug Cost]]+Table7[[#This Row],[Drug Markup]]+Table7[[#This Row],[Drug Dispensing Fee]]</f>
        <v>0</v>
      </c>
      <c r="O1141" s="126"/>
      <c r="P1141" s="126">
        <f>Table7[[#This Row],[Total Drug Cost]]-Table7[[#This Row],[Total Third-party Pay]]</f>
        <v>0</v>
      </c>
      <c r="Q1141" s="127"/>
      <c r="R1141" s="70" t="e">
        <f>VLOOKUP(Table7[[#This Row],[Patient PHN]],'[1]MASTER LIST'!$C:$D,2,FALSE)</f>
        <v>#N/A</v>
      </c>
    </row>
    <row r="1142" spans="1:18" x14ac:dyDescent="0.25">
      <c r="A1142" s="210"/>
      <c r="B1142" s="124"/>
      <c r="C1142" s="125"/>
      <c r="D1142" s="125"/>
      <c r="E1142" s="125"/>
      <c r="F1142" s="125"/>
      <c r="G1142" s="125"/>
      <c r="H1142" s="125"/>
      <c r="I1142" s="125"/>
      <c r="J1142" s="125"/>
      <c r="K1142" s="126"/>
      <c r="L1142" s="126"/>
      <c r="M1142" s="126"/>
      <c r="N1142" s="226">
        <f>Table7[[#This Row],[Drug Cost]]+Table7[[#This Row],[Drug Markup]]+Table7[[#This Row],[Drug Dispensing Fee]]</f>
        <v>0</v>
      </c>
      <c r="O1142" s="126"/>
      <c r="P1142" s="126">
        <f>Table7[[#This Row],[Total Drug Cost]]-Table7[[#This Row],[Total Third-party Pay]]</f>
        <v>0</v>
      </c>
      <c r="Q1142" s="127"/>
      <c r="R1142" s="70" t="e">
        <f>VLOOKUP(Table7[[#This Row],[Patient PHN]],'[1]MASTER LIST'!$C:$D,2,FALSE)</f>
        <v>#N/A</v>
      </c>
    </row>
    <row r="1143" spans="1:18" x14ac:dyDescent="0.25">
      <c r="A1143" s="210"/>
      <c r="B1143" s="124"/>
      <c r="C1143" s="125"/>
      <c r="D1143" s="125"/>
      <c r="E1143" s="125"/>
      <c r="F1143" s="125"/>
      <c r="G1143" s="125"/>
      <c r="H1143" s="125"/>
      <c r="I1143" s="125"/>
      <c r="J1143" s="125"/>
      <c r="K1143" s="126"/>
      <c r="L1143" s="126"/>
      <c r="M1143" s="126"/>
      <c r="N1143" s="226">
        <f>Table7[[#This Row],[Drug Cost]]+Table7[[#This Row],[Drug Markup]]+Table7[[#This Row],[Drug Dispensing Fee]]</f>
        <v>0</v>
      </c>
      <c r="O1143" s="126"/>
      <c r="P1143" s="126">
        <f>Table7[[#This Row],[Total Drug Cost]]-Table7[[#This Row],[Total Third-party Pay]]</f>
        <v>0</v>
      </c>
      <c r="Q1143" s="127"/>
      <c r="R1143" s="70" t="e">
        <f>VLOOKUP(Table7[[#This Row],[Patient PHN]],'[1]MASTER LIST'!$C:$D,2,FALSE)</f>
        <v>#N/A</v>
      </c>
    </row>
    <row r="1144" spans="1:18" x14ac:dyDescent="0.25">
      <c r="A1144" s="210"/>
      <c r="B1144" s="124"/>
      <c r="C1144" s="125"/>
      <c r="D1144" s="125"/>
      <c r="E1144" s="125"/>
      <c r="F1144" s="125"/>
      <c r="G1144" s="125"/>
      <c r="H1144" s="125"/>
      <c r="I1144" s="125"/>
      <c r="J1144" s="125"/>
      <c r="K1144" s="126"/>
      <c r="L1144" s="126"/>
      <c r="M1144" s="126"/>
      <c r="N1144" s="226">
        <f>Table7[[#This Row],[Drug Cost]]+Table7[[#This Row],[Drug Markup]]+Table7[[#This Row],[Drug Dispensing Fee]]</f>
        <v>0</v>
      </c>
      <c r="O1144" s="126"/>
      <c r="P1144" s="126">
        <f>Table7[[#This Row],[Total Drug Cost]]-Table7[[#This Row],[Total Third-party Pay]]</f>
        <v>0</v>
      </c>
      <c r="Q1144" s="127"/>
      <c r="R1144" s="70" t="e">
        <f>VLOOKUP(Table7[[#This Row],[Patient PHN]],'[1]MASTER LIST'!$C:$D,2,FALSE)</f>
        <v>#N/A</v>
      </c>
    </row>
    <row r="1145" spans="1:18" x14ac:dyDescent="0.25">
      <c r="A1145" s="210"/>
      <c r="B1145" s="124"/>
      <c r="C1145" s="125"/>
      <c r="D1145" s="125"/>
      <c r="E1145" s="125"/>
      <c r="F1145" s="125"/>
      <c r="G1145" s="125"/>
      <c r="H1145" s="125"/>
      <c r="I1145" s="125"/>
      <c r="J1145" s="125"/>
      <c r="K1145" s="126"/>
      <c r="L1145" s="126"/>
      <c r="M1145" s="126"/>
      <c r="N1145" s="226">
        <f>Table7[[#This Row],[Drug Cost]]+Table7[[#This Row],[Drug Markup]]+Table7[[#This Row],[Drug Dispensing Fee]]</f>
        <v>0</v>
      </c>
      <c r="O1145" s="126"/>
      <c r="P1145" s="126">
        <f>Table7[[#This Row],[Total Drug Cost]]-Table7[[#This Row],[Total Third-party Pay]]</f>
        <v>0</v>
      </c>
      <c r="Q1145" s="127"/>
      <c r="R1145" s="70" t="e">
        <f>VLOOKUP(Table7[[#This Row],[Patient PHN]],'[1]MASTER LIST'!$C:$D,2,FALSE)</f>
        <v>#N/A</v>
      </c>
    </row>
    <row r="1146" spans="1:18" x14ac:dyDescent="0.25">
      <c r="A1146" s="210"/>
      <c r="B1146" s="124"/>
      <c r="C1146" s="125"/>
      <c r="D1146" s="125"/>
      <c r="E1146" s="125"/>
      <c r="F1146" s="125"/>
      <c r="G1146" s="125"/>
      <c r="H1146" s="125"/>
      <c r="I1146" s="125"/>
      <c r="J1146" s="125"/>
      <c r="K1146" s="126"/>
      <c r="L1146" s="126"/>
      <c r="M1146" s="126"/>
      <c r="N1146" s="226">
        <f>Table7[[#This Row],[Drug Cost]]+Table7[[#This Row],[Drug Markup]]+Table7[[#This Row],[Drug Dispensing Fee]]</f>
        <v>0</v>
      </c>
      <c r="O1146" s="126"/>
      <c r="P1146" s="126">
        <f>Table7[[#This Row],[Total Drug Cost]]-Table7[[#This Row],[Total Third-party Pay]]</f>
        <v>0</v>
      </c>
      <c r="Q1146" s="127"/>
      <c r="R1146" s="70" t="e">
        <f>VLOOKUP(Table7[[#This Row],[Patient PHN]],'[1]MASTER LIST'!$C:$D,2,FALSE)</f>
        <v>#N/A</v>
      </c>
    </row>
    <row r="1147" spans="1:18" x14ac:dyDescent="0.25">
      <c r="A1147" s="210"/>
      <c r="B1147" s="124"/>
      <c r="C1147" s="125"/>
      <c r="D1147" s="125"/>
      <c r="E1147" s="125"/>
      <c r="F1147" s="125"/>
      <c r="G1147" s="125"/>
      <c r="H1147" s="125"/>
      <c r="I1147" s="125"/>
      <c r="J1147" s="125"/>
      <c r="K1147" s="126"/>
      <c r="L1147" s="126"/>
      <c r="M1147" s="126"/>
      <c r="N1147" s="226">
        <f>Table7[[#This Row],[Drug Cost]]+Table7[[#This Row],[Drug Markup]]+Table7[[#This Row],[Drug Dispensing Fee]]</f>
        <v>0</v>
      </c>
      <c r="O1147" s="126"/>
      <c r="P1147" s="126">
        <f>Table7[[#This Row],[Total Drug Cost]]-Table7[[#This Row],[Total Third-party Pay]]</f>
        <v>0</v>
      </c>
      <c r="Q1147" s="127"/>
      <c r="R1147" s="70" t="e">
        <f>VLOOKUP(Table7[[#This Row],[Patient PHN]],'[1]MASTER LIST'!$C:$D,2,FALSE)</f>
        <v>#N/A</v>
      </c>
    </row>
    <row r="1148" spans="1:18" x14ac:dyDescent="0.25">
      <c r="A1148" s="210"/>
      <c r="B1148" s="124"/>
      <c r="C1148" s="125"/>
      <c r="D1148" s="125"/>
      <c r="E1148" s="125"/>
      <c r="F1148" s="125"/>
      <c r="G1148" s="125"/>
      <c r="H1148" s="125"/>
      <c r="I1148" s="125"/>
      <c r="J1148" s="125"/>
      <c r="K1148" s="126"/>
      <c r="L1148" s="126"/>
      <c r="M1148" s="126"/>
      <c r="N1148" s="226">
        <f>Table7[[#This Row],[Drug Cost]]+Table7[[#This Row],[Drug Markup]]+Table7[[#This Row],[Drug Dispensing Fee]]</f>
        <v>0</v>
      </c>
      <c r="O1148" s="126"/>
      <c r="P1148" s="126">
        <f>Table7[[#This Row],[Total Drug Cost]]-Table7[[#This Row],[Total Third-party Pay]]</f>
        <v>0</v>
      </c>
      <c r="Q1148" s="127"/>
      <c r="R1148" s="70" t="e">
        <f>VLOOKUP(Table7[[#This Row],[Patient PHN]],'[1]MASTER LIST'!$C:$D,2,FALSE)</f>
        <v>#N/A</v>
      </c>
    </row>
    <row r="1149" spans="1:18" x14ac:dyDescent="0.25">
      <c r="A1149" s="210"/>
      <c r="B1149" s="124"/>
      <c r="C1149" s="125"/>
      <c r="D1149" s="125"/>
      <c r="E1149" s="125"/>
      <c r="F1149" s="125"/>
      <c r="G1149" s="125"/>
      <c r="H1149" s="125"/>
      <c r="I1149" s="125"/>
      <c r="J1149" s="125"/>
      <c r="K1149" s="126"/>
      <c r="L1149" s="126"/>
      <c r="M1149" s="126"/>
      <c r="N1149" s="226">
        <f>Table7[[#This Row],[Drug Cost]]+Table7[[#This Row],[Drug Markup]]+Table7[[#This Row],[Drug Dispensing Fee]]</f>
        <v>0</v>
      </c>
      <c r="O1149" s="126"/>
      <c r="P1149" s="126">
        <f>Table7[[#This Row],[Total Drug Cost]]-Table7[[#This Row],[Total Third-party Pay]]</f>
        <v>0</v>
      </c>
      <c r="Q1149" s="127"/>
      <c r="R1149" s="70" t="e">
        <f>VLOOKUP(Table7[[#This Row],[Patient PHN]],'[1]MASTER LIST'!$C:$D,2,FALSE)</f>
        <v>#N/A</v>
      </c>
    </row>
    <row r="1150" spans="1:18" x14ac:dyDescent="0.25">
      <c r="A1150" s="210"/>
      <c r="B1150" s="124"/>
      <c r="C1150" s="125"/>
      <c r="D1150" s="125"/>
      <c r="E1150" s="125"/>
      <c r="F1150" s="125"/>
      <c r="G1150" s="125"/>
      <c r="H1150" s="125"/>
      <c r="I1150" s="125"/>
      <c r="J1150" s="125"/>
      <c r="K1150" s="126"/>
      <c r="L1150" s="126"/>
      <c r="M1150" s="126"/>
      <c r="N1150" s="226">
        <f>Table7[[#This Row],[Drug Cost]]+Table7[[#This Row],[Drug Markup]]+Table7[[#This Row],[Drug Dispensing Fee]]</f>
        <v>0</v>
      </c>
      <c r="O1150" s="126"/>
      <c r="P1150" s="126">
        <f>Table7[[#This Row],[Total Drug Cost]]-Table7[[#This Row],[Total Third-party Pay]]</f>
        <v>0</v>
      </c>
      <c r="Q1150" s="127"/>
      <c r="R1150" s="70" t="e">
        <f>VLOOKUP(Table7[[#This Row],[Patient PHN]],'[1]MASTER LIST'!$C:$D,2,FALSE)</f>
        <v>#N/A</v>
      </c>
    </row>
    <row r="1151" spans="1:18" x14ac:dyDescent="0.25">
      <c r="A1151" s="210"/>
      <c r="B1151" s="124"/>
      <c r="C1151" s="125"/>
      <c r="D1151" s="125"/>
      <c r="E1151" s="125"/>
      <c r="F1151" s="125"/>
      <c r="G1151" s="125"/>
      <c r="H1151" s="125"/>
      <c r="I1151" s="125"/>
      <c r="J1151" s="125"/>
      <c r="K1151" s="126"/>
      <c r="L1151" s="126"/>
      <c r="M1151" s="126"/>
      <c r="N1151" s="226">
        <f>Table7[[#This Row],[Drug Cost]]+Table7[[#This Row],[Drug Markup]]+Table7[[#This Row],[Drug Dispensing Fee]]</f>
        <v>0</v>
      </c>
      <c r="O1151" s="126"/>
      <c r="P1151" s="126">
        <f>Table7[[#This Row],[Total Drug Cost]]-Table7[[#This Row],[Total Third-party Pay]]</f>
        <v>0</v>
      </c>
      <c r="Q1151" s="127"/>
      <c r="R1151" s="70" t="e">
        <f>VLOOKUP(Table7[[#This Row],[Patient PHN]],'[1]MASTER LIST'!$C:$D,2,FALSE)</f>
        <v>#N/A</v>
      </c>
    </row>
    <row r="1152" spans="1:18" x14ac:dyDescent="0.25">
      <c r="A1152" s="210"/>
      <c r="B1152" s="124"/>
      <c r="C1152" s="125"/>
      <c r="D1152" s="125"/>
      <c r="E1152" s="125"/>
      <c r="F1152" s="125"/>
      <c r="G1152" s="125"/>
      <c r="H1152" s="125"/>
      <c r="I1152" s="125"/>
      <c r="J1152" s="125"/>
      <c r="K1152" s="126"/>
      <c r="L1152" s="126"/>
      <c r="M1152" s="126"/>
      <c r="N1152" s="226">
        <f>Table7[[#This Row],[Drug Cost]]+Table7[[#This Row],[Drug Markup]]+Table7[[#This Row],[Drug Dispensing Fee]]</f>
        <v>0</v>
      </c>
      <c r="O1152" s="126"/>
      <c r="P1152" s="126">
        <f>Table7[[#This Row],[Total Drug Cost]]-Table7[[#This Row],[Total Third-party Pay]]</f>
        <v>0</v>
      </c>
      <c r="Q1152" s="127"/>
      <c r="R1152" s="70" t="e">
        <f>VLOOKUP(Table7[[#This Row],[Patient PHN]],'[1]MASTER LIST'!$C:$D,2,FALSE)</f>
        <v>#N/A</v>
      </c>
    </row>
    <row r="1153" spans="1:18" x14ac:dyDescent="0.25">
      <c r="A1153" s="210"/>
      <c r="B1153" s="124"/>
      <c r="C1153" s="125"/>
      <c r="D1153" s="125"/>
      <c r="E1153" s="125"/>
      <c r="F1153" s="125"/>
      <c r="G1153" s="125"/>
      <c r="H1153" s="125"/>
      <c r="I1153" s="125"/>
      <c r="J1153" s="125"/>
      <c r="K1153" s="126"/>
      <c r="L1153" s="126"/>
      <c r="M1153" s="126"/>
      <c r="N1153" s="226">
        <f>Table7[[#This Row],[Drug Cost]]+Table7[[#This Row],[Drug Markup]]+Table7[[#This Row],[Drug Dispensing Fee]]</f>
        <v>0</v>
      </c>
      <c r="O1153" s="126"/>
      <c r="P1153" s="126">
        <f>Table7[[#This Row],[Total Drug Cost]]-Table7[[#This Row],[Total Third-party Pay]]</f>
        <v>0</v>
      </c>
      <c r="Q1153" s="127"/>
      <c r="R1153" s="70" t="e">
        <f>VLOOKUP(Table7[[#This Row],[Patient PHN]],'[1]MASTER LIST'!$C:$D,2,FALSE)</f>
        <v>#N/A</v>
      </c>
    </row>
    <row r="1154" spans="1:18" x14ac:dyDescent="0.25">
      <c r="A1154" s="210"/>
      <c r="B1154" s="124"/>
      <c r="C1154" s="125"/>
      <c r="D1154" s="125"/>
      <c r="E1154" s="125"/>
      <c r="F1154" s="125"/>
      <c r="G1154" s="125"/>
      <c r="H1154" s="125"/>
      <c r="I1154" s="125"/>
      <c r="J1154" s="125"/>
      <c r="K1154" s="126"/>
      <c r="L1154" s="126"/>
      <c r="M1154" s="126"/>
      <c r="N1154" s="226">
        <f>Table7[[#This Row],[Drug Cost]]+Table7[[#This Row],[Drug Markup]]+Table7[[#This Row],[Drug Dispensing Fee]]</f>
        <v>0</v>
      </c>
      <c r="O1154" s="126"/>
      <c r="P1154" s="126">
        <f>Table7[[#This Row],[Total Drug Cost]]-Table7[[#This Row],[Total Third-party Pay]]</f>
        <v>0</v>
      </c>
      <c r="Q1154" s="127"/>
      <c r="R1154" s="70" t="e">
        <f>VLOOKUP(Table7[[#This Row],[Patient PHN]],'[1]MASTER LIST'!$C:$D,2,FALSE)</f>
        <v>#N/A</v>
      </c>
    </row>
    <row r="1155" spans="1:18" x14ac:dyDescent="0.25">
      <c r="A1155" s="210"/>
      <c r="B1155" s="124"/>
      <c r="C1155" s="125"/>
      <c r="D1155" s="125"/>
      <c r="E1155" s="125"/>
      <c r="F1155" s="125"/>
      <c r="G1155" s="125"/>
      <c r="H1155" s="125"/>
      <c r="I1155" s="125"/>
      <c r="J1155" s="125"/>
      <c r="K1155" s="126"/>
      <c r="L1155" s="126"/>
      <c r="M1155" s="126"/>
      <c r="N1155" s="226">
        <f>Table7[[#This Row],[Drug Cost]]+Table7[[#This Row],[Drug Markup]]+Table7[[#This Row],[Drug Dispensing Fee]]</f>
        <v>0</v>
      </c>
      <c r="O1155" s="126"/>
      <c r="P1155" s="126">
        <f>Table7[[#This Row],[Total Drug Cost]]-Table7[[#This Row],[Total Third-party Pay]]</f>
        <v>0</v>
      </c>
      <c r="Q1155" s="127"/>
      <c r="R1155" s="70" t="e">
        <f>VLOOKUP(Table7[[#This Row],[Patient PHN]],'[1]MASTER LIST'!$C:$D,2,FALSE)</f>
        <v>#N/A</v>
      </c>
    </row>
    <row r="1156" spans="1:18" x14ac:dyDescent="0.25">
      <c r="A1156" s="210"/>
      <c r="B1156" s="124"/>
      <c r="C1156" s="125"/>
      <c r="D1156" s="125"/>
      <c r="E1156" s="125"/>
      <c r="F1156" s="125"/>
      <c r="G1156" s="125"/>
      <c r="H1156" s="125"/>
      <c r="I1156" s="125"/>
      <c r="J1156" s="125"/>
      <c r="K1156" s="126"/>
      <c r="L1156" s="126"/>
      <c r="M1156" s="126"/>
      <c r="N1156" s="226">
        <f>Table7[[#This Row],[Drug Cost]]+Table7[[#This Row],[Drug Markup]]+Table7[[#This Row],[Drug Dispensing Fee]]</f>
        <v>0</v>
      </c>
      <c r="O1156" s="126"/>
      <c r="P1156" s="126">
        <f>Table7[[#This Row],[Total Drug Cost]]-Table7[[#This Row],[Total Third-party Pay]]</f>
        <v>0</v>
      </c>
      <c r="Q1156" s="127"/>
      <c r="R1156" s="70" t="e">
        <f>VLOOKUP(Table7[[#This Row],[Patient PHN]],'[1]MASTER LIST'!$C:$D,2,FALSE)</f>
        <v>#N/A</v>
      </c>
    </row>
    <row r="1157" spans="1:18" x14ac:dyDescent="0.25">
      <c r="A1157" s="210"/>
      <c r="B1157" s="124"/>
      <c r="C1157" s="125"/>
      <c r="D1157" s="125"/>
      <c r="E1157" s="125"/>
      <c r="F1157" s="125"/>
      <c r="G1157" s="125"/>
      <c r="H1157" s="125"/>
      <c r="I1157" s="125"/>
      <c r="J1157" s="125"/>
      <c r="K1157" s="126"/>
      <c r="L1157" s="126"/>
      <c r="M1157" s="126"/>
      <c r="N1157" s="226">
        <f>Table7[[#This Row],[Drug Cost]]+Table7[[#This Row],[Drug Markup]]+Table7[[#This Row],[Drug Dispensing Fee]]</f>
        <v>0</v>
      </c>
      <c r="O1157" s="126"/>
      <c r="P1157" s="126">
        <f>Table7[[#This Row],[Total Drug Cost]]-Table7[[#This Row],[Total Third-party Pay]]</f>
        <v>0</v>
      </c>
      <c r="Q1157" s="127"/>
      <c r="R1157" s="70" t="e">
        <f>VLOOKUP(Table7[[#This Row],[Patient PHN]],'[1]MASTER LIST'!$C:$D,2,FALSE)</f>
        <v>#N/A</v>
      </c>
    </row>
    <row r="1158" spans="1:18" x14ac:dyDescent="0.25">
      <c r="A1158" s="210"/>
      <c r="B1158" s="124"/>
      <c r="C1158" s="125"/>
      <c r="D1158" s="125"/>
      <c r="E1158" s="125"/>
      <c r="F1158" s="125"/>
      <c r="G1158" s="125"/>
      <c r="H1158" s="125"/>
      <c r="I1158" s="125"/>
      <c r="J1158" s="125"/>
      <c r="K1158" s="126"/>
      <c r="L1158" s="126"/>
      <c r="M1158" s="126"/>
      <c r="N1158" s="226">
        <f>Table7[[#This Row],[Drug Cost]]+Table7[[#This Row],[Drug Markup]]+Table7[[#This Row],[Drug Dispensing Fee]]</f>
        <v>0</v>
      </c>
      <c r="O1158" s="126"/>
      <c r="P1158" s="126">
        <f>Table7[[#This Row],[Total Drug Cost]]-Table7[[#This Row],[Total Third-party Pay]]</f>
        <v>0</v>
      </c>
      <c r="Q1158" s="127"/>
      <c r="R1158" s="70" t="e">
        <f>VLOOKUP(Table7[[#This Row],[Patient PHN]],'[1]MASTER LIST'!$C:$D,2,FALSE)</f>
        <v>#N/A</v>
      </c>
    </row>
    <row r="1159" spans="1:18" x14ac:dyDescent="0.25">
      <c r="A1159" s="210"/>
      <c r="B1159" s="124"/>
      <c r="C1159" s="125"/>
      <c r="D1159" s="125"/>
      <c r="E1159" s="125"/>
      <c r="F1159" s="125"/>
      <c r="G1159" s="125"/>
      <c r="H1159" s="125"/>
      <c r="I1159" s="125"/>
      <c r="J1159" s="125"/>
      <c r="K1159" s="126"/>
      <c r="L1159" s="126"/>
      <c r="M1159" s="126"/>
      <c r="N1159" s="226">
        <f>Table7[[#This Row],[Drug Cost]]+Table7[[#This Row],[Drug Markup]]+Table7[[#This Row],[Drug Dispensing Fee]]</f>
        <v>0</v>
      </c>
      <c r="O1159" s="126"/>
      <c r="P1159" s="126">
        <f>Table7[[#This Row],[Total Drug Cost]]-Table7[[#This Row],[Total Third-party Pay]]</f>
        <v>0</v>
      </c>
      <c r="Q1159" s="127"/>
      <c r="R1159" s="70" t="e">
        <f>VLOOKUP(Table7[[#This Row],[Patient PHN]],'[1]MASTER LIST'!$C:$D,2,FALSE)</f>
        <v>#N/A</v>
      </c>
    </row>
    <row r="1160" spans="1:18" x14ac:dyDescent="0.25">
      <c r="A1160" s="210"/>
      <c r="B1160" s="124"/>
      <c r="C1160" s="125"/>
      <c r="D1160" s="125"/>
      <c r="E1160" s="125"/>
      <c r="F1160" s="125"/>
      <c r="G1160" s="125"/>
      <c r="H1160" s="125"/>
      <c r="I1160" s="125"/>
      <c r="J1160" s="125"/>
      <c r="K1160" s="126"/>
      <c r="L1160" s="126"/>
      <c r="M1160" s="126"/>
      <c r="N1160" s="226">
        <f>Table7[[#This Row],[Drug Cost]]+Table7[[#This Row],[Drug Markup]]+Table7[[#This Row],[Drug Dispensing Fee]]</f>
        <v>0</v>
      </c>
      <c r="O1160" s="126"/>
      <c r="P1160" s="126">
        <f>Table7[[#This Row],[Total Drug Cost]]-Table7[[#This Row],[Total Third-party Pay]]</f>
        <v>0</v>
      </c>
      <c r="Q1160" s="127"/>
      <c r="R1160" s="70" t="e">
        <f>VLOOKUP(Table7[[#This Row],[Patient PHN]],'[1]MASTER LIST'!$C:$D,2,FALSE)</f>
        <v>#N/A</v>
      </c>
    </row>
    <row r="1161" spans="1:18" x14ac:dyDescent="0.25">
      <c r="A1161" s="210"/>
      <c r="B1161" s="124"/>
      <c r="C1161" s="125"/>
      <c r="D1161" s="125"/>
      <c r="E1161" s="125"/>
      <c r="F1161" s="125"/>
      <c r="G1161" s="125"/>
      <c r="H1161" s="125"/>
      <c r="I1161" s="125"/>
      <c r="J1161" s="125"/>
      <c r="K1161" s="126"/>
      <c r="L1161" s="126"/>
      <c r="M1161" s="126"/>
      <c r="N1161" s="226">
        <f>Table7[[#This Row],[Drug Cost]]+Table7[[#This Row],[Drug Markup]]+Table7[[#This Row],[Drug Dispensing Fee]]</f>
        <v>0</v>
      </c>
      <c r="O1161" s="126"/>
      <c r="P1161" s="126">
        <f>Table7[[#This Row],[Total Drug Cost]]-Table7[[#This Row],[Total Third-party Pay]]</f>
        <v>0</v>
      </c>
      <c r="Q1161" s="127"/>
      <c r="R1161" s="70" t="e">
        <f>VLOOKUP(Table7[[#This Row],[Patient PHN]],'[1]MASTER LIST'!$C:$D,2,FALSE)</f>
        <v>#N/A</v>
      </c>
    </row>
    <row r="1162" spans="1:18" x14ac:dyDescent="0.25">
      <c r="A1162" s="210"/>
      <c r="B1162" s="124"/>
      <c r="C1162" s="125"/>
      <c r="D1162" s="125"/>
      <c r="E1162" s="125"/>
      <c r="F1162" s="125"/>
      <c r="G1162" s="125"/>
      <c r="H1162" s="125"/>
      <c r="I1162" s="125"/>
      <c r="J1162" s="125"/>
      <c r="K1162" s="126"/>
      <c r="L1162" s="126"/>
      <c r="M1162" s="126"/>
      <c r="N1162" s="226">
        <f>Table7[[#This Row],[Drug Cost]]+Table7[[#This Row],[Drug Markup]]+Table7[[#This Row],[Drug Dispensing Fee]]</f>
        <v>0</v>
      </c>
      <c r="O1162" s="126"/>
      <c r="P1162" s="126">
        <f>Table7[[#This Row],[Total Drug Cost]]-Table7[[#This Row],[Total Third-party Pay]]</f>
        <v>0</v>
      </c>
      <c r="Q1162" s="127"/>
      <c r="R1162" s="70" t="e">
        <f>VLOOKUP(Table7[[#This Row],[Patient PHN]],'[1]MASTER LIST'!$C:$D,2,FALSE)</f>
        <v>#N/A</v>
      </c>
    </row>
    <row r="1163" spans="1:18" x14ac:dyDescent="0.25">
      <c r="A1163" s="210"/>
      <c r="B1163" s="124"/>
      <c r="C1163" s="125"/>
      <c r="D1163" s="125"/>
      <c r="E1163" s="125"/>
      <c r="F1163" s="125"/>
      <c r="G1163" s="125"/>
      <c r="H1163" s="125"/>
      <c r="I1163" s="125"/>
      <c r="J1163" s="125"/>
      <c r="K1163" s="126"/>
      <c r="L1163" s="126"/>
      <c r="M1163" s="126"/>
      <c r="N1163" s="226">
        <f>Table7[[#This Row],[Drug Cost]]+Table7[[#This Row],[Drug Markup]]+Table7[[#This Row],[Drug Dispensing Fee]]</f>
        <v>0</v>
      </c>
      <c r="O1163" s="126"/>
      <c r="P1163" s="126">
        <f>Table7[[#This Row],[Total Drug Cost]]-Table7[[#This Row],[Total Third-party Pay]]</f>
        <v>0</v>
      </c>
      <c r="Q1163" s="127"/>
      <c r="R1163" s="70" t="e">
        <f>VLOOKUP(Table7[[#This Row],[Patient PHN]],'[1]MASTER LIST'!$C:$D,2,FALSE)</f>
        <v>#N/A</v>
      </c>
    </row>
    <row r="1164" spans="1:18" x14ac:dyDescent="0.25">
      <c r="A1164" s="210"/>
      <c r="B1164" s="124"/>
      <c r="C1164" s="125"/>
      <c r="D1164" s="125"/>
      <c r="E1164" s="125"/>
      <c r="F1164" s="125"/>
      <c r="G1164" s="125"/>
      <c r="H1164" s="125"/>
      <c r="I1164" s="125"/>
      <c r="J1164" s="125"/>
      <c r="K1164" s="126"/>
      <c r="L1164" s="126"/>
      <c r="M1164" s="126"/>
      <c r="N1164" s="226">
        <f>Table7[[#This Row],[Drug Cost]]+Table7[[#This Row],[Drug Markup]]+Table7[[#This Row],[Drug Dispensing Fee]]</f>
        <v>0</v>
      </c>
      <c r="O1164" s="126"/>
      <c r="P1164" s="126">
        <f>Table7[[#This Row],[Total Drug Cost]]-Table7[[#This Row],[Total Third-party Pay]]</f>
        <v>0</v>
      </c>
      <c r="Q1164" s="127"/>
      <c r="R1164" s="70" t="e">
        <f>VLOOKUP(Table7[[#This Row],[Patient PHN]],'[1]MASTER LIST'!$C:$D,2,FALSE)</f>
        <v>#N/A</v>
      </c>
    </row>
    <row r="1165" spans="1:18" x14ac:dyDescent="0.25">
      <c r="A1165" s="210"/>
      <c r="B1165" s="124"/>
      <c r="C1165" s="125"/>
      <c r="D1165" s="125"/>
      <c r="E1165" s="125"/>
      <c r="F1165" s="125"/>
      <c r="G1165" s="125"/>
      <c r="H1165" s="125"/>
      <c r="I1165" s="125"/>
      <c r="J1165" s="125"/>
      <c r="K1165" s="126"/>
      <c r="L1165" s="126"/>
      <c r="M1165" s="126"/>
      <c r="N1165" s="226">
        <f>Table7[[#This Row],[Drug Cost]]+Table7[[#This Row],[Drug Markup]]+Table7[[#This Row],[Drug Dispensing Fee]]</f>
        <v>0</v>
      </c>
      <c r="O1165" s="126"/>
      <c r="P1165" s="126">
        <f>Table7[[#This Row],[Total Drug Cost]]-Table7[[#This Row],[Total Third-party Pay]]</f>
        <v>0</v>
      </c>
      <c r="Q1165" s="127"/>
      <c r="R1165" s="70" t="e">
        <f>VLOOKUP(Table7[[#This Row],[Patient PHN]],'[1]MASTER LIST'!$C:$D,2,FALSE)</f>
        <v>#N/A</v>
      </c>
    </row>
    <row r="1166" spans="1:18" x14ac:dyDescent="0.25">
      <c r="A1166" s="210"/>
      <c r="B1166" s="124"/>
      <c r="C1166" s="125"/>
      <c r="D1166" s="125"/>
      <c r="E1166" s="125"/>
      <c r="F1166" s="125"/>
      <c r="G1166" s="125"/>
      <c r="H1166" s="125"/>
      <c r="I1166" s="125"/>
      <c r="J1166" s="125"/>
      <c r="K1166" s="126"/>
      <c r="L1166" s="126"/>
      <c r="M1166" s="126"/>
      <c r="N1166" s="226">
        <f>Table7[[#This Row],[Drug Cost]]+Table7[[#This Row],[Drug Markup]]+Table7[[#This Row],[Drug Dispensing Fee]]</f>
        <v>0</v>
      </c>
      <c r="O1166" s="126"/>
      <c r="P1166" s="126">
        <f>Table7[[#This Row],[Total Drug Cost]]-Table7[[#This Row],[Total Third-party Pay]]</f>
        <v>0</v>
      </c>
      <c r="Q1166" s="127"/>
      <c r="R1166" s="70" t="e">
        <f>VLOOKUP(Table7[[#This Row],[Patient PHN]],'[1]MASTER LIST'!$C:$D,2,FALSE)</f>
        <v>#N/A</v>
      </c>
    </row>
    <row r="1167" spans="1:18" x14ac:dyDescent="0.25">
      <c r="A1167" s="210"/>
      <c r="B1167" s="124"/>
      <c r="C1167" s="125"/>
      <c r="D1167" s="125"/>
      <c r="E1167" s="125"/>
      <c r="F1167" s="125"/>
      <c r="G1167" s="125"/>
      <c r="H1167" s="125"/>
      <c r="I1167" s="125"/>
      <c r="J1167" s="125"/>
      <c r="K1167" s="126"/>
      <c r="L1167" s="126"/>
      <c r="M1167" s="126"/>
      <c r="N1167" s="226">
        <f>Table7[[#This Row],[Drug Cost]]+Table7[[#This Row],[Drug Markup]]+Table7[[#This Row],[Drug Dispensing Fee]]</f>
        <v>0</v>
      </c>
      <c r="O1167" s="126"/>
      <c r="P1167" s="126">
        <f>Table7[[#This Row],[Total Drug Cost]]-Table7[[#This Row],[Total Third-party Pay]]</f>
        <v>0</v>
      </c>
      <c r="Q1167" s="127"/>
      <c r="R1167" s="70" t="e">
        <f>VLOOKUP(Table7[[#This Row],[Patient PHN]],'[1]MASTER LIST'!$C:$D,2,FALSE)</f>
        <v>#N/A</v>
      </c>
    </row>
    <row r="1168" spans="1:18" x14ac:dyDescent="0.25">
      <c r="A1168" s="210"/>
      <c r="B1168" s="124"/>
      <c r="C1168" s="125"/>
      <c r="D1168" s="125"/>
      <c r="E1168" s="125"/>
      <c r="F1168" s="125"/>
      <c r="G1168" s="125"/>
      <c r="H1168" s="125"/>
      <c r="I1168" s="125"/>
      <c r="J1168" s="125"/>
      <c r="K1168" s="126"/>
      <c r="L1168" s="126"/>
      <c r="M1168" s="126"/>
      <c r="N1168" s="226">
        <f>Table7[[#This Row],[Drug Cost]]+Table7[[#This Row],[Drug Markup]]+Table7[[#This Row],[Drug Dispensing Fee]]</f>
        <v>0</v>
      </c>
      <c r="O1168" s="126"/>
      <c r="P1168" s="126">
        <f>Table7[[#This Row],[Total Drug Cost]]-Table7[[#This Row],[Total Third-party Pay]]</f>
        <v>0</v>
      </c>
      <c r="Q1168" s="127"/>
      <c r="R1168" s="70" t="e">
        <f>VLOOKUP(Table7[[#This Row],[Patient PHN]],'[1]MASTER LIST'!$C:$D,2,FALSE)</f>
        <v>#N/A</v>
      </c>
    </row>
    <row r="1169" spans="1:18" x14ac:dyDescent="0.25">
      <c r="A1169" s="210"/>
      <c r="B1169" s="124"/>
      <c r="C1169" s="125"/>
      <c r="D1169" s="125"/>
      <c r="E1169" s="125"/>
      <c r="F1169" s="125"/>
      <c r="G1169" s="125"/>
      <c r="H1169" s="125"/>
      <c r="I1169" s="125"/>
      <c r="J1169" s="125"/>
      <c r="K1169" s="126"/>
      <c r="L1169" s="126"/>
      <c r="M1169" s="126"/>
      <c r="N1169" s="226">
        <f>Table7[[#This Row],[Drug Cost]]+Table7[[#This Row],[Drug Markup]]+Table7[[#This Row],[Drug Dispensing Fee]]</f>
        <v>0</v>
      </c>
      <c r="O1169" s="126"/>
      <c r="P1169" s="126">
        <f>Table7[[#This Row],[Total Drug Cost]]-Table7[[#This Row],[Total Third-party Pay]]</f>
        <v>0</v>
      </c>
      <c r="Q1169" s="127"/>
      <c r="R1169" s="70" t="e">
        <f>VLOOKUP(Table7[[#This Row],[Patient PHN]],'[1]MASTER LIST'!$C:$D,2,FALSE)</f>
        <v>#N/A</v>
      </c>
    </row>
    <row r="1170" spans="1:18" x14ac:dyDescent="0.25">
      <c r="A1170" s="210"/>
      <c r="B1170" s="124"/>
      <c r="C1170" s="125"/>
      <c r="D1170" s="125"/>
      <c r="E1170" s="125"/>
      <c r="F1170" s="125"/>
      <c r="G1170" s="125"/>
      <c r="H1170" s="125"/>
      <c r="I1170" s="125"/>
      <c r="J1170" s="125"/>
      <c r="K1170" s="126"/>
      <c r="L1170" s="126"/>
      <c r="M1170" s="126"/>
      <c r="N1170" s="226">
        <f>Table7[[#This Row],[Drug Cost]]+Table7[[#This Row],[Drug Markup]]+Table7[[#This Row],[Drug Dispensing Fee]]</f>
        <v>0</v>
      </c>
      <c r="O1170" s="126"/>
      <c r="P1170" s="126">
        <f>Table7[[#This Row],[Total Drug Cost]]-Table7[[#This Row],[Total Third-party Pay]]</f>
        <v>0</v>
      </c>
      <c r="Q1170" s="127"/>
      <c r="R1170" s="70" t="e">
        <f>VLOOKUP(Table7[[#This Row],[Patient PHN]],'[1]MASTER LIST'!$C:$D,2,FALSE)</f>
        <v>#N/A</v>
      </c>
    </row>
    <row r="1171" spans="1:18" x14ac:dyDescent="0.25">
      <c r="A1171" s="210"/>
      <c r="B1171" s="124"/>
      <c r="C1171" s="125"/>
      <c r="D1171" s="125"/>
      <c r="E1171" s="125"/>
      <c r="F1171" s="125"/>
      <c r="G1171" s="125"/>
      <c r="H1171" s="125"/>
      <c r="I1171" s="125"/>
      <c r="J1171" s="125"/>
      <c r="K1171" s="126"/>
      <c r="L1171" s="126"/>
      <c r="M1171" s="126"/>
      <c r="N1171" s="226">
        <f>Table7[[#This Row],[Drug Cost]]+Table7[[#This Row],[Drug Markup]]+Table7[[#This Row],[Drug Dispensing Fee]]</f>
        <v>0</v>
      </c>
      <c r="O1171" s="126"/>
      <c r="P1171" s="126">
        <f>Table7[[#This Row],[Total Drug Cost]]-Table7[[#This Row],[Total Third-party Pay]]</f>
        <v>0</v>
      </c>
      <c r="Q1171" s="127"/>
      <c r="R1171" s="70" t="e">
        <f>VLOOKUP(Table7[[#This Row],[Patient PHN]],'[1]MASTER LIST'!$C:$D,2,FALSE)</f>
        <v>#N/A</v>
      </c>
    </row>
    <row r="1172" spans="1:18" x14ac:dyDescent="0.25">
      <c r="A1172" s="210"/>
      <c r="B1172" s="124"/>
      <c r="C1172" s="125"/>
      <c r="D1172" s="125"/>
      <c r="E1172" s="125"/>
      <c r="F1172" s="125"/>
      <c r="G1172" s="125"/>
      <c r="H1172" s="125"/>
      <c r="I1172" s="125"/>
      <c r="J1172" s="125"/>
      <c r="K1172" s="126"/>
      <c r="L1172" s="126"/>
      <c r="M1172" s="126"/>
      <c r="N1172" s="226">
        <f>Table7[[#This Row],[Drug Cost]]+Table7[[#This Row],[Drug Markup]]+Table7[[#This Row],[Drug Dispensing Fee]]</f>
        <v>0</v>
      </c>
      <c r="O1172" s="126"/>
      <c r="P1172" s="126">
        <f>Table7[[#This Row],[Total Drug Cost]]-Table7[[#This Row],[Total Third-party Pay]]</f>
        <v>0</v>
      </c>
      <c r="Q1172" s="127"/>
      <c r="R1172" s="70" t="e">
        <f>VLOOKUP(Table7[[#This Row],[Patient PHN]],'[1]MASTER LIST'!$C:$D,2,FALSE)</f>
        <v>#N/A</v>
      </c>
    </row>
    <row r="1173" spans="1:18" x14ac:dyDescent="0.25">
      <c r="A1173" s="210"/>
      <c r="B1173" s="124"/>
      <c r="C1173" s="125"/>
      <c r="D1173" s="125"/>
      <c r="E1173" s="125"/>
      <c r="F1173" s="125"/>
      <c r="G1173" s="125"/>
      <c r="H1173" s="125"/>
      <c r="I1173" s="125"/>
      <c r="J1173" s="125"/>
      <c r="K1173" s="126"/>
      <c r="L1173" s="126"/>
      <c r="M1173" s="126"/>
      <c r="N1173" s="226">
        <f>Table7[[#This Row],[Drug Cost]]+Table7[[#This Row],[Drug Markup]]+Table7[[#This Row],[Drug Dispensing Fee]]</f>
        <v>0</v>
      </c>
      <c r="O1173" s="126"/>
      <c r="P1173" s="126">
        <f>Table7[[#This Row],[Total Drug Cost]]-Table7[[#This Row],[Total Third-party Pay]]</f>
        <v>0</v>
      </c>
      <c r="Q1173" s="127"/>
      <c r="R1173" s="70" t="e">
        <f>VLOOKUP(Table7[[#This Row],[Patient PHN]],'[1]MASTER LIST'!$C:$D,2,FALSE)</f>
        <v>#N/A</v>
      </c>
    </row>
    <row r="1174" spans="1:18" x14ac:dyDescent="0.25">
      <c r="A1174" s="210"/>
      <c r="B1174" s="124"/>
      <c r="C1174" s="125"/>
      <c r="D1174" s="125"/>
      <c r="E1174" s="125"/>
      <c r="F1174" s="125"/>
      <c r="G1174" s="125"/>
      <c r="H1174" s="125"/>
      <c r="I1174" s="125"/>
      <c r="J1174" s="125"/>
      <c r="K1174" s="126"/>
      <c r="L1174" s="126"/>
      <c r="M1174" s="126"/>
      <c r="N1174" s="226">
        <f>Table7[[#This Row],[Drug Cost]]+Table7[[#This Row],[Drug Markup]]+Table7[[#This Row],[Drug Dispensing Fee]]</f>
        <v>0</v>
      </c>
      <c r="O1174" s="126"/>
      <c r="P1174" s="126">
        <f>Table7[[#This Row],[Total Drug Cost]]-Table7[[#This Row],[Total Third-party Pay]]</f>
        <v>0</v>
      </c>
      <c r="Q1174" s="127"/>
      <c r="R1174" s="70" t="e">
        <f>VLOOKUP(Table7[[#This Row],[Patient PHN]],'[1]MASTER LIST'!$C:$D,2,FALSE)</f>
        <v>#N/A</v>
      </c>
    </row>
    <row r="1175" spans="1:18" x14ac:dyDescent="0.25">
      <c r="A1175" s="210"/>
      <c r="B1175" s="124"/>
      <c r="C1175" s="125"/>
      <c r="D1175" s="125"/>
      <c r="E1175" s="125"/>
      <c r="F1175" s="125"/>
      <c r="G1175" s="125"/>
      <c r="H1175" s="125"/>
      <c r="I1175" s="125"/>
      <c r="J1175" s="125"/>
      <c r="K1175" s="126"/>
      <c r="L1175" s="126"/>
      <c r="M1175" s="126"/>
      <c r="N1175" s="226">
        <f>Table7[[#This Row],[Drug Cost]]+Table7[[#This Row],[Drug Markup]]+Table7[[#This Row],[Drug Dispensing Fee]]</f>
        <v>0</v>
      </c>
      <c r="O1175" s="126"/>
      <c r="P1175" s="126">
        <f>Table7[[#This Row],[Total Drug Cost]]-Table7[[#This Row],[Total Third-party Pay]]</f>
        <v>0</v>
      </c>
      <c r="Q1175" s="127"/>
      <c r="R1175" s="70" t="e">
        <f>VLOOKUP(Table7[[#This Row],[Patient PHN]],'[1]MASTER LIST'!$C:$D,2,FALSE)</f>
        <v>#N/A</v>
      </c>
    </row>
    <row r="1176" spans="1:18" x14ac:dyDescent="0.25">
      <c r="A1176" s="210"/>
      <c r="B1176" s="124"/>
      <c r="C1176" s="125"/>
      <c r="D1176" s="125"/>
      <c r="E1176" s="125"/>
      <c r="F1176" s="125"/>
      <c r="G1176" s="125"/>
      <c r="H1176" s="125"/>
      <c r="I1176" s="125"/>
      <c r="J1176" s="125"/>
      <c r="K1176" s="126"/>
      <c r="L1176" s="126"/>
      <c r="M1176" s="126"/>
      <c r="N1176" s="226">
        <f>Table7[[#This Row],[Drug Cost]]+Table7[[#This Row],[Drug Markup]]+Table7[[#This Row],[Drug Dispensing Fee]]</f>
        <v>0</v>
      </c>
      <c r="O1176" s="126"/>
      <c r="P1176" s="126">
        <f>Table7[[#This Row],[Total Drug Cost]]-Table7[[#This Row],[Total Third-party Pay]]</f>
        <v>0</v>
      </c>
      <c r="Q1176" s="127"/>
      <c r="R1176" s="70" t="e">
        <f>VLOOKUP(Table7[[#This Row],[Patient PHN]],'[1]MASTER LIST'!$C:$D,2,FALSE)</f>
        <v>#N/A</v>
      </c>
    </row>
    <row r="1177" spans="1:18" x14ac:dyDescent="0.25">
      <c r="A1177" s="210"/>
      <c r="B1177" s="124"/>
      <c r="C1177" s="125"/>
      <c r="D1177" s="125"/>
      <c r="E1177" s="125"/>
      <c r="F1177" s="125"/>
      <c r="G1177" s="125"/>
      <c r="H1177" s="125"/>
      <c r="I1177" s="125"/>
      <c r="J1177" s="125"/>
      <c r="K1177" s="126"/>
      <c r="L1177" s="126"/>
      <c r="M1177" s="126"/>
      <c r="N1177" s="226">
        <f>Table7[[#This Row],[Drug Cost]]+Table7[[#This Row],[Drug Markup]]+Table7[[#This Row],[Drug Dispensing Fee]]</f>
        <v>0</v>
      </c>
      <c r="O1177" s="126"/>
      <c r="P1177" s="126">
        <f>Table7[[#This Row],[Total Drug Cost]]-Table7[[#This Row],[Total Third-party Pay]]</f>
        <v>0</v>
      </c>
      <c r="Q1177" s="127"/>
      <c r="R1177" s="70" t="e">
        <f>VLOOKUP(Table7[[#This Row],[Patient PHN]],'[1]MASTER LIST'!$C:$D,2,FALSE)</f>
        <v>#N/A</v>
      </c>
    </row>
    <row r="1178" spans="1:18" x14ac:dyDescent="0.25">
      <c r="A1178" s="210"/>
      <c r="B1178" s="124"/>
      <c r="C1178" s="125"/>
      <c r="D1178" s="125"/>
      <c r="E1178" s="125"/>
      <c r="F1178" s="125"/>
      <c r="G1178" s="125"/>
      <c r="H1178" s="125"/>
      <c r="I1178" s="125"/>
      <c r="J1178" s="125"/>
      <c r="K1178" s="126"/>
      <c r="L1178" s="126"/>
      <c r="M1178" s="126"/>
      <c r="N1178" s="226">
        <f>Table7[[#This Row],[Drug Cost]]+Table7[[#This Row],[Drug Markup]]+Table7[[#This Row],[Drug Dispensing Fee]]</f>
        <v>0</v>
      </c>
      <c r="O1178" s="126"/>
      <c r="P1178" s="126">
        <f>Table7[[#This Row],[Total Drug Cost]]-Table7[[#This Row],[Total Third-party Pay]]</f>
        <v>0</v>
      </c>
      <c r="Q1178" s="127"/>
      <c r="R1178" s="70" t="e">
        <f>VLOOKUP(Table7[[#This Row],[Patient PHN]],'[1]MASTER LIST'!$C:$D,2,FALSE)</f>
        <v>#N/A</v>
      </c>
    </row>
    <row r="1179" spans="1:18" x14ac:dyDescent="0.25">
      <c r="A1179" s="210"/>
      <c r="B1179" s="124"/>
      <c r="C1179" s="125"/>
      <c r="D1179" s="125"/>
      <c r="E1179" s="125"/>
      <c r="F1179" s="125"/>
      <c r="G1179" s="125"/>
      <c r="H1179" s="125"/>
      <c r="I1179" s="125"/>
      <c r="J1179" s="125"/>
      <c r="K1179" s="126"/>
      <c r="L1179" s="126"/>
      <c r="M1179" s="126"/>
      <c r="N1179" s="226">
        <f>Table7[[#This Row],[Drug Cost]]+Table7[[#This Row],[Drug Markup]]+Table7[[#This Row],[Drug Dispensing Fee]]</f>
        <v>0</v>
      </c>
      <c r="O1179" s="126"/>
      <c r="P1179" s="126">
        <f>Table7[[#This Row],[Total Drug Cost]]-Table7[[#This Row],[Total Third-party Pay]]</f>
        <v>0</v>
      </c>
      <c r="Q1179" s="127"/>
      <c r="R1179" s="70" t="e">
        <f>VLOOKUP(Table7[[#This Row],[Patient PHN]],'[1]MASTER LIST'!$C:$D,2,FALSE)</f>
        <v>#N/A</v>
      </c>
    </row>
    <row r="1180" spans="1:18" x14ac:dyDescent="0.25">
      <c r="A1180" s="210"/>
      <c r="B1180" s="124"/>
      <c r="C1180" s="125"/>
      <c r="D1180" s="125"/>
      <c r="E1180" s="125"/>
      <c r="F1180" s="125"/>
      <c r="G1180" s="125"/>
      <c r="H1180" s="125"/>
      <c r="I1180" s="125"/>
      <c r="J1180" s="125"/>
      <c r="K1180" s="126"/>
      <c r="L1180" s="126"/>
      <c r="M1180" s="126"/>
      <c r="N1180" s="226">
        <f>Table7[[#This Row],[Drug Cost]]+Table7[[#This Row],[Drug Markup]]+Table7[[#This Row],[Drug Dispensing Fee]]</f>
        <v>0</v>
      </c>
      <c r="O1180" s="126"/>
      <c r="P1180" s="126">
        <f>Table7[[#This Row],[Total Drug Cost]]-Table7[[#This Row],[Total Third-party Pay]]</f>
        <v>0</v>
      </c>
      <c r="Q1180" s="127"/>
      <c r="R1180" s="70" t="e">
        <f>VLOOKUP(Table7[[#This Row],[Patient PHN]],'[1]MASTER LIST'!$C:$D,2,FALSE)</f>
        <v>#N/A</v>
      </c>
    </row>
    <row r="1181" spans="1:18" x14ac:dyDescent="0.25">
      <c r="A1181" s="210"/>
      <c r="B1181" s="124"/>
      <c r="C1181" s="125"/>
      <c r="D1181" s="125"/>
      <c r="E1181" s="125"/>
      <c r="F1181" s="125"/>
      <c r="G1181" s="125"/>
      <c r="H1181" s="125"/>
      <c r="I1181" s="125"/>
      <c r="J1181" s="125"/>
      <c r="K1181" s="126"/>
      <c r="L1181" s="126"/>
      <c r="M1181" s="126"/>
      <c r="N1181" s="226">
        <f>Table7[[#This Row],[Drug Cost]]+Table7[[#This Row],[Drug Markup]]+Table7[[#This Row],[Drug Dispensing Fee]]</f>
        <v>0</v>
      </c>
      <c r="O1181" s="126"/>
      <c r="P1181" s="126">
        <f>Table7[[#This Row],[Total Drug Cost]]-Table7[[#This Row],[Total Third-party Pay]]</f>
        <v>0</v>
      </c>
      <c r="Q1181" s="127"/>
      <c r="R1181" s="70" t="e">
        <f>VLOOKUP(Table7[[#This Row],[Patient PHN]],'[1]MASTER LIST'!$C:$D,2,FALSE)</f>
        <v>#N/A</v>
      </c>
    </row>
    <row r="1182" spans="1:18" x14ac:dyDescent="0.25">
      <c r="A1182" s="210"/>
      <c r="B1182" s="124"/>
      <c r="C1182" s="125"/>
      <c r="D1182" s="125"/>
      <c r="E1182" s="125"/>
      <c r="F1182" s="125"/>
      <c r="G1182" s="125"/>
      <c r="H1182" s="125"/>
      <c r="I1182" s="125"/>
      <c r="J1182" s="125"/>
      <c r="K1182" s="126"/>
      <c r="L1182" s="126"/>
      <c r="M1182" s="126"/>
      <c r="N1182" s="226">
        <f>Table7[[#This Row],[Drug Cost]]+Table7[[#This Row],[Drug Markup]]+Table7[[#This Row],[Drug Dispensing Fee]]</f>
        <v>0</v>
      </c>
      <c r="O1182" s="126"/>
      <c r="P1182" s="126">
        <f>Table7[[#This Row],[Total Drug Cost]]-Table7[[#This Row],[Total Third-party Pay]]</f>
        <v>0</v>
      </c>
      <c r="Q1182" s="127"/>
      <c r="R1182" s="70" t="e">
        <f>VLOOKUP(Table7[[#This Row],[Patient PHN]],'[1]MASTER LIST'!$C:$D,2,FALSE)</f>
        <v>#N/A</v>
      </c>
    </row>
    <row r="1183" spans="1:18" x14ac:dyDescent="0.25">
      <c r="A1183" s="210"/>
      <c r="B1183" s="124"/>
      <c r="C1183" s="125"/>
      <c r="D1183" s="125"/>
      <c r="E1183" s="125"/>
      <c r="F1183" s="125"/>
      <c r="G1183" s="125"/>
      <c r="H1183" s="125"/>
      <c r="I1183" s="125"/>
      <c r="J1183" s="125"/>
      <c r="K1183" s="126"/>
      <c r="L1183" s="126"/>
      <c r="M1183" s="126"/>
      <c r="N1183" s="226">
        <f>Table7[[#This Row],[Drug Cost]]+Table7[[#This Row],[Drug Markup]]+Table7[[#This Row],[Drug Dispensing Fee]]</f>
        <v>0</v>
      </c>
      <c r="O1183" s="126"/>
      <c r="P1183" s="126">
        <f>Table7[[#This Row],[Total Drug Cost]]-Table7[[#This Row],[Total Third-party Pay]]</f>
        <v>0</v>
      </c>
      <c r="Q1183" s="127"/>
      <c r="R1183" s="70" t="e">
        <f>VLOOKUP(Table7[[#This Row],[Patient PHN]],'[1]MASTER LIST'!$C:$D,2,FALSE)</f>
        <v>#N/A</v>
      </c>
    </row>
    <row r="1184" spans="1:18" x14ac:dyDescent="0.25">
      <c r="A1184" s="210"/>
      <c r="B1184" s="124"/>
      <c r="C1184" s="125"/>
      <c r="D1184" s="125"/>
      <c r="E1184" s="125"/>
      <c r="F1184" s="125"/>
      <c r="G1184" s="125"/>
      <c r="H1184" s="125"/>
      <c r="I1184" s="125"/>
      <c r="J1184" s="125"/>
      <c r="K1184" s="126"/>
      <c r="L1184" s="126"/>
      <c r="M1184" s="126"/>
      <c r="N1184" s="226">
        <f>Table7[[#This Row],[Drug Cost]]+Table7[[#This Row],[Drug Markup]]+Table7[[#This Row],[Drug Dispensing Fee]]</f>
        <v>0</v>
      </c>
      <c r="O1184" s="126"/>
      <c r="P1184" s="126">
        <f>Table7[[#This Row],[Total Drug Cost]]-Table7[[#This Row],[Total Third-party Pay]]</f>
        <v>0</v>
      </c>
      <c r="Q1184" s="127"/>
      <c r="R1184" s="70" t="e">
        <f>VLOOKUP(Table7[[#This Row],[Patient PHN]],'[1]MASTER LIST'!$C:$D,2,FALSE)</f>
        <v>#N/A</v>
      </c>
    </row>
    <row r="1185" spans="1:18" x14ac:dyDescent="0.25">
      <c r="A1185" s="210"/>
      <c r="B1185" s="124"/>
      <c r="C1185" s="125"/>
      <c r="D1185" s="125"/>
      <c r="E1185" s="125"/>
      <c r="F1185" s="125"/>
      <c r="G1185" s="125"/>
      <c r="H1185" s="125"/>
      <c r="I1185" s="125"/>
      <c r="J1185" s="125"/>
      <c r="K1185" s="126"/>
      <c r="L1185" s="126"/>
      <c r="M1185" s="126"/>
      <c r="N1185" s="226">
        <f>Table7[[#This Row],[Drug Cost]]+Table7[[#This Row],[Drug Markup]]+Table7[[#This Row],[Drug Dispensing Fee]]</f>
        <v>0</v>
      </c>
      <c r="O1185" s="126"/>
      <c r="P1185" s="126">
        <f>Table7[[#This Row],[Total Drug Cost]]-Table7[[#This Row],[Total Third-party Pay]]</f>
        <v>0</v>
      </c>
      <c r="Q1185" s="127"/>
      <c r="R1185" s="70" t="e">
        <f>VLOOKUP(Table7[[#This Row],[Patient PHN]],'[1]MASTER LIST'!$C:$D,2,FALSE)</f>
        <v>#N/A</v>
      </c>
    </row>
    <row r="1186" spans="1:18" x14ac:dyDescent="0.25">
      <c r="A1186" s="210"/>
      <c r="B1186" s="124"/>
      <c r="C1186" s="125"/>
      <c r="D1186" s="125"/>
      <c r="E1186" s="125"/>
      <c r="F1186" s="125"/>
      <c r="G1186" s="125"/>
      <c r="H1186" s="125"/>
      <c r="I1186" s="125"/>
      <c r="J1186" s="125"/>
      <c r="K1186" s="126"/>
      <c r="L1186" s="126"/>
      <c r="M1186" s="126"/>
      <c r="N1186" s="226">
        <f>Table7[[#This Row],[Drug Cost]]+Table7[[#This Row],[Drug Markup]]+Table7[[#This Row],[Drug Dispensing Fee]]</f>
        <v>0</v>
      </c>
      <c r="O1186" s="126"/>
      <c r="P1186" s="126">
        <f>Table7[[#This Row],[Total Drug Cost]]-Table7[[#This Row],[Total Third-party Pay]]</f>
        <v>0</v>
      </c>
      <c r="Q1186" s="127"/>
      <c r="R1186" s="70" t="e">
        <f>VLOOKUP(Table7[[#This Row],[Patient PHN]],'[1]MASTER LIST'!$C:$D,2,FALSE)</f>
        <v>#N/A</v>
      </c>
    </row>
    <row r="1187" spans="1:18" x14ac:dyDescent="0.25">
      <c r="A1187" s="210"/>
      <c r="B1187" s="124"/>
      <c r="C1187" s="125"/>
      <c r="D1187" s="125"/>
      <c r="E1187" s="125"/>
      <c r="F1187" s="125"/>
      <c r="G1187" s="125"/>
      <c r="H1187" s="125"/>
      <c r="I1187" s="125"/>
      <c r="J1187" s="125"/>
      <c r="K1187" s="126"/>
      <c r="L1187" s="126"/>
      <c r="M1187" s="126"/>
      <c r="N1187" s="226">
        <f>Table7[[#This Row],[Drug Cost]]+Table7[[#This Row],[Drug Markup]]+Table7[[#This Row],[Drug Dispensing Fee]]</f>
        <v>0</v>
      </c>
      <c r="O1187" s="126"/>
      <c r="P1187" s="126">
        <f>Table7[[#This Row],[Total Drug Cost]]-Table7[[#This Row],[Total Third-party Pay]]</f>
        <v>0</v>
      </c>
      <c r="Q1187" s="127"/>
      <c r="R1187" s="70" t="e">
        <f>VLOOKUP(Table7[[#This Row],[Patient PHN]],'[1]MASTER LIST'!$C:$D,2,FALSE)</f>
        <v>#N/A</v>
      </c>
    </row>
    <row r="1188" spans="1:18" x14ac:dyDescent="0.25">
      <c r="A1188" s="210"/>
      <c r="B1188" s="124"/>
      <c r="C1188" s="125"/>
      <c r="D1188" s="125"/>
      <c r="E1188" s="125"/>
      <c r="F1188" s="125"/>
      <c r="G1188" s="125"/>
      <c r="H1188" s="125"/>
      <c r="I1188" s="125"/>
      <c r="J1188" s="125"/>
      <c r="K1188" s="126"/>
      <c r="L1188" s="126"/>
      <c r="M1188" s="126"/>
      <c r="N1188" s="226">
        <f>Table7[[#This Row],[Drug Cost]]+Table7[[#This Row],[Drug Markup]]+Table7[[#This Row],[Drug Dispensing Fee]]</f>
        <v>0</v>
      </c>
      <c r="O1188" s="126"/>
      <c r="P1188" s="126">
        <f>Table7[[#This Row],[Total Drug Cost]]-Table7[[#This Row],[Total Third-party Pay]]</f>
        <v>0</v>
      </c>
      <c r="Q1188" s="127"/>
      <c r="R1188" s="70" t="e">
        <f>VLOOKUP(Table7[[#This Row],[Patient PHN]],'[1]MASTER LIST'!$C:$D,2,FALSE)</f>
        <v>#N/A</v>
      </c>
    </row>
    <row r="1189" spans="1:18" x14ac:dyDescent="0.25">
      <c r="A1189" s="210"/>
      <c r="B1189" s="124"/>
      <c r="C1189" s="125"/>
      <c r="D1189" s="125"/>
      <c r="E1189" s="125"/>
      <c r="F1189" s="125"/>
      <c r="G1189" s="125"/>
      <c r="H1189" s="125"/>
      <c r="I1189" s="125"/>
      <c r="J1189" s="125"/>
      <c r="K1189" s="126"/>
      <c r="L1189" s="126"/>
      <c r="M1189" s="126"/>
      <c r="N1189" s="226">
        <f>Table7[[#This Row],[Drug Cost]]+Table7[[#This Row],[Drug Markup]]+Table7[[#This Row],[Drug Dispensing Fee]]</f>
        <v>0</v>
      </c>
      <c r="O1189" s="126"/>
      <c r="P1189" s="126">
        <f>Table7[[#This Row],[Total Drug Cost]]-Table7[[#This Row],[Total Third-party Pay]]</f>
        <v>0</v>
      </c>
      <c r="Q1189" s="127"/>
      <c r="R1189" s="70" t="e">
        <f>VLOOKUP(Table7[[#This Row],[Patient PHN]],'[1]MASTER LIST'!$C:$D,2,FALSE)</f>
        <v>#N/A</v>
      </c>
    </row>
    <row r="1190" spans="1:18" x14ac:dyDescent="0.25">
      <c r="A1190" s="210"/>
      <c r="B1190" s="124"/>
      <c r="C1190" s="125"/>
      <c r="D1190" s="125"/>
      <c r="E1190" s="125"/>
      <c r="F1190" s="125"/>
      <c r="G1190" s="125"/>
      <c r="H1190" s="125"/>
      <c r="I1190" s="125"/>
      <c r="J1190" s="125"/>
      <c r="K1190" s="126"/>
      <c r="L1190" s="126"/>
      <c r="M1190" s="126"/>
      <c r="N1190" s="226">
        <f>Table7[[#This Row],[Drug Cost]]+Table7[[#This Row],[Drug Markup]]+Table7[[#This Row],[Drug Dispensing Fee]]</f>
        <v>0</v>
      </c>
      <c r="O1190" s="126"/>
      <c r="P1190" s="126">
        <f>Table7[[#This Row],[Total Drug Cost]]-Table7[[#This Row],[Total Third-party Pay]]</f>
        <v>0</v>
      </c>
      <c r="Q1190" s="127"/>
      <c r="R1190" s="70" t="e">
        <f>VLOOKUP(Table7[[#This Row],[Patient PHN]],'[1]MASTER LIST'!$C:$D,2,FALSE)</f>
        <v>#N/A</v>
      </c>
    </row>
    <row r="1191" spans="1:18" x14ac:dyDescent="0.25">
      <c r="A1191" s="210"/>
      <c r="B1191" s="124"/>
      <c r="C1191" s="125"/>
      <c r="D1191" s="125"/>
      <c r="E1191" s="125"/>
      <c r="F1191" s="125"/>
      <c r="G1191" s="125"/>
      <c r="H1191" s="125"/>
      <c r="I1191" s="125"/>
      <c r="J1191" s="125"/>
      <c r="K1191" s="126"/>
      <c r="L1191" s="126"/>
      <c r="M1191" s="126"/>
      <c r="N1191" s="226">
        <f>Table7[[#This Row],[Drug Cost]]+Table7[[#This Row],[Drug Markup]]+Table7[[#This Row],[Drug Dispensing Fee]]</f>
        <v>0</v>
      </c>
      <c r="O1191" s="126"/>
      <c r="P1191" s="126">
        <f>Table7[[#This Row],[Total Drug Cost]]-Table7[[#This Row],[Total Third-party Pay]]</f>
        <v>0</v>
      </c>
      <c r="Q1191" s="127"/>
      <c r="R1191" s="70" t="e">
        <f>VLOOKUP(Table7[[#This Row],[Patient PHN]],'[1]MASTER LIST'!$C:$D,2,FALSE)</f>
        <v>#N/A</v>
      </c>
    </row>
    <row r="1192" spans="1:18" x14ac:dyDescent="0.25">
      <c r="A1192" s="210"/>
      <c r="B1192" s="124"/>
      <c r="C1192" s="125"/>
      <c r="D1192" s="125"/>
      <c r="E1192" s="125"/>
      <c r="F1192" s="125"/>
      <c r="G1192" s="125"/>
      <c r="H1192" s="125"/>
      <c r="I1192" s="125"/>
      <c r="J1192" s="125"/>
      <c r="K1192" s="126"/>
      <c r="L1192" s="126"/>
      <c r="M1192" s="126"/>
      <c r="N1192" s="226">
        <f>Table7[[#This Row],[Drug Cost]]+Table7[[#This Row],[Drug Markup]]+Table7[[#This Row],[Drug Dispensing Fee]]</f>
        <v>0</v>
      </c>
      <c r="O1192" s="126"/>
      <c r="P1192" s="126">
        <f>Table7[[#This Row],[Total Drug Cost]]-Table7[[#This Row],[Total Third-party Pay]]</f>
        <v>0</v>
      </c>
      <c r="Q1192" s="127"/>
      <c r="R1192" s="70" t="e">
        <f>VLOOKUP(Table7[[#This Row],[Patient PHN]],'[1]MASTER LIST'!$C:$D,2,FALSE)</f>
        <v>#N/A</v>
      </c>
    </row>
    <row r="1193" spans="1:18" x14ac:dyDescent="0.25">
      <c r="A1193" s="210"/>
      <c r="B1193" s="124"/>
      <c r="C1193" s="125"/>
      <c r="D1193" s="125"/>
      <c r="E1193" s="125"/>
      <c r="F1193" s="125"/>
      <c r="G1193" s="125"/>
      <c r="H1193" s="125"/>
      <c r="I1193" s="125"/>
      <c r="J1193" s="125"/>
      <c r="K1193" s="126"/>
      <c r="L1193" s="126"/>
      <c r="M1193" s="126"/>
      <c r="N1193" s="226">
        <f>Table7[[#This Row],[Drug Cost]]+Table7[[#This Row],[Drug Markup]]+Table7[[#This Row],[Drug Dispensing Fee]]</f>
        <v>0</v>
      </c>
      <c r="O1193" s="126"/>
      <c r="P1193" s="126">
        <f>Table7[[#This Row],[Total Drug Cost]]-Table7[[#This Row],[Total Third-party Pay]]</f>
        <v>0</v>
      </c>
      <c r="Q1193" s="127"/>
      <c r="R1193" s="70" t="e">
        <f>VLOOKUP(Table7[[#This Row],[Patient PHN]],'[1]MASTER LIST'!$C:$D,2,FALSE)</f>
        <v>#N/A</v>
      </c>
    </row>
    <row r="1194" spans="1:18" x14ac:dyDescent="0.25">
      <c r="A1194" s="210"/>
      <c r="B1194" s="124"/>
      <c r="C1194" s="125"/>
      <c r="D1194" s="125"/>
      <c r="E1194" s="125"/>
      <c r="F1194" s="125"/>
      <c r="G1194" s="125"/>
      <c r="H1194" s="125"/>
      <c r="I1194" s="125"/>
      <c r="J1194" s="125"/>
      <c r="K1194" s="126"/>
      <c r="L1194" s="126"/>
      <c r="M1194" s="126"/>
      <c r="N1194" s="226">
        <f>Table7[[#This Row],[Drug Cost]]+Table7[[#This Row],[Drug Markup]]+Table7[[#This Row],[Drug Dispensing Fee]]</f>
        <v>0</v>
      </c>
      <c r="O1194" s="126"/>
      <c r="P1194" s="126">
        <f>Table7[[#This Row],[Total Drug Cost]]-Table7[[#This Row],[Total Third-party Pay]]</f>
        <v>0</v>
      </c>
      <c r="Q1194" s="127"/>
      <c r="R1194" s="70" t="e">
        <f>VLOOKUP(Table7[[#This Row],[Patient PHN]],'[1]MASTER LIST'!$C:$D,2,FALSE)</f>
        <v>#N/A</v>
      </c>
    </row>
    <row r="1195" spans="1:18" x14ac:dyDescent="0.25">
      <c r="A1195" s="210"/>
      <c r="B1195" s="124"/>
      <c r="C1195" s="125"/>
      <c r="D1195" s="125"/>
      <c r="E1195" s="125"/>
      <c r="F1195" s="125"/>
      <c r="G1195" s="125"/>
      <c r="H1195" s="125"/>
      <c r="I1195" s="125"/>
      <c r="J1195" s="125"/>
      <c r="K1195" s="126"/>
      <c r="L1195" s="126"/>
      <c r="M1195" s="126"/>
      <c r="N1195" s="226">
        <f>Table7[[#This Row],[Drug Cost]]+Table7[[#This Row],[Drug Markup]]+Table7[[#This Row],[Drug Dispensing Fee]]</f>
        <v>0</v>
      </c>
      <c r="O1195" s="126"/>
      <c r="P1195" s="126">
        <f>Table7[[#This Row],[Total Drug Cost]]-Table7[[#This Row],[Total Third-party Pay]]</f>
        <v>0</v>
      </c>
      <c r="Q1195" s="127"/>
      <c r="R1195" s="70" t="e">
        <f>VLOOKUP(Table7[[#This Row],[Patient PHN]],'[1]MASTER LIST'!$C:$D,2,FALSE)</f>
        <v>#N/A</v>
      </c>
    </row>
    <row r="1196" spans="1:18" x14ac:dyDescent="0.25">
      <c r="A1196" s="210"/>
      <c r="B1196" s="124"/>
      <c r="C1196" s="125"/>
      <c r="D1196" s="125"/>
      <c r="E1196" s="125"/>
      <c r="F1196" s="125"/>
      <c r="G1196" s="125"/>
      <c r="H1196" s="125"/>
      <c r="I1196" s="125"/>
      <c r="J1196" s="125"/>
      <c r="K1196" s="126"/>
      <c r="L1196" s="126"/>
      <c r="M1196" s="126"/>
      <c r="N1196" s="226">
        <f>Table7[[#This Row],[Drug Cost]]+Table7[[#This Row],[Drug Markup]]+Table7[[#This Row],[Drug Dispensing Fee]]</f>
        <v>0</v>
      </c>
      <c r="O1196" s="126"/>
      <c r="P1196" s="126">
        <f>Table7[[#This Row],[Total Drug Cost]]-Table7[[#This Row],[Total Third-party Pay]]</f>
        <v>0</v>
      </c>
      <c r="Q1196" s="127"/>
      <c r="R1196" s="70" t="e">
        <f>VLOOKUP(Table7[[#This Row],[Patient PHN]],'[1]MASTER LIST'!$C:$D,2,FALSE)</f>
        <v>#N/A</v>
      </c>
    </row>
    <row r="1197" spans="1:18" x14ac:dyDescent="0.25">
      <c r="A1197" s="210"/>
      <c r="B1197" s="124"/>
      <c r="C1197" s="125"/>
      <c r="D1197" s="125"/>
      <c r="E1197" s="125"/>
      <c r="F1197" s="125"/>
      <c r="G1197" s="125"/>
      <c r="H1197" s="125"/>
      <c r="I1197" s="125"/>
      <c r="J1197" s="125"/>
      <c r="K1197" s="126"/>
      <c r="L1197" s="126"/>
      <c r="M1197" s="126"/>
      <c r="N1197" s="226">
        <f>Table7[[#This Row],[Drug Cost]]+Table7[[#This Row],[Drug Markup]]+Table7[[#This Row],[Drug Dispensing Fee]]</f>
        <v>0</v>
      </c>
      <c r="O1197" s="126"/>
      <c r="P1197" s="126">
        <f>Table7[[#This Row],[Total Drug Cost]]-Table7[[#This Row],[Total Third-party Pay]]</f>
        <v>0</v>
      </c>
      <c r="Q1197" s="127"/>
      <c r="R1197" s="70" t="e">
        <f>VLOOKUP(Table7[[#This Row],[Patient PHN]],'[1]MASTER LIST'!$C:$D,2,FALSE)</f>
        <v>#N/A</v>
      </c>
    </row>
    <row r="1198" spans="1:18" x14ac:dyDescent="0.25">
      <c r="A1198" s="210"/>
      <c r="B1198" s="124"/>
      <c r="C1198" s="125"/>
      <c r="D1198" s="125"/>
      <c r="E1198" s="125"/>
      <c r="F1198" s="125"/>
      <c r="G1198" s="125"/>
      <c r="H1198" s="125"/>
      <c r="I1198" s="125"/>
      <c r="J1198" s="125"/>
      <c r="K1198" s="126"/>
      <c r="L1198" s="126"/>
      <c r="M1198" s="126"/>
      <c r="N1198" s="226">
        <f>Table7[[#This Row],[Drug Cost]]+Table7[[#This Row],[Drug Markup]]+Table7[[#This Row],[Drug Dispensing Fee]]</f>
        <v>0</v>
      </c>
      <c r="O1198" s="126"/>
      <c r="P1198" s="126">
        <f>Table7[[#This Row],[Total Drug Cost]]-Table7[[#This Row],[Total Third-party Pay]]</f>
        <v>0</v>
      </c>
      <c r="Q1198" s="127"/>
      <c r="R1198" s="70" t="e">
        <f>VLOOKUP(Table7[[#This Row],[Patient PHN]],'[1]MASTER LIST'!$C:$D,2,FALSE)</f>
        <v>#N/A</v>
      </c>
    </row>
    <row r="1199" spans="1:18" x14ac:dyDescent="0.25">
      <c r="A1199" s="210"/>
      <c r="B1199" s="124"/>
      <c r="C1199" s="125"/>
      <c r="D1199" s="125"/>
      <c r="E1199" s="125"/>
      <c r="F1199" s="125"/>
      <c r="G1199" s="125"/>
      <c r="H1199" s="125"/>
      <c r="I1199" s="125"/>
      <c r="J1199" s="125"/>
      <c r="K1199" s="126"/>
      <c r="L1199" s="126"/>
      <c r="M1199" s="126"/>
      <c r="N1199" s="226">
        <f>Table7[[#This Row],[Drug Cost]]+Table7[[#This Row],[Drug Markup]]+Table7[[#This Row],[Drug Dispensing Fee]]</f>
        <v>0</v>
      </c>
      <c r="O1199" s="126"/>
      <c r="P1199" s="126">
        <f>Table7[[#This Row],[Total Drug Cost]]-Table7[[#This Row],[Total Third-party Pay]]</f>
        <v>0</v>
      </c>
      <c r="Q1199" s="127"/>
      <c r="R1199" s="70" t="e">
        <f>VLOOKUP(Table7[[#This Row],[Patient PHN]],'[1]MASTER LIST'!$C:$D,2,FALSE)</f>
        <v>#N/A</v>
      </c>
    </row>
    <row r="1200" spans="1:18" x14ac:dyDescent="0.25">
      <c r="A1200" s="210"/>
      <c r="B1200" s="124"/>
      <c r="C1200" s="125"/>
      <c r="D1200" s="125"/>
      <c r="E1200" s="125"/>
      <c r="F1200" s="125"/>
      <c r="G1200" s="125"/>
      <c r="H1200" s="125"/>
      <c r="I1200" s="125"/>
      <c r="J1200" s="125"/>
      <c r="K1200" s="126"/>
      <c r="L1200" s="126"/>
      <c r="M1200" s="126"/>
      <c r="N1200" s="226">
        <f>Table7[[#This Row],[Drug Cost]]+Table7[[#This Row],[Drug Markup]]+Table7[[#This Row],[Drug Dispensing Fee]]</f>
        <v>0</v>
      </c>
      <c r="O1200" s="126"/>
      <c r="P1200" s="126">
        <f>Table7[[#This Row],[Total Drug Cost]]-Table7[[#This Row],[Total Third-party Pay]]</f>
        <v>0</v>
      </c>
      <c r="Q1200" s="127"/>
      <c r="R1200" s="70" t="e">
        <f>VLOOKUP(Table7[[#This Row],[Patient PHN]],'[1]MASTER LIST'!$C:$D,2,FALSE)</f>
        <v>#N/A</v>
      </c>
    </row>
    <row r="1201" spans="1:18" x14ac:dyDescent="0.25">
      <c r="A1201" s="210"/>
      <c r="B1201" s="124"/>
      <c r="C1201" s="125"/>
      <c r="D1201" s="125"/>
      <c r="E1201" s="125"/>
      <c r="F1201" s="125"/>
      <c r="G1201" s="125"/>
      <c r="H1201" s="125"/>
      <c r="I1201" s="125"/>
      <c r="J1201" s="125"/>
      <c r="K1201" s="126"/>
      <c r="L1201" s="126"/>
      <c r="M1201" s="126"/>
      <c r="N1201" s="226">
        <f>Table7[[#This Row],[Drug Cost]]+Table7[[#This Row],[Drug Markup]]+Table7[[#This Row],[Drug Dispensing Fee]]</f>
        <v>0</v>
      </c>
      <c r="O1201" s="126"/>
      <c r="P1201" s="126">
        <f>Table7[[#This Row],[Total Drug Cost]]-Table7[[#This Row],[Total Third-party Pay]]</f>
        <v>0</v>
      </c>
      <c r="Q1201" s="127"/>
      <c r="R1201" s="70" t="e">
        <f>VLOOKUP(Table7[[#This Row],[Patient PHN]],'[1]MASTER LIST'!$C:$D,2,FALSE)</f>
        <v>#N/A</v>
      </c>
    </row>
    <row r="1202" spans="1:18" x14ac:dyDescent="0.25">
      <c r="A1202" s="210"/>
      <c r="B1202" s="124"/>
      <c r="C1202" s="125"/>
      <c r="D1202" s="125"/>
      <c r="E1202" s="125"/>
      <c r="F1202" s="125"/>
      <c r="G1202" s="125"/>
      <c r="H1202" s="125"/>
      <c r="I1202" s="125"/>
      <c r="J1202" s="125"/>
      <c r="K1202" s="126"/>
      <c r="L1202" s="126"/>
      <c r="M1202" s="126"/>
      <c r="N1202" s="226">
        <f>Table7[[#This Row],[Drug Cost]]+Table7[[#This Row],[Drug Markup]]+Table7[[#This Row],[Drug Dispensing Fee]]</f>
        <v>0</v>
      </c>
      <c r="O1202" s="126"/>
      <c r="P1202" s="126">
        <f>Table7[[#This Row],[Total Drug Cost]]-Table7[[#This Row],[Total Third-party Pay]]</f>
        <v>0</v>
      </c>
      <c r="Q1202" s="127"/>
      <c r="R1202" s="70" t="e">
        <f>VLOOKUP(Table7[[#This Row],[Patient PHN]],'[1]MASTER LIST'!$C:$D,2,FALSE)</f>
        <v>#N/A</v>
      </c>
    </row>
    <row r="1203" spans="1:18" x14ac:dyDescent="0.25">
      <c r="A1203" s="210"/>
      <c r="B1203" s="124"/>
      <c r="C1203" s="125"/>
      <c r="D1203" s="125"/>
      <c r="E1203" s="125"/>
      <c r="F1203" s="125"/>
      <c r="G1203" s="125"/>
      <c r="H1203" s="125"/>
      <c r="I1203" s="125"/>
      <c r="J1203" s="125"/>
      <c r="K1203" s="126"/>
      <c r="L1203" s="126"/>
      <c r="M1203" s="126"/>
      <c r="N1203" s="226">
        <f>Table7[[#This Row],[Drug Cost]]+Table7[[#This Row],[Drug Markup]]+Table7[[#This Row],[Drug Dispensing Fee]]</f>
        <v>0</v>
      </c>
      <c r="O1203" s="126"/>
      <c r="P1203" s="126">
        <f>Table7[[#This Row],[Total Drug Cost]]-Table7[[#This Row],[Total Third-party Pay]]</f>
        <v>0</v>
      </c>
      <c r="Q1203" s="127"/>
      <c r="R1203" s="70" t="e">
        <f>VLOOKUP(Table7[[#This Row],[Patient PHN]],'[1]MASTER LIST'!$C:$D,2,FALSE)</f>
        <v>#N/A</v>
      </c>
    </row>
    <row r="1204" spans="1:18" x14ac:dyDescent="0.25">
      <c r="A1204" s="210"/>
      <c r="B1204" s="124"/>
      <c r="C1204" s="125"/>
      <c r="D1204" s="125"/>
      <c r="E1204" s="125"/>
      <c r="F1204" s="125"/>
      <c r="G1204" s="125"/>
      <c r="H1204" s="125"/>
      <c r="I1204" s="125"/>
      <c r="J1204" s="125"/>
      <c r="K1204" s="126"/>
      <c r="L1204" s="126"/>
      <c r="M1204" s="126"/>
      <c r="N1204" s="226">
        <f>Table7[[#This Row],[Drug Cost]]+Table7[[#This Row],[Drug Markup]]+Table7[[#This Row],[Drug Dispensing Fee]]</f>
        <v>0</v>
      </c>
      <c r="O1204" s="126"/>
      <c r="P1204" s="126">
        <f>Table7[[#This Row],[Total Drug Cost]]-Table7[[#This Row],[Total Third-party Pay]]</f>
        <v>0</v>
      </c>
      <c r="Q1204" s="127"/>
      <c r="R1204" s="70" t="e">
        <f>VLOOKUP(Table7[[#This Row],[Patient PHN]],'[1]MASTER LIST'!$C:$D,2,FALSE)</f>
        <v>#N/A</v>
      </c>
    </row>
    <row r="1205" spans="1:18" x14ac:dyDescent="0.25">
      <c r="A1205" s="210"/>
      <c r="B1205" s="124"/>
      <c r="C1205" s="125"/>
      <c r="D1205" s="125"/>
      <c r="E1205" s="125"/>
      <c r="F1205" s="125"/>
      <c r="G1205" s="125"/>
      <c r="H1205" s="125"/>
      <c r="I1205" s="125"/>
      <c r="J1205" s="125"/>
      <c r="K1205" s="126"/>
      <c r="L1205" s="126"/>
      <c r="M1205" s="126"/>
      <c r="N1205" s="226">
        <f>Table7[[#This Row],[Drug Cost]]+Table7[[#This Row],[Drug Markup]]+Table7[[#This Row],[Drug Dispensing Fee]]</f>
        <v>0</v>
      </c>
      <c r="O1205" s="126"/>
      <c r="P1205" s="126">
        <f>Table7[[#This Row],[Total Drug Cost]]-Table7[[#This Row],[Total Third-party Pay]]</f>
        <v>0</v>
      </c>
      <c r="Q1205" s="127"/>
      <c r="R1205" s="70" t="e">
        <f>VLOOKUP(Table7[[#This Row],[Patient PHN]],'[1]MASTER LIST'!$C:$D,2,FALSE)</f>
        <v>#N/A</v>
      </c>
    </row>
    <row r="1206" spans="1:18" x14ac:dyDescent="0.25">
      <c r="A1206" s="210"/>
      <c r="B1206" s="124"/>
      <c r="C1206" s="125"/>
      <c r="D1206" s="125"/>
      <c r="E1206" s="125"/>
      <c r="F1206" s="125"/>
      <c r="G1206" s="125"/>
      <c r="H1206" s="125"/>
      <c r="I1206" s="125"/>
      <c r="J1206" s="125"/>
      <c r="K1206" s="126"/>
      <c r="L1206" s="126"/>
      <c r="M1206" s="126"/>
      <c r="N1206" s="226">
        <f>Table7[[#This Row],[Drug Cost]]+Table7[[#This Row],[Drug Markup]]+Table7[[#This Row],[Drug Dispensing Fee]]</f>
        <v>0</v>
      </c>
      <c r="O1206" s="126"/>
      <c r="P1206" s="126">
        <f>Table7[[#This Row],[Total Drug Cost]]-Table7[[#This Row],[Total Third-party Pay]]</f>
        <v>0</v>
      </c>
      <c r="Q1206" s="127"/>
      <c r="R1206" s="70" t="e">
        <f>VLOOKUP(Table7[[#This Row],[Patient PHN]],'[1]MASTER LIST'!$C:$D,2,FALSE)</f>
        <v>#N/A</v>
      </c>
    </row>
    <row r="1207" spans="1:18" x14ac:dyDescent="0.25">
      <c r="A1207" s="210"/>
      <c r="B1207" s="124"/>
      <c r="C1207" s="125"/>
      <c r="D1207" s="125"/>
      <c r="E1207" s="125"/>
      <c r="F1207" s="125"/>
      <c r="G1207" s="125"/>
      <c r="H1207" s="125"/>
      <c r="I1207" s="125"/>
      <c r="J1207" s="125"/>
      <c r="K1207" s="126"/>
      <c r="L1207" s="126"/>
      <c r="M1207" s="126"/>
      <c r="N1207" s="226">
        <f>Table7[[#This Row],[Drug Cost]]+Table7[[#This Row],[Drug Markup]]+Table7[[#This Row],[Drug Dispensing Fee]]</f>
        <v>0</v>
      </c>
      <c r="O1207" s="126"/>
      <c r="P1207" s="126">
        <f>Table7[[#This Row],[Total Drug Cost]]-Table7[[#This Row],[Total Third-party Pay]]</f>
        <v>0</v>
      </c>
      <c r="Q1207" s="127"/>
      <c r="R1207" s="70" t="e">
        <f>VLOOKUP(Table7[[#This Row],[Patient PHN]],'[1]MASTER LIST'!$C:$D,2,FALSE)</f>
        <v>#N/A</v>
      </c>
    </row>
    <row r="1208" spans="1:18" x14ac:dyDescent="0.25">
      <c r="A1208" s="210"/>
      <c r="B1208" s="124"/>
      <c r="C1208" s="125"/>
      <c r="D1208" s="125"/>
      <c r="E1208" s="125"/>
      <c r="F1208" s="125"/>
      <c r="G1208" s="125"/>
      <c r="H1208" s="125"/>
      <c r="I1208" s="125"/>
      <c r="J1208" s="125"/>
      <c r="K1208" s="126"/>
      <c r="L1208" s="126"/>
      <c r="M1208" s="126"/>
      <c r="N1208" s="226">
        <f>Table7[[#This Row],[Drug Cost]]+Table7[[#This Row],[Drug Markup]]+Table7[[#This Row],[Drug Dispensing Fee]]</f>
        <v>0</v>
      </c>
      <c r="O1208" s="126"/>
      <c r="P1208" s="126">
        <f>Table7[[#This Row],[Total Drug Cost]]-Table7[[#This Row],[Total Third-party Pay]]</f>
        <v>0</v>
      </c>
      <c r="Q1208" s="127"/>
      <c r="R1208" s="70" t="e">
        <f>VLOOKUP(Table7[[#This Row],[Patient PHN]],'[1]MASTER LIST'!$C:$D,2,FALSE)</f>
        <v>#N/A</v>
      </c>
    </row>
    <row r="1209" spans="1:18" x14ac:dyDescent="0.25">
      <c r="A1209" s="210"/>
      <c r="B1209" s="124"/>
      <c r="C1209" s="125"/>
      <c r="D1209" s="125"/>
      <c r="E1209" s="125"/>
      <c r="F1209" s="125"/>
      <c r="G1209" s="125"/>
      <c r="H1209" s="125"/>
      <c r="I1209" s="125"/>
      <c r="J1209" s="125"/>
      <c r="K1209" s="126"/>
      <c r="L1209" s="126"/>
      <c r="M1209" s="126"/>
      <c r="N1209" s="226">
        <f>Table7[[#This Row],[Drug Cost]]+Table7[[#This Row],[Drug Markup]]+Table7[[#This Row],[Drug Dispensing Fee]]</f>
        <v>0</v>
      </c>
      <c r="O1209" s="126"/>
      <c r="P1209" s="126">
        <f>Table7[[#This Row],[Total Drug Cost]]-Table7[[#This Row],[Total Third-party Pay]]</f>
        <v>0</v>
      </c>
      <c r="Q1209" s="127"/>
      <c r="R1209" s="70" t="e">
        <f>VLOOKUP(Table7[[#This Row],[Patient PHN]],'[1]MASTER LIST'!$C:$D,2,FALSE)</f>
        <v>#N/A</v>
      </c>
    </row>
    <row r="1210" spans="1:18" x14ac:dyDescent="0.25">
      <c r="A1210" s="210"/>
      <c r="B1210" s="124"/>
      <c r="C1210" s="125"/>
      <c r="D1210" s="125"/>
      <c r="E1210" s="125"/>
      <c r="F1210" s="125"/>
      <c r="G1210" s="125"/>
      <c r="H1210" s="125"/>
      <c r="I1210" s="125"/>
      <c r="J1210" s="125"/>
      <c r="K1210" s="126"/>
      <c r="L1210" s="126"/>
      <c r="M1210" s="126"/>
      <c r="N1210" s="226">
        <f>Table7[[#This Row],[Drug Cost]]+Table7[[#This Row],[Drug Markup]]+Table7[[#This Row],[Drug Dispensing Fee]]</f>
        <v>0</v>
      </c>
      <c r="O1210" s="126"/>
      <c r="P1210" s="126">
        <f>Table7[[#This Row],[Total Drug Cost]]-Table7[[#This Row],[Total Third-party Pay]]</f>
        <v>0</v>
      </c>
      <c r="Q1210" s="127"/>
      <c r="R1210" s="70" t="e">
        <f>VLOOKUP(Table7[[#This Row],[Patient PHN]],'[1]MASTER LIST'!$C:$D,2,FALSE)</f>
        <v>#N/A</v>
      </c>
    </row>
    <row r="1211" spans="1:18" x14ac:dyDescent="0.25">
      <c r="A1211" s="210"/>
      <c r="B1211" s="124"/>
      <c r="C1211" s="125"/>
      <c r="D1211" s="125"/>
      <c r="E1211" s="125"/>
      <c r="F1211" s="125"/>
      <c r="G1211" s="125"/>
      <c r="H1211" s="125"/>
      <c r="I1211" s="125"/>
      <c r="J1211" s="125"/>
      <c r="K1211" s="126"/>
      <c r="L1211" s="126"/>
      <c r="M1211" s="126"/>
      <c r="N1211" s="226">
        <f>Table7[[#This Row],[Drug Cost]]+Table7[[#This Row],[Drug Markup]]+Table7[[#This Row],[Drug Dispensing Fee]]</f>
        <v>0</v>
      </c>
      <c r="O1211" s="126"/>
      <c r="P1211" s="126">
        <f>Table7[[#This Row],[Total Drug Cost]]-Table7[[#This Row],[Total Third-party Pay]]</f>
        <v>0</v>
      </c>
      <c r="Q1211" s="127"/>
      <c r="R1211" s="70" t="e">
        <f>VLOOKUP(Table7[[#This Row],[Patient PHN]],'[1]MASTER LIST'!$C:$D,2,FALSE)</f>
        <v>#N/A</v>
      </c>
    </row>
    <row r="1212" spans="1:18" x14ac:dyDescent="0.25">
      <c r="A1212" s="210"/>
      <c r="B1212" s="124"/>
      <c r="C1212" s="125"/>
      <c r="D1212" s="125"/>
      <c r="E1212" s="125"/>
      <c r="F1212" s="125"/>
      <c r="G1212" s="125"/>
      <c r="H1212" s="125"/>
      <c r="I1212" s="125"/>
      <c r="J1212" s="125"/>
      <c r="K1212" s="126"/>
      <c r="L1212" s="126"/>
      <c r="M1212" s="126"/>
      <c r="N1212" s="226">
        <f>Table7[[#This Row],[Drug Cost]]+Table7[[#This Row],[Drug Markup]]+Table7[[#This Row],[Drug Dispensing Fee]]</f>
        <v>0</v>
      </c>
      <c r="O1212" s="126"/>
      <c r="P1212" s="126">
        <f>Table7[[#This Row],[Total Drug Cost]]-Table7[[#This Row],[Total Third-party Pay]]</f>
        <v>0</v>
      </c>
      <c r="Q1212" s="127"/>
      <c r="R1212" s="70" t="e">
        <f>VLOOKUP(Table7[[#This Row],[Patient PHN]],'[1]MASTER LIST'!$C:$D,2,FALSE)</f>
        <v>#N/A</v>
      </c>
    </row>
    <row r="1213" spans="1:18" x14ac:dyDescent="0.25">
      <c r="A1213" s="210"/>
      <c r="B1213" s="124"/>
      <c r="C1213" s="125"/>
      <c r="D1213" s="125"/>
      <c r="E1213" s="125"/>
      <c r="F1213" s="125"/>
      <c r="G1213" s="125"/>
      <c r="H1213" s="125"/>
      <c r="I1213" s="125"/>
      <c r="J1213" s="125"/>
      <c r="K1213" s="126"/>
      <c r="L1213" s="126"/>
      <c r="M1213" s="126"/>
      <c r="N1213" s="226">
        <f>Table7[[#This Row],[Drug Cost]]+Table7[[#This Row],[Drug Markup]]+Table7[[#This Row],[Drug Dispensing Fee]]</f>
        <v>0</v>
      </c>
      <c r="O1213" s="126"/>
      <c r="P1213" s="126">
        <f>Table7[[#This Row],[Total Drug Cost]]-Table7[[#This Row],[Total Third-party Pay]]</f>
        <v>0</v>
      </c>
      <c r="Q1213" s="127"/>
      <c r="R1213" s="70" t="e">
        <f>VLOOKUP(Table7[[#This Row],[Patient PHN]],'[1]MASTER LIST'!$C:$D,2,FALSE)</f>
        <v>#N/A</v>
      </c>
    </row>
    <row r="1214" spans="1:18" x14ac:dyDescent="0.25">
      <c r="A1214" s="210"/>
      <c r="B1214" s="124"/>
      <c r="C1214" s="125"/>
      <c r="D1214" s="125"/>
      <c r="E1214" s="125"/>
      <c r="F1214" s="125"/>
      <c r="G1214" s="125"/>
      <c r="H1214" s="125"/>
      <c r="I1214" s="125"/>
      <c r="J1214" s="125"/>
      <c r="K1214" s="126"/>
      <c r="L1214" s="126"/>
      <c r="M1214" s="126"/>
      <c r="N1214" s="226">
        <f>Table7[[#This Row],[Drug Cost]]+Table7[[#This Row],[Drug Markup]]+Table7[[#This Row],[Drug Dispensing Fee]]</f>
        <v>0</v>
      </c>
      <c r="O1214" s="126"/>
      <c r="P1214" s="126">
        <f>Table7[[#This Row],[Total Drug Cost]]-Table7[[#This Row],[Total Third-party Pay]]</f>
        <v>0</v>
      </c>
      <c r="Q1214" s="127"/>
      <c r="R1214" s="70" t="e">
        <f>VLOOKUP(Table7[[#This Row],[Patient PHN]],'[1]MASTER LIST'!$C:$D,2,FALSE)</f>
        <v>#N/A</v>
      </c>
    </row>
    <row r="1215" spans="1:18" x14ac:dyDescent="0.25">
      <c r="A1215" s="210"/>
      <c r="B1215" s="124"/>
      <c r="C1215" s="125"/>
      <c r="D1215" s="125"/>
      <c r="E1215" s="125"/>
      <c r="F1215" s="125"/>
      <c r="G1215" s="125"/>
      <c r="H1215" s="125"/>
      <c r="I1215" s="125"/>
      <c r="J1215" s="125"/>
      <c r="K1215" s="126"/>
      <c r="L1215" s="126"/>
      <c r="M1215" s="126"/>
      <c r="N1215" s="226">
        <f>Table7[[#This Row],[Drug Cost]]+Table7[[#This Row],[Drug Markup]]+Table7[[#This Row],[Drug Dispensing Fee]]</f>
        <v>0</v>
      </c>
      <c r="O1215" s="126"/>
      <c r="P1215" s="126">
        <f>Table7[[#This Row],[Total Drug Cost]]-Table7[[#This Row],[Total Third-party Pay]]</f>
        <v>0</v>
      </c>
      <c r="Q1215" s="127"/>
      <c r="R1215" s="70" t="e">
        <f>VLOOKUP(Table7[[#This Row],[Patient PHN]],'[1]MASTER LIST'!$C:$D,2,FALSE)</f>
        <v>#N/A</v>
      </c>
    </row>
    <row r="1216" spans="1:18" x14ac:dyDescent="0.25">
      <c r="A1216" s="210"/>
      <c r="B1216" s="124"/>
      <c r="C1216" s="125"/>
      <c r="D1216" s="125"/>
      <c r="E1216" s="125"/>
      <c r="F1216" s="125"/>
      <c r="G1216" s="125"/>
      <c r="H1216" s="125"/>
      <c r="I1216" s="125"/>
      <c r="J1216" s="125"/>
      <c r="K1216" s="126"/>
      <c r="L1216" s="126"/>
      <c r="M1216" s="126"/>
      <c r="N1216" s="226">
        <f>Table7[[#This Row],[Drug Cost]]+Table7[[#This Row],[Drug Markup]]+Table7[[#This Row],[Drug Dispensing Fee]]</f>
        <v>0</v>
      </c>
      <c r="O1216" s="126"/>
      <c r="P1216" s="126">
        <f>Table7[[#This Row],[Total Drug Cost]]-Table7[[#This Row],[Total Third-party Pay]]</f>
        <v>0</v>
      </c>
      <c r="Q1216" s="127"/>
      <c r="R1216" s="70" t="e">
        <f>VLOOKUP(Table7[[#This Row],[Patient PHN]],'[1]MASTER LIST'!$C:$D,2,FALSE)</f>
        <v>#N/A</v>
      </c>
    </row>
    <row r="1217" spans="1:18" x14ac:dyDescent="0.25">
      <c r="A1217" s="210"/>
      <c r="B1217" s="124"/>
      <c r="C1217" s="125"/>
      <c r="D1217" s="125"/>
      <c r="E1217" s="125"/>
      <c r="F1217" s="125"/>
      <c r="G1217" s="125"/>
      <c r="H1217" s="125"/>
      <c r="I1217" s="125"/>
      <c r="J1217" s="125"/>
      <c r="K1217" s="126"/>
      <c r="L1217" s="126"/>
      <c r="M1217" s="126"/>
      <c r="N1217" s="226">
        <f>Table7[[#This Row],[Drug Cost]]+Table7[[#This Row],[Drug Markup]]+Table7[[#This Row],[Drug Dispensing Fee]]</f>
        <v>0</v>
      </c>
      <c r="O1217" s="126"/>
      <c r="P1217" s="126">
        <f>Table7[[#This Row],[Total Drug Cost]]-Table7[[#This Row],[Total Third-party Pay]]</f>
        <v>0</v>
      </c>
      <c r="Q1217" s="127"/>
      <c r="R1217" s="70" t="e">
        <f>VLOOKUP(Table7[[#This Row],[Patient PHN]],'[1]MASTER LIST'!$C:$D,2,FALSE)</f>
        <v>#N/A</v>
      </c>
    </row>
    <row r="1218" spans="1:18" x14ac:dyDescent="0.25">
      <c r="A1218" s="210"/>
      <c r="B1218" s="124"/>
      <c r="C1218" s="125"/>
      <c r="D1218" s="125"/>
      <c r="E1218" s="125"/>
      <c r="F1218" s="125"/>
      <c r="G1218" s="125"/>
      <c r="H1218" s="125"/>
      <c r="I1218" s="125"/>
      <c r="J1218" s="125"/>
      <c r="K1218" s="126"/>
      <c r="L1218" s="126"/>
      <c r="M1218" s="126"/>
      <c r="N1218" s="226">
        <f>Table7[[#This Row],[Drug Cost]]+Table7[[#This Row],[Drug Markup]]+Table7[[#This Row],[Drug Dispensing Fee]]</f>
        <v>0</v>
      </c>
      <c r="O1218" s="126"/>
      <c r="P1218" s="126">
        <f>Table7[[#This Row],[Total Drug Cost]]-Table7[[#This Row],[Total Third-party Pay]]</f>
        <v>0</v>
      </c>
      <c r="Q1218" s="127"/>
      <c r="R1218" s="70" t="e">
        <f>VLOOKUP(Table7[[#This Row],[Patient PHN]],'[1]MASTER LIST'!$C:$D,2,FALSE)</f>
        <v>#N/A</v>
      </c>
    </row>
    <row r="1219" spans="1:18" x14ac:dyDescent="0.25">
      <c r="A1219" s="210"/>
      <c r="B1219" s="124"/>
      <c r="C1219" s="125"/>
      <c r="D1219" s="125"/>
      <c r="E1219" s="125"/>
      <c r="F1219" s="125"/>
      <c r="G1219" s="125"/>
      <c r="H1219" s="125"/>
      <c r="I1219" s="125"/>
      <c r="J1219" s="125"/>
      <c r="K1219" s="126"/>
      <c r="L1219" s="126"/>
      <c r="M1219" s="126"/>
      <c r="N1219" s="226">
        <f>Table7[[#This Row],[Drug Cost]]+Table7[[#This Row],[Drug Markup]]+Table7[[#This Row],[Drug Dispensing Fee]]</f>
        <v>0</v>
      </c>
      <c r="O1219" s="126"/>
      <c r="P1219" s="126">
        <f>Table7[[#This Row],[Total Drug Cost]]-Table7[[#This Row],[Total Third-party Pay]]</f>
        <v>0</v>
      </c>
      <c r="Q1219" s="127"/>
      <c r="R1219" s="70" t="e">
        <f>VLOOKUP(Table7[[#This Row],[Patient PHN]],'[1]MASTER LIST'!$C:$D,2,FALSE)</f>
        <v>#N/A</v>
      </c>
    </row>
    <row r="1220" spans="1:18" x14ac:dyDescent="0.25">
      <c r="A1220" s="210"/>
      <c r="B1220" s="124"/>
      <c r="C1220" s="125"/>
      <c r="D1220" s="125"/>
      <c r="E1220" s="125"/>
      <c r="F1220" s="125"/>
      <c r="G1220" s="125"/>
      <c r="H1220" s="125"/>
      <c r="I1220" s="125"/>
      <c r="J1220" s="125"/>
      <c r="K1220" s="126"/>
      <c r="L1220" s="126"/>
      <c r="M1220" s="126"/>
      <c r="N1220" s="226">
        <f>Table7[[#This Row],[Drug Cost]]+Table7[[#This Row],[Drug Markup]]+Table7[[#This Row],[Drug Dispensing Fee]]</f>
        <v>0</v>
      </c>
      <c r="O1220" s="126"/>
      <c r="P1220" s="126">
        <f>Table7[[#This Row],[Total Drug Cost]]-Table7[[#This Row],[Total Third-party Pay]]</f>
        <v>0</v>
      </c>
      <c r="Q1220" s="127"/>
      <c r="R1220" s="70" t="e">
        <f>VLOOKUP(Table7[[#This Row],[Patient PHN]],'[1]MASTER LIST'!$C:$D,2,FALSE)</f>
        <v>#N/A</v>
      </c>
    </row>
    <row r="1221" spans="1:18" x14ac:dyDescent="0.25">
      <c r="A1221" s="210"/>
      <c r="B1221" s="124"/>
      <c r="C1221" s="125"/>
      <c r="D1221" s="125"/>
      <c r="E1221" s="125"/>
      <c r="F1221" s="125"/>
      <c r="G1221" s="125"/>
      <c r="H1221" s="125"/>
      <c r="I1221" s="125"/>
      <c r="J1221" s="125"/>
      <c r="K1221" s="126"/>
      <c r="L1221" s="126"/>
      <c r="M1221" s="126"/>
      <c r="N1221" s="226">
        <f>Table7[[#This Row],[Drug Cost]]+Table7[[#This Row],[Drug Markup]]+Table7[[#This Row],[Drug Dispensing Fee]]</f>
        <v>0</v>
      </c>
      <c r="O1221" s="126"/>
      <c r="P1221" s="126">
        <f>Table7[[#This Row],[Total Drug Cost]]-Table7[[#This Row],[Total Third-party Pay]]</f>
        <v>0</v>
      </c>
      <c r="Q1221" s="127"/>
      <c r="R1221" s="70" t="e">
        <f>VLOOKUP(Table7[[#This Row],[Patient PHN]],'[1]MASTER LIST'!$C:$D,2,FALSE)</f>
        <v>#N/A</v>
      </c>
    </row>
    <row r="1222" spans="1:18" x14ac:dyDescent="0.25">
      <c r="A1222" s="210"/>
      <c r="B1222" s="124"/>
      <c r="C1222" s="125"/>
      <c r="D1222" s="125"/>
      <c r="E1222" s="125"/>
      <c r="F1222" s="125"/>
      <c r="G1222" s="125"/>
      <c r="H1222" s="125"/>
      <c r="I1222" s="125"/>
      <c r="J1222" s="125"/>
      <c r="K1222" s="126"/>
      <c r="L1222" s="126"/>
      <c r="M1222" s="126"/>
      <c r="N1222" s="226">
        <f>Table7[[#This Row],[Drug Cost]]+Table7[[#This Row],[Drug Markup]]+Table7[[#This Row],[Drug Dispensing Fee]]</f>
        <v>0</v>
      </c>
      <c r="O1222" s="126"/>
      <c r="P1222" s="126">
        <f>Table7[[#This Row],[Total Drug Cost]]-Table7[[#This Row],[Total Third-party Pay]]</f>
        <v>0</v>
      </c>
      <c r="Q1222" s="127"/>
      <c r="R1222" s="70" t="e">
        <f>VLOOKUP(Table7[[#This Row],[Patient PHN]],'[1]MASTER LIST'!$C:$D,2,FALSE)</f>
        <v>#N/A</v>
      </c>
    </row>
    <row r="1223" spans="1:18" x14ac:dyDescent="0.25">
      <c r="A1223" s="210"/>
      <c r="B1223" s="124"/>
      <c r="C1223" s="125"/>
      <c r="D1223" s="125"/>
      <c r="E1223" s="125"/>
      <c r="F1223" s="125"/>
      <c r="G1223" s="125"/>
      <c r="H1223" s="125"/>
      <c r="I1223" s="125"/>
      <c r="J1223" s="125"/>
      <c r="K1223" s="126"/>
      <c r="L1223" s="126"/>
      <c r="M1223" s="126"/>
      <c r="N1223" s="226">
        <f>Table7[[#This Row],[Drug Cost]]+Table7[[#This Row],[Drug Markup]]+Table7[[#This Row],[Drug Dispensing Fee]]</f>
        <v>0</v>
      </c>
      <c r="O1223" s="126"/>
      <c r="P1223" s="126">
        <f>Table7[[#This Row],[Total Drug Cost]]-Table7[[#This Row],[Total Third-party Pay]]</f>
        <v>0</v>
      </c>
      <c r="Q1223" s="127"/>
      <c r="R1223" s="70" t="e">
        <f>VLOOKUP(Table7[[#This Row],[Patient PHN]],'[1]MASTER LIST'!$C:$D,2,FALSE)</f>
        <v>#N/A</v>
      </c>
    </row>
    <row r="1224" spans="1:18" x14ac:dyDescent="0.25">
      <c r="A1224" s="210"/>
      <c r="B1224" s="124"/>
      <c r="C1224" s="125"/>
      <c r="D1224" s="125"/>
      <c r="E1224" s="125"/>
      <c r="F1224" s="125"/>
      <c r="G1224" s="125"/>
      <c r="H1224" s="125"/>
      <c r="I1224" s="125"/>
      <c r="J1224" s="125"/>
      <c r="K1224" s="126"/>
      <c r="L1224" s="126"/>
      <c r="M1224" s="126"/>
      <c r="N1224" s="226">
        <f>Table7[[#This Row],[Drug Cost]]+Table7[[#This Row],[Drug Markup]]+Table7[[#This Row],[Drug Dispensing Fee]]</f>
        <v>0</v>
      </c>
      <c r="O1224" s="126"/>
      <c r="P1224" s="126">
        <f>Table7[[#This Row],[Total Drug Cost]]-Table7[[#This Row],[Total Third-party Pay]]</f>
        <v>0</v>
      </c>
      <c r="Q1224" s="127"/>
      <c r="R1224" s="70" t="e">
        <f>VLOOKUP(Table7[[#This Row],[Patient PHN]],'[1]MASTER LIST'!$C:$D,2,FALSE)</f>
        <v>#N/A</v>
      </c>
    </row>
    <row r="1225" spans="1:18" x14ac:dyDescent="0.25">
      <c r="A1225" s="210"/>
      <c r="B1225" s="124"/>
      <c r="C1225" s="125"/>
      <c r="D1225" s="125"/>
      <c r="E1225" s="125"/>
      <c r="F1225" s="125"/>
      <c r="G1225" s="125"/>
      <c r="H1225" s="125"/>
      <c r="I1225" s="125"/>
      <c r="J1225" s="125"/>
      <c r="K1225" s="126"/>
      <c r="L1225" s="126"/>
      <c r="M1225" s="126"/>
      <c r="N1225" s="226">
        <f>Table7[[#This Row],[Drug Cost]]+Table7[[#This Row],[Drug Markup]]+Table7[[#This Row],[Drug Dispensing Fee]]</f>
        <v>0</v>
      </c>
      <c r="O1225" s="126"/>
      <c r="P1225" s="126">
        <f>Table7[[#This Row],[Total Drug Cost]]-Table7[[#This Row],[Total Third-party Pay]]</f>
        <v>0</v>
      </c>
      <c r="Q1225" s="127"/>
      <c r="R1225" s="70" t="e">
        <f>VLOOKUP(Table7[[#This Row],[Patient PHN]],'[1]MASTER LIST'!$C:$D,2,FALSE)</f>
        <v>#N/A</v>
      </c>
    </row>
    <row r="1226" spans="1:18" x14ac:dyDescent="0.25">
      <c r="A1226" s="210"/>
      <c r="B1226" s="124"/>
      <c r="C1226" s="125"/>
      <c r="D1226" s="125"/>
      <c r="E1226" s="125"/>
      <c r="F1226" s="125"/>
      <c r="G1226" s="125"/>
      <c r="H1226" s="125"/>
      <c r="I1226" s="125"/>
      <c r="J1226" s="125"/>
      <c r="K1226" s="126"/>
      <c r="L1226" s="126"/>
      <c r="M1226" s="126"/>
      <c r="N1226" s="226">
        <f>Table7[[#This Row],[Drug Cost]]+Table7[[#This Row],[Drug Markup]]+Table7[[#This Row],[Drug Dispensing Fee]]</f>
        <v>0</v>
      </c>
      <c r="O1226" s="126"/>
      <c r="P1226" s="126">
        <f>Table7[[#This Row],[Total Drug Cost]]-Table7[[#This Row],[Total Third-party Pay]]</f>
        <v>0</v>
      </c>
      <c r="Q1226" s="127"/>
      <c r="R1226" s="70" t="e">
        <f>VLOOKUP(Table7[[#This Row],[Patient PHN]],'[1]MASTER LIST'!$C:$D,2,FALSE)</f>
        <v>#N/A</v>
      </c>
    </row>
    <row r="1227" spans="1:18" x14ac:dyDescent="0.25">
      <c r="A1227" s="210"/>
      <c r="B1227" s="124"/>
      <c r="C1227" s="125"/>
      <c r="D1227" s="125"/>
      <c r="E1227" s="125"/>
      <c r="F1227" s="125"/>
      <c r="G1227" s="125"/>
      <c r="H1227" s="125"/>
      <c r="I1227" s="125"/>
      <c r="J1227" s="125"/>
      <c r="K1227" s="126"/>
      <c r="L1227" s="126"/>
      <c r="M1227" s="126"/>
      <c r="N1227" s="226">
        <f>Table7[[#This Row],[Drug Cost]]+Table7[[#This Row],[Drug Markup]]+Table7[[#This Row],[Drug Dispensing Fee]]</f>
        <v>0</v>
      </c>
      <c r="O1227" s="126"/>
      <c r="P1227" s="126">
        <f>Table7[[#This Row],[Total Drug Cost]]-Table7[[#This Row],[Total Third-party Pay]]</f>
        <v>0</v>
      </c>
      <c r="Q1227" s="127"/>
      <c r="R1227" s="70" t="e">
        <f>VLOOKUP(Table7[[#This Row],[Patient PHN]],'[1]MASTER LIST'!$C:$D,2,FALSE)</f>
        <v>#N/A</v>
      </c>
    </row>
    <row r="1228" spans="1:18" x14ac:dyDescent="0.25">
      <c r="A1228" s="210"/>
      <c r="B1228" s="124"/>
      <c r="C1228" s="125"/>
      <c r="D1228" s="125"/>
      <c r="E1228" s="125"/>
      <c r="F1228" s="125"/>
      <c r="G1228" s="125"/>
      <c r="H1228" s="125"/>
      <c r="I1228" s="125"/>
      <c r="J1228" s="125"/>
      <c r="K1228" s="126"/>
      <c r="L1228" s="126"/>
      <c r="M1228" s="126"/>
      <c r="N1228" s="226">
        <f>Table7[[#This Row],[Drug Cost]]+Table7[[#This Row],[Drug Markup]]+Table7[[#This Row],[Drug Dispensing Fee]]</f>
        <v>0</v>
      </c>
      <c r="O1228" s="126"/>
      <c r="P1228" s="126">
        <f>Table7[[#This Row],[Total Drug Cost]]-Table7[[#This Row],[Total Third-party Pay]]</f>
        <v>0</v>
      </c>
      <c r="Q1228" s="127"/>
      <c r="R1228" s="70" t="e">
        <f>VLOOKUP(Table7[[#This Row],[Patient PHN]],'[1]MASTER LIST'!$C:$D,2,FALSE)</f>
        <v>#N/A</v>
      </c>
    </row>
    <row r="1229" spans="1:18" x14ac:dyDescent="0.25">
      <c r="A1229" s="210"/>
      <c r="B1229" s="124"/>
      <c r="C1229" s="125"/>
      <c r="D1229" s="125"/>
      <c r="E1229" s="125"/>
      <c r="F1229" s="125"/>
      <c r="G1229" s="125"/>
      <c r="H1229" s="125"/>
      <c r="I1229" s="125"/>
      <c r="J1229" s="125"/>
      <c r="K1229" s="126"/>
      <c r="L1229" s="126"/>
      <c r="M1229" s="126"/>
      <c r="N1229" s="226">
        <f>Table7[[#This Row],[Drug Cost]]+Table7[[#This Row],[Drug Markup]]+Table7[[#This Row],[Drug Dispensing Fee]]</f>
        <v>0</v>
      </c>
      <c r="O1229" s="126"/>
      <c r="P1229" s="126">
        <f>Table7[[#This Row],[Total Drug Cost]]-Table7[[#This Row],[Total Third-party Pay]]</f>
        <v>0</v>
      </c>
      <c r="Q1229" s="127"/>
      <c r="R1229" s="70" t="e">
        <f>VLOOKUP(Table7[[#This Row],[Patient PHN]],'[1]MASTER LIST'!$C:$D,2,FALSE)</f>
        <v>#N/A</v>
      </c>
    </row>
    <row r="1230" spans="1:18" x14ac:dyDescent="0.25">
      <c r="A1230" s="210"/>
      <c r="B1230" s="124"/>
      <c r="C1230" s="125"/>
      <c r="D1230" s="125"/>
      <c r="E1230" s="125"/>
      <c r="F1230" s="125"/>
      <c r="G1230" s="125"/>
      <c r="H1230" s="125"/>
      <c r="I1230" s="125"/>
      <c r="J1230" s="125"/>
      <c r="K1230" s="126"/>
      <c r="L1230" s="126"/>
      <c r="M1230" s="126"/>
      <c r="N1230" s="226">
        <f>Table7[[#This Row],[Drug Cost]]+Table7[[#This Row],[Drug Markup]]+Table7[[#This Row],[Drug Dispensing Fee]]</f>
        <v>0</v>
      </c>
      <c r="O1230" s="126"/>
      <c r="P1230" s="126">
        <f>Table7[[#This Row],[Total Drug Cost]]-Table7[[#This Row],[Total Third-party Pay]]</f>
        <v>0</v>
      </c>
      <c r="Q1230" s="127"/>
      <c r="R1230" s="70" t="e">
        <f>VLOOKUP(Table7[[#This Row],[Patient PHN]],'[1]MASTER LIST'!$C:$D,2,FALSE)</f>
        <v>#N/A</v>
      </c>
    </row>
    <row r="1231" spans="1:18" x14ac:dyDescent="0.25">
      <c r="A1231" s="210"/>
      <c r="B1231" s="124"/>
      <c r="C1231" s="125"/>
      <c r="D1231" s="125"/>
      <c r="E1231" s="125"/>
      <c r="F1231" s="125"/>
      <c r="G1231" s="125"/>
      <c r="H1231" s="125"/>
      <c r="I1231" s="125"/>
      <c r="J1231" s="125"/>
      <c r="K1231" s="126"/>
      <c r="L1231" s="126"/>
      <c r="M1231" s="126"/>
      <c r="N1231" s="226">
        <f>Table7[[#This Row],[Drug Cost]]+Table7[[#This Row],[Drug Markup]]+Table7[[#This Row],[Drug Dispensing Fee]]</f>
        <v>0</v>
      </c>
      <c r="O1231" s="126"/>
      <c r="P1231" s="126">
        <f>Table7[[#This Row],[Total Drug Cost]]-Table7[[#This Row],[Total Third-party Pay]]</f>
        <v>0</v>
      </c>
      <c r="Q1231" s="127"/>
      <c r="R1231" s="70" t="e">
        <f>VLOOKUP(Table7[[#This Row],[Patient PHN]],'[1]MASTER LIST'!$C:$D,2,FALSE)</f>
        <v>#N/A</v>
      </c>
    </row>
    <row r="1232" spans="1:18" x14ac:dyDescent="0.25">
      <c r="A1232" s="210"/>
      <c r="B1232" s="124"/>
      <c r="C1232" s="125"/>
      <c r="D1232" s="125"/>
      <c r="E1232" s="125"/>
      <c r="F1232" s="125"/>
      <c r="G1232" s="125"/>
      <c r="H1232" s="125"/>
      <c r="I1232" s="125"/>
      <c r="J1232" s="125"/>
      <c r="K1232" s="126"/>
      <c r="L1232" s="126"/>
      <c r="M1232" s="126"/>
      <c r="N1232" s="226">
        <f>Table7[[#This Row],[Drug Cost]]+Table7[[#This Row],[Drug Markup]]+Table7[[#This Row],[Drug Dispensing Fee]]</f>
        <v>0</v>
      </c>
      <c r="O1232" s="126"/>
      <c r="P1232" s="126">
        <f>Table7[[#This Row],[Total Drug Cost]]-Table7[[#This Row],[Total Third-party Pay]]</f>
        <v>0</v>
      </c>
      <c r="Q1232" s="127"/>
      <c r="R1232" s="70" t="e">
        <f>VLOOKUP(Table7[[#This Row],[Patient PHN]],'[1]MASTER LIST'!$C:$D,2,FALSE)</f>
        <v>#N/A</v>
      </c>
    </row>
    <row r="1233" spans="1:18" x14ac:dyDescent="0.25">
      <c r="A1233" s="210"/>
      <c r="B1233" s="124"/>
      <c r="C1233" s="125"/>
      <c r="D1233" s="125"/>
      <c r="E1233" s="125"/>
      <c r="F1233" s="125"/>
      <c r="G1233" s="125"/>
      <c r="H1233" s="125"/>
      <c r="I1233" s="125"/>
      <c r="J1233" s="125"/>
      <c r="K1233" s="126"/>
      <c r="L1233" s="126"/>
      <c r="M1233" s="126"/>
      <c r="N1233" s="226">
        <f>Table7[[#This Row],[Drug Cost]]+Table7[[#This Row],[Drug Markup]]+Table7[[#This Row],[Drug Dispensing Fee]]</f>
        <v>0</v>
      </c>
      <c r="O1233" s="126"/>
      <c r="P1233" s="126">
        <f>Table7[[#This Row],[Total Drug Cost]]-Table7[[#This Row],[Total Third-party Pay]]</f>
        <v>0</v>
      </c>
      <c r="Q1233" s="127"/>
      <c r="R1233" s="70" t="e">
        <f>VLOOKUP(Table7[[#This Row],[Patient PHN]],'[1]MASTER LIST'!$C:$D,2,FALSE)</f>
        <v>#N/A</v>
      </c>
    </row>
    <row r="1234" spans="1:18" x14ac:dyDescent="0.25">
      <c r="A1234" s="210"/>
      <c r="B1234" s="124"/>
      <c r="C1234" s="125"/>
      <c r="D1234" s="125"/>
      <c r="E1234" s="125"/>
      <c r="F1234" s="125"/>
      <c r="G1234" s="125"/>
      <c r="H1234" s="125"/>
      <c r="I1234" s="125"/>
      <c r="J1234" s="125"/>
      <c r="K1234" s="126"/>
      <c r="L1234" s="126"/>
      <c r="M1234" s="126"/>
      <c r="N1234" s="226">
        <f>Table7[[#This Row],[Drug Cost]]+Table7[[#This Row],[Drug Markup]]+Table7[[#This Row],[Drug Dispensing Fee]]</f>
        <v>0</v>
      </c>
      <c r="O1234" s="126"/>
      <c r="P1234" s="126">
        <f>Table7[[#This Row],[Total Drug Cost]]-Table7[[#This Row],[Total Third-party Pay]]</f>
        <v>0</v>
      </c>
      <c r="Q1234" s="127"/>
      <c r="R1234" s="70" t="e">
        <f>VLOOKUP(Table7[[#This Row],[Patient PHN]],'[1]MASTER LIST'!$C:$D,2,FALSE)</f>
        <v>#N/A</v>
      </c>
    </row>
    <row r="1235" spans="1:18" x14ac:dyDescent="0.25">
      <c r="A1235" s="210"/>
      <c r="B1235" s="124"/>
      <c r="C1235" s="125"/>
      <c r="D1235" s="125"/>
      <c r="E1235" s="125"/>
      <c r="F1235" s="125"/>
      <c r="G1235" s="125"/>
      <c r="H1235" s="125"/>
      <c r="I1235" s="125"/>
      <c r="J1235" s="125"/>
      <c r="K1235" s="126"/>
      <c r="L1235" s="126"/>
      <c r="M1235" s="126"/>
      <c r="N1235" s="226">
        <f>Table7[[#This Row],[Drug Cost]]+Table7[[#This Row],[Drug Markup]]+Table7[[#This Row],[Drug Dispensing Fee]]</f>
        <v>0</v>
      </c>
      <c r="O1235" s="126"/>
      <c r="P1235" s="126">
        <f>Table7[[#This Row],[Total Drug Cost]]-Table7[[#This Row],[Total Third-party Pay]]</f>
        <v>0</v>
      </c>
      <c r="Q1235" s="127"/>
      <c r="R1235" s="70" t="e">
        <f>VLOOKUP(Table7[[#This Row],[Patient PHN]],'[1]MASTER LIST'!$C:$D,2,FALSE)</f>
        <v>#N/A</v>
      </c>
    </row>
    <row r="1236" spans="1:18" x14ac:dyDescent="0.25">
      <c r="A1236" s="210"/>
      <c r="B1236" s="124"/>
      <c r="C1236" s="125"/>
      <c r="D1236" s="125"/>
      <c r="E1236" s="125"/>
      <c r="F1236" s="125"/>
      <c r="G1236" s="125"/>
      <c r="H1236" s="125"/>
      <c r="I1236" s="125"/>
      <c r="J1236" s="125"/>
      <c r="K1236" s="126"/>
      <c r="L1236" s="126"/>
      <c r="M1236" s="126"/>
      <c r="N1236" s="226">
        <f>Table7[[#This Row],[Drug Cost]]+Table7[[#This Row],[Drug Markup]]+Table7[[#This Row],[Drug Dispensing Fee]]</f>
        <v>0</v>
      </c>
      <c r="O1236" s="126"/>
      <c r="P1236" s="126">
        <f>Table7[[#This Row],[Total Drug Cost]]-Table7[[#This Row],[Total Third-party Pay]]</f>
        <v>0</v>
      </c>
      <c r="Q1236" s="127"/>
      <c r="R1236" s="70" t="e">
        <f>VLOOKUP(Table7[[#This Row],[Patient PHN]],'[1]MASTER LIST'!$C:$D,2,FALSE)</f>
        <v>#N/A</v>
      </c>
    </row>
    <row r="1237" spans="1:18" x14ac:dyDescent="0.25">
      <c r="A1237" s="210"/>
      <c r="B1237" s="124"/>
      <c r="C1237" s="125"/>
      <c r="D1237" s="125"/>
      <c r="E1237" s="125"/>
      <c r="F1237" s="125"/>
      <c r="G1237" s="125"/>
      <c r="H1237" s="125"/>
      <c r="I1237" s="125"/>
      <c r="J1237" s="125"/>
      <c r="K1237" s="126"/>
      <c r="L1237" s="126"/>
      <c r="M1237" s="126"/>
      <c r="N1237" s="226">
        <f>Table7[[#This Row],[Drug Cost]]+Table7[[#This Row],[Drug Markup]]+Table7[[#This Row],[Drug Dispensing Fee]]</f>
        <v>0</v>
      </c>
      <c r="O1237" s="126"/>
      <c r="P1237" s="126">
        <f>Table7[[#This Row],[Total Drug Cost]]-Table7[[#This Row],[Total Third-party Pay]]</f>
        <v>0</v>
      </c>
      <c r="Q1237" s="127"/>
      <c r="R1237" s="70" t="e">
        <f>VLOOKUP(Table7[[#This Row],[Patient PHN]],'[1]MASTER LIST'!$C:$D,2,FALSE)</f>
        <v>#N/A</v>
      </c>
    </row>
    <row r="1238" spans="1:18" x14ac:dyDescent="0.25">
      <c r="A1238" s="210"/>
      <c r="B1238" s="124"/>
      <c r="C1238" s="125"/>
      <c r="D1238" s="125"/>
      <c r="E1238" s="125"/>
      <c r="F1238" s="125"/>
      <c r="G1238" s="125"/>
      <c r="H1238" s="125"/>
      <c r="I1238" s="125"/>
      <c r="J1238" s="125"/>
      <c r="K1238" s="126"/>
      <c r="L1238" s="126"/>
      <c r="M1238" s="126"/>
      <c r="N1238" s="226">
        <f>Table7[[#This Row],[Drug Cost]]+Table7[[#This Row],[Drug Markup]]+Table7[[#This Row],[Drug Dispensing Fee]]</f>
        <v>0</v>
      </c>
      <c r="O1238" s="126"/>
      <c r="P1238" s="126">
        <f>Table7[[#This Row],[Total Drug Cost]]-Table7[[#This Row],[Total Third-party Pay]]</f>
        <v>0</v>
      </c>
      <c r="Q1238" s="127"/>
      <c r="R1238" s="70" t="e">
        <f>VLOOKUP(Table7[[#This Row],[Patient PHN]],'[1]MASTER LIST'!$C:$D,2,FALSE)</f>
        <v>#N/A</v>
      </c>
    </row>
    <row r="1239" spans="1:18" x14ac:dyDescent="0.25">
      <c r="A1239" s="210"/>
      <c r="B1239" s="124"/>
      <c r="C1239" s="125"/>
      <c r="D1239" s="125"/>
      <c r="E1239" s="125"/>
      <c r="F1239" s="125"/>
      <c r="G1239" s="125"/>
      <c r="H1239" s="125"/>
      <c r="I1239" s="125"/>
      <c r="J1239" s="125"/>
      <c r="K1239" s="126"/>
      <c r="L1239" s="126"/>
      <c r="M1239" s="126"/>
      <c r="N1239" s="226">
        <f>Table7[[#This Row],[Drug Cost]]+Table7[[#This Row],[Drug Markup]]+Table7[[#This Row],[Drug Dispensing Fee]]</f>
        <v>0</v>
      </c>
      <c r="O1239" s="126"/>
      <c r="P1239" s="126">
        <f>Table7[[#This Row],[Total Drug Cost]]-Table7[[#This Row],[Total Third-party Pay]]</f>
        <v>0</v>
      </c>
      <c r="Q1239" s="127"/>
      <c r="R1239" s="70" t="e">
        <f>VLOOKUP(Table7[[#This Row],[Patient PHN]],'[1]MASTER LIST'!$C:$D,2,FALSE)</f>
        <v>#N/A</v>
      </c>
    </row>
    <row r="1240" spans="1:18" x14ac:dyDescent="0.25">
      <c r="A1240" s="210"/>
      <c r="B1240" s="124"/>
      <c r="C1240" s="125"/>
      <c r="D1240" s="125"/>
      <c r="E1240" s="125"/>
      <c r="F1240" s="125"/>
      <c r="G1240" s="125"/>
      <c r="H1240" s="125"/>
      <c r="I1240" s="125"/>
      <c r="J1240" s="125"/>
      <c r="K1240" s="126"/>
      <c r="L1240" s="126"/>
      <c r="M1240" s="126"/>
      <c r="N1240" s="226">
        <f>Table7[[#This Row],[Drug Cost]]+Table7[[#This Row],[Drug Markup]]+Table7[[#This Row],[Drug Dispensing Fee]]</f>
        <v>0</v>
      </c>
      <c r="O1240" s="126"/>
      <c r="P1240" s="126">
        <f>Table7[[#This Row],[Total Drug Cost]]-Table7[[#This Row],[Total Third-party Pay]]</f>
        <v>0</v>
      </c>
      <c r="Q1240" s="127"/>
      <c r="R1240" s="70" t="e">
        <f>VLOOKUP(Table7[[#This Row],[Patient PHN]],'[1]MASTER LIST'!$C:$D,2,FALSE)</f>
        <v>#N/A</v>
      </c>
    </row>
    <row r="1241" spans="1:18" x14ac:dyDescent="0.25">
      <c r="A1241" s="210"/>
      <c r="B1241" s="124"/>
      <c r="C1241" s="125"/>
      <c r="D1241" s="125"/>
      <c r="E1241" s="125"/>
      <c r="F1241" s="125"/>
      <c r="G1241" s="125"/>
      <c r="H1241" s="125"/>
      <c r="I1241" s="125"/>
      <c r="J1241" s="125"/>
      <c r="K1241" s="126"/>
      <c r="L1241" s="126"/>
      <c r="M1241" s="126"/>
      <c r="N1241" s="226">
        <f>Table7[[#This Row],[Drug Cost]]+Table7[[#This Row],[Drug Markup]]+Table7[[#This Row],[Drug Dispensing Fee]]</f>
        <v>0</v>
      </c>
      <c r="O1241" s="126"/>
      <c r="P1241" s="126">
        <f>Table7[[#This Row],[Total Drug Cost]]-Table7[[#This Row],[Total Third-party Pay]]</f>
        <v>0</v>
      </c>
      <c r="Q1241" s="127"/>
      <c r="R1241" s="70" t="e">
        <f>VLOOKUP(Table7[[#This Row],[Patient PHN]],'[1]MASTER LIST'!$C:$D,2,FALSE)</f>
        <v>#N/A</v>
      </c>
    </row>
    <row r="1242" spans="1:18" x14ac:dyDescent="0.25">
      <c r="A1242" s="210"/>
      <c r="B1242" s="124"/>
      <c r="C1242" s="125"/>
      <c r="D1242" s="125"/>
      <c r="E1242" s="125"/>
      <c r="F1242" s="125"/>
      <c r="G1242" s="125"/>
      <c r="H1242" s="125"/>
      <c r="I1242" s="125"/>
      <c r="J1242" s="125"/>
      <c r="K1242" s="126"/>
      <c r="L1242" s="126"/>
      <c r="M1242" s="126"/>
      <c r="N1242" s="226">
        <f>Table7[[#This Row],[Drug Cost]]+Table7[[#This Row],[Drug Markup]]+Table7[[#This Row],[Drug Dispensing Fee]]</f>
        <v>0</v>
      </c>
      <c r="O1242" s="126"/>
      <c r="P1242" s="126">
        <f>Table7[[#This Row],[Total Drug Cost]]-Table7[[#This Row],[Total Third-party Pay]]</f>
        <v>0</v>
      </c>
      <c r="Q1242" s="127"/>
      <c r="R1242" s="70" t="e">
        <f>VLOOKUP(Table7[[#This Row],[Patient PHN]],'[1]MASTER LIST'!$C:$D,2,FALSE)</f>
        <v>#N/A</v>
      </c>
    </row>
    <row r="1243" spans="1:18" x14ac:dyDescent="0.25">
      <c r="A1243" s="210"/>
      <c r="B1243" s="124"/>
      <c r="C1243" s="125"/>
      <c r="D1243" s="125"/>
      <c r="E1243" s="125"/>
      <c r="F1243" s="125"/>
      <c r="G1243" s="125"/>
      <c r="H1243" s="125"/>
      <c r="I1243" s="125"/>
      <c r="J1243" s="125"/>
      <c r="K1243" s="126"/>
      <c r="L1243" s="126"/>
      <c r="M1243" s="126"/>
      <c r="N1243" s="226">
        <f>Table7[[#This Row],[Drug Cost]]+Table7[[#This Row],[Drug Markup]]+Table7[[#This Row],[Drug Dispensing Fee]]</f>
        <v>0</v>
      </c>
      <c r="O1243" s="126"/>
      <c r="P1243" s="126">
        <f>Table7[[#This Row],[Total Drug Cost]]-Table7[[#This Row],[Total Third-party Pay]]</f>
        <v>0</v>
      </c>
      <c r="Q1243" s="127"/>
      <c r="R1243" s="70" t="e">
        <f>VLOOKUP(Table7[[#This Row],[Patient PHN]],'[1]MASTER LIST'!$C:$D,2,FALSE)</f>
        <v>#N/A</v>
      </c>
    </row>
    <row r="1244" spans="1:18" x14ac:dyDescent="0.25">
      <c r="A1244" s="210"/>
      <c r="B1244" s="124"/>
      <c r="C1244" s="125"/>
      <c r="D1244" s="125"/>
      <c r="E1244" s="125"/>
      <c r="F1244" s="125"/>
      <c r="G1244" s="125"/>
      <c r="H1244" s="125"/>
      <c r="I1244" s="125"/>
      <c r="J1244" s="125"/>
      <c r="K1244" s="126"/>
      <c r="L1244" s="126"/>
      <c r="M1244" s="126"/>
      <c r="N1244" s="226">
        <f>Table7[[#This Row],[Drug Cost]]+Table7[[#This Row],[Drug Markup]]+Table7[[#This Row],[Drug Dispensing Fee]]</f>
        <v>0</v>
      </c>
      <c r="O1244" s="126"/>
      <c r="P1244" s="126">
        <f>Table7[[#This Row],[Total Drug Cost]]-Table7[[#This Row],[Total Third-party Pay]]</f>
        <v>0</v>
      </c>
      <c r="Q1244" s="127"/>
      <c r="R1244" s="70" t="e">
        <f>VLOOKUP(Table7[[#This Row],[Patient PHN]],'[1]MASTER LIST'!$C:$D,2,FALSE)</f>
        <v>#N/A</v>
      </c>
    </row>
    <row r="1245" spans="1:18" x14ac:dyDescent="0.25">
      <c r="A1245" s="210"/>
      <c r="B1245" s="124"/>
      <c r="C1245" s="125"/>
      <c r="D1245" s="125"/>
      <c r="E1245" s="125"/>
      <c r="F1245" s="125"/>
      <c r="G1245" s="125"/>
      <c r="H1245" s="125"/>
      <c r="I1245" s="125"/>
      <c r="J1245" s="125"/>
      <c r="K1245" s="126"/>
      <c r="L1245" s="126"/>
      <c r="M1245" s="126"/>
      <c r="N1245" s="226">
        <f>Table7[[#This Row],[Drug Cost]]+Table7[[#This Row],[Drug Markup]]+Table7[[#This Row],[Drug Dispensing Fee]]</f>
        <v>0</v>
      </c>
      <c r="O1245" s="126"/>
      <c r="P1245" s="126">
        <f>Table7[[#This Row],[Total Drug Cost]]-Table7[[#This Row],[Total Third-party Pay]]</f>
        <v>0</v>
      </c>
      <c r="Q1245" s="127"/>
      <c r="R1245" s="70" t="e">
        <f>VLOOKUP(Table7[[#This Row],[Patient PHN]],'[1]MASTER LIST'!$C:$D,2,FALSE)</f>
        <v>#N/A</v>
      </c>
    </row>
    <row r="1246" spans="1:18" x14ac:dyDescent="0.25">
      <c r="A1246" s="210"/>
      <c r="B1246" s="124"/>
      <c r="C1246" s="125"/>
      <c r="D1246" s="125"/>
      <c r="E1246" s="125"/>
      <c r="F1246" s="125"/>
      <c r="G1246" s="125"/>
      <c r="H1246" s="125"/>
      <c r="I1246" s="125"/>
      <c r="J1246" s="125"/>
      <c r="K1246" s="126"/>
      <c r="L1246" s="126"/>
      <c r="M1246" s="126"/>
      <c r="N1246" s="226">
        <f>Table7[[#This Row],[Drug Cost]]+Table7[[#This Row],[Drug Markup]]+Table7[[#This Row],[Drug Dispensing Fee]]</f>
        <v>0</v>
      </c>
      <c r="O1246" s="126"/>
      <c r="P1246" s="126">
        <f>Table7[[#This Row],[Total Drug Cost]]-Table7[[#This Row],[Total Third-party Pay]]</f>
        <v>0</v>
      </c>
      <c r="Q1246" s="127"/>
      <c r="R1246" s="70" t="e">
        <f>VLOOKUP(Table7[[#This Row],[Patient PHN]],'[1]MASTER LIST'!$C:$D,2,FALSE)</f>
        <v>#N/A</v>
      </c>
    </row>
    <row r="1247" spans="1:18" x14ac:dyDescent="0.25">
      <c r="A1247" s="210"/>
      <c r="B1247" s="124"/>
      <c r="C1247" s="125"/>
      <c r="D1247" s="125"/>
      <c r="E1247" s="125"/>
      <c r="F1247" s="125"/>
      <c r="G1247" s="125"/>
      <c r="H1247" s="125"/>
      <c r="I1247" s="125"/>
      <c r="J1247" s="125"/>
      <c r="K1247" s="126"/>
      <c r="L1247" s="126"/>
      <c r="M1247" s="126"/>
      <c r="N1247" s="226">
        <f>Table7[[#This Row],[Drug Cost]]+Table7[[#This Row],[Drug Markup]]+Table7[[#This Row],[Drug Dispensing Fee]]</f>
        <v>0</v>
      </c>
      <c r="O1247" s="126"/>
      <c r="P1247" s="126">
        <f>Table7[[#This Row],[Total Drug Cost]]-Table7[[#This Row],[Total Third-party Pay]]</f>
        <v>0</v>
      </c>
      <c r="Q1247" s="127"/>
      <c r="R1247" s="70" t="e">
        <f>VLOOKUP(Table7[[#This Row],[Patient PHN]],'[1]MASTER LIST'!$C:$D,2,FALSE)</f>
        <v>#N/A</v>
      </c>
    </row>
    <row r="1248" spans="1:18" x14ac:dyDescent="0.25">
      <c r="A1248" s="210"/>
      <c r="B1248" s="124"/>
      <c r="C1248" s="125"/>
      <c r="D1248" s="125"/>
      <c r="E1248" s="125"/>
      <c r="F1248" s="125"/>
      <c r="G1248" s="125"/>
      <c r="H1248" s="125"/>
      <c r="I1248" s="125"/>
      <c r="J1248" s="125"/>
      <c r="K1248" s="126"/>
      <c r="L1248" s="126"/>
      <c r="M1248" s="126"/>
      <c r="N1248" s="226">
        <f>Table7[[#This Row],[Drug Cost]]+Table7[[#This Row],[Drug Markup]]+Table7[[#This Row],[Drug Dispensing Fee]]</f>
        <v>0</v>
      </c>
      <c r="O1248" s="126"/>
      <c r="P1248" s="126">
        <f>Table7[[#This Row],[Total Drug Cost]]-Table7[[#This Row],[Total Third-party Pay]]</f>
        <v>0</v>
      </c>
      <c r="Q1248" s="127"/>
      <c r="R1248" s="70" t="e">
        <f>VLOOKUP(Table7[[#This Row],[Patient PHN]],'[1]MASTER LIST'!$C:$D,2,FALSE)</f>
        <v>#N/A</v>
      </c>
    </row>
    <row r="1249" spans="1:18" x14ac:dyDescent="0.25">
      <c r="A1249" s="210"/>
      <c r="B1249" s="124"/>
      <c r="C1249" s="125"/>
      <c r="D1249" s="125"/>
      <c r="E1249" s="125"/>
      <c r="F1249" s="125"/>
      <c r="G1249" s="125"/>
      <c r="H1249" s="125"/>
      <c r="I1249" s="125"/>
      <c r="J1249" s="125"/>
      <c r="K1249" s="126"/>
      <c r="L1249" s="126"/>
      <c r="M1249" s="126"/>
      <c r="N1249" s="226">
        <f>Table7[[#This Row],[Drug Cost]]+Table7[[#This Row],[Drug Markup]]+Table7[[#This Row],[Drug Dispensing Fee]]</f>
        <v>0</v>
      </c>
      <c r="O1249" s="126"/>
      <c r="P1249" s="126">
        <f>Table7[[#This Row],[Total Drug Cost]]-Table7[[#This Row],[Total Third-party Pay]]</f>
        <v>0</v>
      </c>
      <c r="Q1249" s="127"/>
      <c r="R1249" s="70" t="e">
        <f>VLOOKUP(Table7[[#This Row],[Patient PHN]],'[1]MASTER LIST'!$C:$D,2,FALSE)</f>
        <v>#N/A</v>
      </c>
    </row>
    <row r="1250" spans="1:18" x14ac:dyDescent="0.25">
      <c r="A1250" s="210"/>
      <c r="B1250" s="124"/>
      <c r="C1250" s="125"/>
      <c r="D1250" s="125"/>
      <c r="E1250" s="125"/>
      <c r="F1250" s="125"/>
      <c r="G1250" s="125"/>
      <c r="H1250" s="125"/>
      <c r="I1250" s="125"/>
      <c r="J1250" s="125"/>
      <c r="K1250" s="126"/>
      <c r="L1250" s="126"/>
      <c r="M1250" s="126"/>
      <c r="N1250" s="226">
        <f>Table7[[#This Row],[Drug Cost]]+Table7[[#This Row],[Drug Markup]]+Table7[[#This Row],[Drug Dispensing Fee]]</f>
        <v>0</v>
      </c>
      <c r="O1250" s="126"/>
      <c r="P1250" s="126">
        <f>Table7[[#This Row],[Total Drug Cost]]-Table7[[#This Row],[Total Third-party Pay]]</f>
        <v>0</v>
      </c>
      <c r="Q1250" s="127"/>
      <c r="R1250" s="70" t="e">
        <f>VLOOKUP(Table7[[#This Row],[Patient PHN]],'[1]MASTER LIST'!$C:$D,2,FALSE)</f>
        <v>#N/A</v>
      </c>
    </row>
    <row r="1251" spans="1:18" x14ac:dyDescent="0.25">
      <c r="A1251" s="210"/>
      <c r="B1251" s="124"/>
      <c r="C1251" s="125"/>
      <c r="D1251" s="125"/>
      <c r="E1251" s="125"/>
      <c r="F1251" s="125"/>
      <c r="G1251" s="125"/>
      <c r="H1251" s="125"/>
      <c r="I1251" s="125"/>
      <c r="J1251" s="125"/>
      <c r="K1251" s="126"/>
      <c r="L1251" s="126"/>
      <c r="M1251" s="126"/>
      <c r="N1251" s="226">
        <f>Table7[[#This Row],[Drug Cost]]+Table7[[#This Row],[Drug Markup]]+Table7[[#This Row],[Drug Dispensing Fee]]</f>
        <v>0</v>
      </c>
      <c r="O1251" s="126"/>
      <c r="P1251" s="126">
        <f>Table7[[#This Row],[Total Drug Cost]]-Table7[[#This Row],[Total Third-party Pay]]</f>
        <v>0</v>
      </c>
      <c r="Q1251" s="127"/>
      <c r="R1251" s="70" t="e">
        <f>VLOOKUP(Table7[[#This Row],[Patient PHN]],'[1]MASTER LIST'!$C:$D,2,FALSE)</f>
        <v>#N/A</v>
      </c>
    </row>
    <row r="1252" spans="1:18" x14ac:dyDescent="0.25">
      <c r="A1252" s="210"/>
      <c r="B1252" s="124"/>
      <c r="C1252" s="125"/>
      <c r="D1252" s="125"/>
      <c r="E1252" s="125"/>
      <c r="F1252" s="125"/>
      <c r="G1252" s="125"/>
      <c r="H1252" s="125"/>
      <c r="I1252" s="125"/>
      <c r="J1252" s="125"/>
      <c r="K1252" s="126"/>
      <c r="L1252" s="126"/>
      <c r="M1252" s="126"/>
      <c r="N1252" s="226">
        <f>Table7[[#This Row],[Drug Cost]]+Table7[[#This Row],[Drug Markup]]+Table7[[#This Row],[Drug Dispensing Fee]]</f>
        <v>0</v>
      </c>
      <c r="O1252" s="126"/>
      <c r="P1252" s="126">
        <f>Table7[[#This Row],[Total Drug Cost]]-Table7[[#This Row],[Total Third-party Pay]]</f>
        <v>0</v>
      </c>
      <c r="Q1252" s="127"/>
      <c r="R1252" s="70" t="e">
        <f>VLOOKUP(Table7[[#This Row],[Patient PHN]],'[1]MASTER LIST'!$C:$D,2,FALSE)</f>
        <v>#N/A</v>
      </c>
    </row>
    <row r="1253" spans="1:18" x14ac:dyDescent="0.25">
      <c r="A1253" s="210"/>
      <c r="B1253" s="124"/>
      <c r="C1253" s="125"/>
      <c r="D1253" s="125"/>
      <c r="E1253" s="125"/>
      <c r="F1253" s="125"/>
      <c r="G1253" s="125"/>
      <c r="H1253" s="125"/>
      <c r="I1253" s="125"/>
      <c r="J1253" s="125"/>
      <c r="K1253" s="126"/>
      <c r="L1253" s="126"/>
      <c r="M1253" s="126"/>
      <c r="N1253" s="226">
        <f>Table7[[#This Row],[Drug Cost]]+Table7[[#This Row],[Drug Markup]]+Table7[[#This Row],[Drug Dispensing Fee]]</f>
        <v>0</v>
      </c>
      <c r="O1253" s="126"/>
      <c r="P1253" s="126">
        <f>Table7[[#This Row],[Total Drug Cost]]-Table7[[#This Row],[Total Third-party Pay]]</f>
        <v>0</v>
      </c>
      <c r="Q1253" s="127"/>
      <c r="R1253" s="70" t="e">
        <f>VLOOKUP(Table7[[#This Row],[Patient PHN]],'[1]MASTER LIST'!$C:$D,2,FALSE)</f>
        <v>#N/A</v>
      </c>
    </row>
    <row r="1254" spans="1:18" x14ac:dyDescent="0.25">
      <c r="A1254" s="210"/>
      <c r="B1254" s="124"/>
      <c r="C1254" s="125"/>
      <c r="D1254" s="125"/>
      <c r="E1254" s="125"/>
      <c r="F1254" s="125"/>
      <c r="G1254" s="125"/>
      <c r="H1254" s="125"/>
      <c r="I1254" s="125"/>
      <c r="J1254" s="125"/>
      <c r="K1254" s="126"/>
      <c r="L1254" s="126"/>
      <c r="M1254" s="126"/>
      <c r="N1254" s="226">
        <f>Table7[[#This Row],[Drug Cost]]+Table7[[#This Row],[Drug Markup]]+Table7[[#This Row],[Drug Dispensing Fee]]</f>
        <v>0</v>
      </c>
      <c r="O1254" s="126"/>
      <c r="P1254" s="126">
        <f>Table7[[#This Row],[Total Drug Cost]]-Table7[[#This Row],[Total Third-party Pay]]</f>
        <v>0</v>
      </c>
      <c r="Q1254" s="127"/>
      <c r="R1254" s="70" t="e">
        <f>VLOOKUP(Table7[[#This Row],[Patient PHN]],'[1]MASTER LIST'!$C:$D,2,FALSE)</f>
        <v>#N/A</v>
      </c>
    </row>
    <row r="1255" spans="1:18" x14ac:dyDescent="0.25">
      <c r="A1255" s="210"/>
      <c r="B1255" s="124"/>
      <c r="C1255" s="125"/>
      <c r="D1255" s="125"/>
      <c r="E1255" s="125"/>
      <c r="F1255" s="125"/>
      <c r="G1255" s="125"/>
      <c r="H1255" s="125"/>
      <c r="I1255" s="125"/>
      <c r="J1255" s="125"/>
      <c r="K1255" s="126"/>
      <c r="L1255" s="126"/>
      <c r="M1255" s="126"/>
      <c r="N1255" s="226">
        <f>Table7[[#This Row],[Drug Cost]]+Table7[[#This Row],[Drug Markup]]+Table7[[#This Row],[Drug Dispensing Fee]]</f>
        <v>0</v>
      </c>
      <c r="O1255" s="126"/>
      <c r="P1255" s="126">
        <f>Table7[[#This Row],[Total Drug Cost]]-Table7[[#This Row],[Total Third-party Pay]]</f>
        <v>0</v>
      </c>
      <c r="Q1255" s="127"/>
      <c r="R1255" s="70" t="e">
        <f>VLOOKUP(Table7[[#This Row],[Patient PHN]],'[1]MASTER LIST'!$C:$D,2,FALSE)</f>
        <v>#N/A</v>
      </c>
    </row>
    <row r="1256" spans="1:18" x14ac:dyDescent="0.25">
      <c r="A1256" s="210"/>
      <c r="B1256" s="124"/>
      <c r="C1256" s="125"/>
      <c r="D1256" s="125"/>
      <c r="E1256" s="125"/>
      <c r="F1256" s="125"/>
      <c r="G1256" s="125"/>
      <c r="H1256" s="125"/>
      <c r="I1256" s="125"/>
      <c r="J1256" s="125"/>
      <c r="K1256" s="126"/>
      <c r="L1256" s="126"/>
      <c r="M1256" s="126"/>
      <c r="N1256" s="226">
        <f>Table7[[#This Row],[Drug Cost]]+Table7[[#This Row],[Drug Markup]]+Table7[[#This Row],[Drug Dispensing Fee]]</f>
        <v>0</v>
      </c>
      <c r="O1256" s="126"/>
      <c r="P1256" s="126">
        <f>Table7[[#This Row],[Total Drug Cost]]-Table7[[#This Row],[Total Third-party Pay]]</f>
        <v>0</v>
      </c>
      <c r="Q1256" s="127"/>
      <c r="R1256" s="70" t="e">
        <f>VLOOKUP(Table7[[#This Row],[Patient PHN]],'[1]MASTER LIST'!$C:$D,2,FALSE)</f>
        <v>#N/A</v>
      </c>
    </row>
    <row r="1257" spans="1:18" x14ac:dyDescent="0.25">
      <c r="A1257" s="210"/>
      <c r="B1257" s="124"/>
      <c r="C1257" s="125"/>
      <c r="D1257" s="125"/>
      <c r="E1257" s="125"/>
      <c r="F1257" s="125"/>
      <c r="G1257" s="125"/>
      <c r="H1257" s="125"/>
      <c r="I1257" s="125"/>
      <c r="J1257" s="125"/>
      <c r="K1257" s="126"/>
      <c r="L1257" s="126"/>
      <c r="M1257" s="126"/>
      <c r="N1257" s="226">
        <f>Table7[[#This Row],[Drug Cost]]+Table7[[#This Row],[Drug Markup]]+Table7[[#This Row],[Drug Dispensing Fee]]</f>
        <v>0</v>
      </c>
      <c r="O1257" s="126"/>
      <c r="P1257" s="126">
        <f>Table7[[#This Row],[Total Drug Cost]]-Table7[[#This Row],[Total Third-party Pay]]</f>
        <v>0</v>
      </c>
      <c r="Q1257" s="127"/>
      <c r="R1257" s="70" t="e">
        <f>VLOOKUP(Table7[[#This Row],[Patient PHN]],'[1]MASTER LIST'!$C:$D,2,FALSE)</f>
        <v>#N/A</v>
      </c>
    </row>
    <row r="1258" spans="1:18" x14ac:dyDescent="0.25">
      <c r="A1258" s="210"/>
      <c r="B1258" s="124"/>
      <c r="C1258" s="125"/>
      <c r="D1258" s="125"/>
      <c r="E1258" s="125"/>
      <c r="F1258" s="125"/>
      <c r="G1258" s="125"/>
      <c r="H1258" s="125"/>
      <c r="I1258" s="125"/>
      <c r="J1258" s="125"/>
      <c r="K1258" s="126"/>
      <c r="L1258" s="126"/>
      <c r="M1258" s="126"/>
      <c r="N1258" s="226">
        <f>Table7[[#This Row],[Drug Cost]]+Table7[[#This Row],[Drug Markup]]+Table7[[#This Row],[Drug Dispensing Fee]]</f>
        <v>0</v>
      </c>
      <c r="O1258" s="126"/>
      <c r="P1258" s="126">
        <f>Table7[[#This Row],[Total Drug Cost]]-Table7[[#This Row],[Total Third-party Pay]]</f>
        <v>0</v>
      </c>
      <c r="Q1258" s="127"/>
      <c r="R1258" s="70" t="e">
        <f>VLOOKUP(Table7[[#This Row],[Patient PHN]],'[1]MASTER LIST'!$C:$D,2,FALSE)</f>
        <v>#N/A</v>
      </c>
    </row>
    <row r="1259" spans="1:18" x14ac:dyDescent="0.25">
      <c r="A1259" s="210"/>
      <c r="B1259" s="124"/>
      <c r="C1259" s="125"/>
      <c r="D1259" s="125"/>
      <c r="E1259" s="125"/>
      <c r="F1259" s="125"/>
      <c r="G1259" s="125"/>
      <c r="H1259" s="125"/>
      <c r="I1259" s="125"/>
      <c r="J1259" s="125"/>
      <c r="K1259" s="126"/>
      <c r="L1259" s="126"/>
      <c r="M1259" s="126"/>
      <c r="N1259" s="226">
        <f>Table7[[#This Row],[Drug Cost]]+Table7[[#This Row],[Drug Markup]]+Table7[[#This Row],[Drug Dispensing Fee]]</f>
        <v>0</v>
      </c>
      <c r="O1259" s="126"/>
      <c r="P1259" s="126">
        <f>Table7[[#This Row],[Total Drug Cost]]-Table7[[#This Row],[Total Third-party Pay]]</f>
        <v>0</v>
      </c>
      <c r="Q1259" s="127"/>
      <c r="R1259" s="70" t="e">
        <f>VLOOKUP(Table7[[#This Row],[Patient PHN]],'[1]MASTER LIST'!$C:$D,2,FALSE)</f>
        <v>#N/A</v>
      </c>
    </row>
    <row r="1260" spans="1:18" x14ac:dyDescent="0.25">
      <c r="A1260" s="210"/>
      <c r="B1260" s="124"/>
      <c r="C1260" s="125"/>
      <c r="D1260" s="125"/>
      <c r="E1260" s="125"/>
      <c r="F1260" s="125"/>
      <c r="G1260" s="125"/>
      <c r="H1260" s="125"/>
      <c r="I1260" s="125"/>
      <c r="J1260" s="125"/>
      <c r="K1260" s="126"/>
      <c r="L1260" s="126"/>
      <c r="M1260" s="126"/>
      <c r="N1260" s="226">
        <f>Table7[[#This Row],[Drug Cost]]+Table7[[#This Row],[Drug Markup]]+Table7[[#This Row],[Drug Dispensing Fee]]</f>
        <v>0</v>
      </c>
      <c r="O1260" s="126"/>
      <c r="P1260" s="126">
        <f>Table7[[#This Row],[Total Drug Cost]]-Table7[[#This Row],[Total Third-party Pay]]</f>
        <v>0</v>
      </c>
      <c r="Q1260" s="127"/>
      <c r="R1260" s="70" t="e">
        <f>VLOOKUP(Table7[[#This Row],[Patient PHN]],'[1]MASTER LIST'!$C:$D,2,FALSE)</f>
        <v>#N/A</v>
      </c>
    </row>
    <row r="1261" spans="1:18" x14ac:dyDescent="0.25">
      <c r="A1261" s="210"/>
      <c r="B1261" s="124"/>
      <c r="C1261" s="125"/>
      <c r="D1261" s="125"/>
      <c r="E1261" s="125"/>
      <c r="F1261" s="125"/>
      <c r="G1261" s="125"/>
      <c r="H1261" s="125"/>
      <c r="I1261" s="125"/>
      <c r="J1261" s="125"/>
      <c r="K1261" s="126"/>
      <c r="L1261" s="126"/>
      <c r="M1261" s="126"/>
      <c r="N1261" s="226">
        <f>Table7[[#This Row],[Drug Cost]]+Table7[[#This Row],[Drug Markup]]+Table7[[#This Row],[Drug Dispensing Fee]]</f>
        <v>0</v>
      </c>
      <c r="O1261" s="126"/>
      <c r="P1261" s="126">
        <f>Table7[[#This Row],[Total Drug Cost]]-Table7[[#This Row],[Total Third-party Pay]]</f>
        <v>0</v>
      </c>
      <c r="Q1261" s="127"/>
      <c r="R1261" s="70" t="e">
        <f>VLOOKUP(Table7[[#This Row],[Patient PHN]],'[1]MASTER LIST'!$C:$D,2,FALSE)</f>
        <v>#N/A</v>
      </c>
    </row>
    <row r="1262" spans="1:18" x14ac:dyDescent="0.25">
      <c r="A1262" s="210"/>
      <c r="B1262" s="124"/>
      <c r="C1262" s="125"/>
      <c r="D1262" s="125"/>
      <c r="E1262" s="125"/>
      <c r="F1262" s="125"/>
      <c r="G1262" s="125"/>
      <c r="H1262" s="125"/>
      <c r="I1262" s="125"/>
      <c r="J1262" s="125"/>
      <c r="K1262" s="126"/>
      <c r="L1262" s="126"/>
      <c r="M1262" s="126"/>
      <c r="N1262" s="226">
        <f>Table7[[#This Row],[Drug Cost]]+Table7[[#This Row],[Drug Markup]]+Table7[[#This Row],[Drug Dispensing Fee]]</f>
        <v>0</v>
      </c>
      <c r="O1262" s="126"/>
      <c r="P1262" s="126">
        <f>Table7[[#This Row],[Total Drug Cost]]-Table7[[#This Row],[Total Third-party Pay]]</f>
        <v>0</v>
      </c>
      <c r="Q1262" s="127"/>
      <c r="R1262" s="70" t="e">
        <f>VLOOKUP(Table7[[#This Row],[Patient PHN]],'[1]MASTER LIST'!$C:$D,2,FALSE)</f>
        <v>#N/A</v>
      </c>
    </row>
    <row r="1263" spans="1:18" x14ac:dyDescent="0.25">
      <c r="A1263" s="210"/>
      <c r="B1263" s="124"/>
      <c r="C1263" s="125"/>
      <c r="D1263" s="125"/>
      <c r="E1263" s="125"/>
      <c r="F1263" s="125"/>
      <c r="G1263" s="125"/>
      <c r="H1263" s="125"/>
      <c r="I1263" s="125"/>
      <c r="J1263" s="125"/>
      <c r="K1263" s="126"/>
      <c r="L1263" s="126"/>
      <c r="M1263" s="126"/>
      <c r="N1263" s="226">
        <f>Table7[[#This Row],[Drug Cost]]+Table7[[#This Row],[Drug Markup]]+Table7[[#This Row],[Drug Dispensing Fee]]</f>
        <v>0</v>
      </c>
      <c r="O1263" s="126"/>
      <c r="P1263" s="126">
        <f>Table7[[#This Row],[Total Drug Cost]]-Table7[[#This Row],[Total Third-party Pay]]</f>
        <v>0</v>
      </c>
      <c r="Q1263" s="127"/>
      <c r="R1263" s="70" t="e">
        <f>VLOOKUP(Table7[[#This Row],[Patient PHN]],'[1]MASTER LIST'!$C:$D,2,FALSE)</f>
        <v>#N/A</v>
      </c>
    </row>
    <row r="1264" spans="1:18" x14ac:dyDescent="0.25">
      <c r="A1264" s="210"/>
      <c r="B1264" s="124"/>
      <c r="C1264" s="125"/>
      <c r="D1264" s="125"/>
      <c r="E1264" s="125"/>
      <c r="F1264" s="125"/>
      <c r="G1264" s="125"/>
      <c r="H1264" s="125"/>
      <c r="I1264" s="125"/>
      <c r="J1264" s="125"/>
      <c r="K1264" s="126"/>
      <c r="L1264" s="126"/>
      <c r="M1264" s="126"/>
      <c r="N1264" s="226">
        <f>Table7[[#This Row],[Drug Cost]]+Table7[[#This Row],[Drug Markup]]+Table7[[#This Row],[Drug Dispensing Fee]]</f>
        <v>0</v>
      </c>
      <c r="O1264" s="126"/>
      <c r="P1264" s="126">
        <f>Table7[[#This Row],[Total Drug Cost]]-Table7[[#This Row],[Total Third-party Pay]]</f>
        <v>0</v>
      </c>
      <c r="Q1264" s="127"/>
      <c r="R1264" s="70" t="e">
        <f>VLOOKUP(Table7[[#This Row],[Patient PHN]],'[1]MASTER LIST'!$C:$D,2,FALSE)</f>
        <v>#N/A</v>
      </c>
    </row>
    <row r="1265" spans="1:18" x14ac:dyDescent="0.25">
      <c r="A1265" s="210"/>
      <c r="B1265" s="124"/>
      <c r="C1265" s="125"/>
      <c r="D1265" s="125"/>
      <c r="E1265" s="125"/>
      <c r="F1265" s="125"/>
      <c r="G1265" s="125"/>
      <c r="H1265" s="125"/>
      <c r="I1265" s="125"/>
      <c r="J1265" s="125"/>
      <c r="K1265" s="126"/>
      <c r="L1265" s="126"/>
      <c r="M1265" s="126"/>
      <c r="N1265" s="226">
        <f>Table7[[#This Row],[Drug Cost]]+Table7[[#This Row],[Drug Markup]]+Table7[[#This Row],[Drug Dispensing Fee]]</f>
        <v>0</v>
      </c>
      <c r="O1265" s="126"/>
      <c r="P1265" s="126">
        <f>Table7[[#This Row],[Total Drug Cost]]-Table7[[#This Row],[Total Third-party Pay]]</f>
        <v>0</v>
      </c>
      <c r="Q1265" s="127"/>
      <c r="R1265" s="70" t="e">
        <f>VLOOKUP(Table7[[#This Row],[Patient PHN]],'[1]MASTER LIST'!$C:$D,2,FALSE)</f>
        <v>#N/A</v>
      </c>
    </row>
    <row r="1266" spans="1:18" x14ac:dyDescent="0.25">
      <c r="A1266" s="210"/>
      <c r="B1266" s="124"/>
      <c r="C1266" s="125"/>
      <c r="D1266" s="125"/>
      <c r="E1266" s="125"/>
      <c r="F1266" s="125"/>
      <c r="G1266" s="125"/>
      <c r="H1266" s="125"/>
      <c r="I1266" s="125"/>
      <c r="J1266" s="125"/>
      <c r="K1266" s="126"/>
      <c r="L1266" s="126"/>
      <c r="M1266" s="126"/>
      <c r="N1266" s="226">
        <f>Table7[[#This Row],[Drug Cost]]+Table7[[#This Row],[Drug Markup]]+Table7[[#This Row],[Drug Dispensing Fee]]</f>
        <v>0</v>
      </c>
      <c r="O1266" s="126"/>
      <c r="P1266" s="126">
        <f>Table7[[#This Row],[Total Drug Cost]]-Table7[[#This Row],[Total Third-party Pay]]</f>
        <v>0</v>
      </c>
      <c r="Q1266" s="127"/>
      <c r="R1266" s="70" t="e">
        <f>VLOOKUP(Table7[[#This Row],[Patient PHN]],'[1]MASTER LIST'!$C:$D,2,FALSE)</f>
        <v>#N/A</v>
      </c>
    </row>
    <row r="1267" spans="1:18" x14ac:dyDescent="0.25">
      <c r="A1267" s="210"/>
      <c r="B1267" s="124"/>
      <c r="C1267" s="125"/>
      <c r="D1267" s="125"/>
      <c r="E1267" s="125"/>
      <c r="F1267" s="125"/>
      <c r="G1267" s="125"/>
      <c r="H1267" s="125"/>
      <c r="I1267" s="125"/>
      <c r="J1267" s="125"/>
      <c r="K1267" s="126"/>
      <c r="L1267" s="126"/>
      <c r="M1267" s="126"/>
      <c r="N1267" s="226">
        <f>Table7[[#This Row],[Drug Cost]]+Table7[[#This Row],[Drug Markup]]+Table7[[#This Row],[Drug Dispensing Fee]]</f>
        <v>0</v>
      </c>
      <c r="O1267" s="126"/>
      <c r="P1267" s="126">
        <f>Table7[[#This Row],[Total Drug Cost]]-Table7[[#This Row],[Total Third-party Pay]]</f>
        <v>0</v>
      </c>
      <c r="Q1267" s="127"/>
      <c r="R1267" s="70" t="e">
        <f>VLOOKUP(Table7[[#This Row],[Patient PHN]],'[1]MASTER LIST'!$C:$D,2,FALSE)</f>
        <v>#N/A</v>
      </c>
    </row>
    <row r="1268" spans="1:18" x14ac:dyDescent="0.25">
      <c r="A1268" s="210"/>
      <c r="B1268" s="124"/>
      <c r="C1268" s="125"/>
      <c r="D1268" s="125"/>
      <c r="E1268" s="125"/>
      <c r="F1268" s="125"/>
      <c r="G1268" s="125"/>
      <c r="H1268" s="125"/>
      <c r="I1268" s="125"/>
      <c r="J1268" s="125"/>
      <c r="K1268" s="126"/>
      <c r="L1268" s="126"/>
      <c r="M1268" s="126"/>
      <c r="N1268" s="226">
        <f>Table7[[#This Row],[Drug Cost]]+Table7[[#This Row],[Drug Markup]]+Table7[[#This Row],[Drug Dispensing Fee]]</f>
        <v>0</v>
      </c>
      <c r="O1268" s="126"/>
      <c r="P1268" s="126">
        <f>Table7[[#This Row],[Total Drug Cost]]-Table7[[#This Row],[Total Third-party Pay]]</f>
        <v>0</v>
      </c>
      <c r="Q1268" s="127"/>
      <c r="R1268" s="70" t="e">
        <f>VLOOKUP(Table7[[#This Row],[Patient PHN]],'[1]MASTER LIST'!$C:$D,2,FALSE)</f>
        <v>#N/A</v>
      </c>
    </row>
    <row r="1269" spans="1:18" x14ac:dyDescent="0.25">
      <c r="A1269" s="210"/>
      <c r="B1269" s="124"/>
      <c r="C1269" s="125"/>
      <c r="D1269" s="125"/>
      <c r="E1269" s="125"/>
      <c r="F1269" s="125"/>
      <c r="G1269" s="125"/>
      <c r="H1269" s="125"/>
      <c r="I1269" s="125"/>
      <c r="J1269" s="125"/>
      <c r="K1269" s="126"/>
      <c r="L1269" s="126"/>
      <c r="M1269" s="126"/>
      <c r="N1269" s="226">
        <f>Table7[[#This Row],[Drug Cost]]+Table7[[#This Row],[Drug Markup]]+Table7[[#This Row],[Drug Dispensing Fee]]</f>
        <v>0</v>
      </c>
      <c r="O1269" s="126"/>
      <c r="P1269" s="126">
        <f>Table7[[#This Row],[Total Drug Cost]]-Table7[[#This Row],[Total Third-party Pay]]</f>
        <v>0</v>
      </c>
      <c r="Q1269" s="127"/>
      <c r="R1269" s="70" t="e">
        <f>VLOOKUP(Table7[[#This Row],[Patient PHN]],'[1]MASTER LIST'!$C:$D,2,FALSE)</f>
        <v>#N/A</v>
      </c>
    </row>
    <row r="1270" spans="1:18" x14ac:dyDescent="0.25">
      <c r="A1270" s="210"/>
      <c r="B1270" s="124"/>
      <c r="C1270" s="125"/>
      <c r="D1270" s="125"/>
      <c r="E1270" s="125"/>
      <c r="F1270" s="125"/>
      <c r="G1270" s="125"/>
      <c r="H1270" s="125"/>
      <c r="I1270" s="125"/>
      <c r="J1270" s="125"/>
      <c r="K1270" s="126"/>
      <c r="L1270" s="126"/>
      <c r="M1270" s="126"/>
      <c r="N1270" s="226">
        <f>Table7[[#This Row],[Drug Cost]]+Table7[[#This Row],[Drug Markup]]+Table7[[#This Row],[Drug Dispensing Fee]]</f>
        <v>0</v>
      </c>
      <c r="O1270" s="126"/>
      <c r="P1270" s="126">
        <f>Table7[[#This Row],[Total Drug Cost]]-Table7[[#This Row],[Total Third-party Pay]]</f>
        <v>0</v>
      </c>
      <c r="Q1270" s="127"/>
      <c r="R1270" s="70" t="e">
        <f>VLOOKUP(Table7[[#This Row],[Patient PHN]],'[1]MASTER LIST'!$C:$D,2,FALSE)</f>
        <v>#N/A</v>
      </c>
    </row>
    <row r="1271" spans="1:18" x14ac:dyDescent="0.25">
      <c r="A1271" s="210"/>
      <c r="B1271" s="124"/>
      <c r="C1271" s="125"/>
      <c r="D1271" s="125"/>
      <c r="E1271" s="125"/>
      <c r="F1271" s="125"/>
      <c r="G1271" s="125"/>
      <c r="H1271" s="125"/>
      <c r="I1271" s="125"/>
      <c r="J1271" s="125"/>
      <c r="K1271" s="126"/>
      <c r="L1271" s="126"/>
      <c r="M1271" s="126"/>
      <c r="N1271" s="226">
        <f>Table7[[#This Row],[Drug Cost]]+Table7[[#This Row],[Drug Markup]]+Table7[[#This Row],[Drug Dispensing Fee]]</f>
        <v>0</v>
      </c>
      <c r="O1271" s="126"/>
      <c r="P1271" s="126">
        <f>Table7[[#This Row],[Total Drug Cost]]-Table7[[#This Row],[Total Third-party Pay]]</f>
        <v>0</v>
      </c>
      <c r="Q1271" s="127"/>
      <c r="R1271" s="70" t="e">
        <f>VLOOKUP(Table7[[#This Row],[Patient PHN]],'[1]MASTER LIST'!$C:$D,2,FALSE)</f>
        <v>#N/A</v>
      </c>
    </row>
    <row r="1272" spans="1:18" x14ac:dyDescent="0.25">
      <c r="A1272" s="210"/>
      <c r="B1272" s="124"/>
      <c r="C1272" s="125"/>
      <c r="D1272" s="125"/>
      <c r="E1272" s="125"/>
      <c r="F1272" s="125"/>
      <c r="G1272" s="125"/>
      <c r="H1272" s="125"/>
      <c r="I1272" s="125"/>
      <c r="J1272" s="125"/>
      <c r="K1272" s="126"/>
      <c r="L1272" s="126"/>
      <c r="M1272" s="126"/>
      <c r="N1272" s="226">
        <f>Table7[[#This Row],[Drug Cost]]+Table7[[#This Row],[Drug Markup]]+Table7[[#This Row],[Drug Dispensing Fee]]</f>
        <v>0</v>
      </c>
      <c r="O1272" s="126"/>
      <c r="P1272" s="126">
        <f>Table7[[#This Row],[Total Drug Cost]]-Table7[[#This Row],[Total Third-party Pay]]</f>
        <v>0</v>
      </c>
      <c r="Q1272" s="127"/>
      <c r="R1272" s="70" t="e">
        <f>VLOOKUP(Table7[[#This Row],[Patient PHN]],'[1]MASTER LIST'!$C:$D,2,FALSE)</f>
        <v>#N/A</v>
      </c>
    </row>
    <row r="1273" spans="1:18" x14ac:dyDescent="0.25">
      <c r="A1273" s="210"/>
      <c r="B1273" s="124"/>
      <c r="C1273" s="125"/>
      <c r="D1273" s="125"/>
      <c r="E1273" s="125"/>
      <c r="F1273" s="125"/>
      <c r="G1273" s="125"/>
      <c r="H1273" s="125"/>
      <c r="I1273" s="125"/>
      <c r="J1273" s="125"/>
      <c r="K1273" s="126"/>
      <c r="L1273" s="126"/>
      <c r="M1273" s="126"/>
      <c r="N1273" s="226">
        <f>Table7[[#This Row],[Drug Cost]]+Table7[[#This Row],[Drug Markup]]+Table7[[#This Row],[Drug Dispensing Fee]]</f>
        <v>0</v>
      </c>
      <c r="O1273" s="126"/>
      <c r="P1273" s="126">
        <f>Table7[[#This Row],[Total Drug Cost]]-Table7[[#This Row],[Total Third-party Pay]]</f>
        <v>0</v>
      </c>
      <c r="Q1273" s="127"/>
      <c r="R1273" s="70" t="e">
        <f>VLOOKUP(Table7[[#This Row],[Patient PHN]],'[1]MASTER LIST'!$C:$D,2,FALSE)</f>
        <v>#N/A</v>
      </c>
    </row>
    <row r="1274" spans="1:18" x14ac:dyDescent="0.25">
      <c r="A1274" s="210"/>
      <c r="B1274" s="124"/>
      <c r="C1274" s="125"/>
      <c r="D1274" s="125"/>
      <c r="E1274" s="125"/>
      <c r="F1274" s="125"/>
      <c r="G1274" s="125"/>
      <c r="H1274" s="125"/>
      <c r="I1274" s="125"/>
      <c r="J1274" s="125"/>
      <c r="K1274" s="126"/>
      <c r="L1274" s="126"/>
      <c r="M1274" s="126"/>
      <c r="N1274" s="226">
        <f>Table7[[#This Row],[Drug Cost]]+Table7[[#This Row],[Drug Markup]]+Table7[[#This Row],[Drug Dispensing Fee]]</f>
        <v>0</v>
      </c>
      <c r="O1274" s="126"/>
      <c r="P1274" s="126">
        <f>Table7[[#This Row],[Total Drug Cost]]-Table7[[#This Row],[Total Third-party Pay]]</f>
        <v>0</v>
      </c>
      <c r="Q1274" s="127"/>
      <c r="R1274" s="70" t="e">
        <f>VLOOKUP(Table7[[#This Row],[Patient PHN]],'[1]MASTER LIST'!$C:$D,2,FALSE)</f>
        <v>#N/A</v>
      </c>
    </row>
    <row r="1275" spans="1:18" x14ac:dyDescent="0.25">
      <c r="A1275" s="210"/>
      <c r="B1275" s="124"/>
      <c r="C1275" s="125"/>
      <c r="D1275" s="125"/>
      <c r="E1275" s="125"/>
      <c r="F1275" s="125"/>
      <c r="G1275" s="125"/>
      <c r="H1275" s="125"/>
      <c r="I1275" s="125"/>
      <c r="J1275" s="125"/>
      <c r="K1275" s="126"/>
      <c r="L1275" s="126"/>
      <c r="M1275" s="126"/>
      <c r="N1275" s="226">
        <f>Table7[[#This Row],[Drug Cost]]+Table7[[#This Row],[Drug Markup]]+Table7[[#This Row],[Drug Dispensing Fee]]</f>
        <v>0</v>
      </c>
      <c r="O1275" s="126"/>
      <c r="P1275" s="126">
        <f>Table7[[#This Row],[Total Drug Cost]]-Table7[[#This Row],[Total Third-party Pay]]</f>
        <v>0</v>
      </c>
      <c r="Q1275" s="127"/>
      <c r="R1275" s="70" t="e">
        <f>VLOOKUP(Table7[[#This Row],[Patient PHN]],'[1]MASTER LIST'!$C:$D,2,FALSE)</f>
        <v>#N/A</v>
      </c>
    </row>
    <row r="1276" spans="1:18" x14ac:dyDescent="0.25">
      <c r="A1276" s="210"/>
      <c r="B1276" s="124"/>
      <c r="C1276" s="125"/>
      <c r="D1276" s="125"/>
      <c r="E1276" s="125"/>
      <c r="F1276" s="125"/>
      <c r="G1276" s="125"/>
      <c r="H1276" s="125"/>
      <c r="I1276" s="125"/>
      <c r="J1276" s="125"/>
      <c r="K1276" s="126"/>
      <c r="L1276" s="126"/>
      <c r="M1276" s="126"/>
      <c r="N1276" s="226">
        <f>Table7[[#This Row],[Drug Cost]]+Table7[[#This Row],[Drug Markup]]+Table7[[#This Row],[Drug Dispensing Fee]]</f>
        <v>0</v>
      </c>
      <c r="O1276" s="126"/>
      <c r="P1276" s="126">
        <f>Table7[[#This Row],[Total Drug Cost]]-Table7[[#This Row],[Total Third-party Pay]]</f>
        <v>0</v>
      </c>
      <c r="Q1276" s="127"/>
      <c r="R1276" s="70" t="e">
        <f>VLOOKUP(Table7[[#This Row],[Patient PHN]],'[1]MASTER LIST'!$C:$D,2,FALSE)</f>
        <v>#N/A</v>
      </c>
    </row>
    <row r="1277" spans="1:18" x14ac:dyDescent="0.25">
      <c r="A1277" s="210"/>
      <c r="B1277" s="124"/>
      <c r="C1277" s="125"/>
      <c r="D1277" s="125"/>
      <c r="E1277" s="125"/>
      <c r="F1277" s="125"/>
      <c r="G1277" s="125"/>
      <c r="H1277" s="125"/>
      <c r="I1277" s="125"/>
      <c r="J1277" s="125"/>
      <c r="K1277" s="126"/>
      <c r="L1277" s="126"/>
      <c r="M1277" s="126"/>
      <c r="N1277" s="226">
        <f>Table7[[#This Row],[Drug Cost]]+Table7[[#This Row],[Drug Markup]]+Table7[[#This Row],[Drug Dispensing Fee]]</f>
        <v>0</v>
      </c>
      <c r="O1277" s="126"/>
      <c r="P1277" s="126">
        <f>Table7[[#This Row],[Total Drug Cost]]-Table7[[#This Row],[Total Third-party Pay]]</f>
        <v>0</v>
      </c>
      <c r="Q1277" s="127"/>
      <c r="R1277" s="70" t="e">
        <f>VLOOKUP(Table7[[#This Row],[Patient PHN]],'[1]MASTER LIST'!$C:$D,2,FALSE)</f>
        <v>#N/A</v>
      </c>
    </row>
    <row r="1278" spans="1:18" x14ac:dyDescent="0.25">
      <c r="A1278" s="210"/>
      <c r="B1278" s="124"/>
      <c r="C1278" s="125"/>
      <c r="D1278" s="125"/>
      <c r="E1278" s="125"/>
      <c r="F1278" s="125"/>
      <c r="G1278" s="125"/>
      <c r="H1278" s="125"/>
      <c r="I1278" s="125"/>
      <c r="J1278" s="125"/>
      <c r="K1278" s="126"/>
      <c r="L1278" s="126"/>
      <c r="M1278" s="126"/>
      <c r="N1278" s="226">
        <f>Table7[[#This Row],[Drug Cost]]+Table7[[#This Row],[Drug Markup]]+Table7[[#This Row],[Drug Dispensing Fee]]</f>
        <v>0</v>
      </c>
      <c r="O1278" s="126"/>
      <c r="P1278" s="126">
        <f>Table7[[#This Row],[Total Drug Cost]]-Table7[[#This Row],[Total Third-party Pay]]</f>
        <v>0</v>
      </c>
      <c r="Q1278" s="127"/>
      <c r="R1278" s="70" t="e">
        <f>VLOOKUP(Table7[[#This Row],[Patient PHN]],'[1]MASTER LIST'!$C:$D,2,FALSE)</f>
        <v>#N/A</v>
      </c>
    </row>
    <row r="1279" spans="1:18" x14ac:dyDescent="0.25">
      <c r="A1279" s="210"/>
      <c r="B1279" s="124"/>
      <c r="C1279" s="125"/>
      <c r="D1279" s="125"/>
      <c r="E1279" s="125"/>
      <c r="F1279" s="125"/>
      <c r="G1279" s="125"/>
      <c r="H1279" s="125"/>
      <c r="I1279" s="125"/>
      <c r="J1279" s="125"/>
      <c r="K1279" s="126"/>
      <c r="L1279" s="126"/>
      <c r="M1279" s="126"/>
      <c r="N1279" s="226">
        <f>Table7[[#This Row],[Drug Cost]]+Table7[[#This Row],[Drug Markup]]+Table7[[#This Row],[Drug Dispensing Fee]]</f>
        <v>0</v>
      </c>
      <c r="O1279" s="126"/>
      <c r="P1279" s="126">
        <f>Table7[[#This Row],[Total Drug Cost]]-Table7[[#This Row],[Total Third-party Pay]]</f>
        <v>0</v>
      </c>
      <c r="Q1279" s="127"/>
      <c r="R1279" s="70" t="e">
        <f>VLOOKUP(Table7[[#This Row],[Patient PHN]],'[1]MASTER LIST'!$C:$D,2,FALSE)</f>
        <v>#N/A</v>
      </c>
    </row>
    <row r="1280" spans="1:18" x14ac:dyDescent="0.25">
      <c r="A1280" s="210"/>
      <c r="B1280" s="124"/>
      <c r="C1280" s="125"/>
      <c r="D1280" s="125"/>
      <c r="E1280" s="125"/>
      <c r="F1280" s="125"/>
      <c r="G1280" s="125"/>
      <c r="H1280" s="125"/>
      <c r="I1280" s="125"/>
      <c r="J1280" s="125"/>
      <c r="K1280" s="126"/>
      <c r="L1280" s="126"/>
      <c r="M1280" s="126"/>
      <c r="N1280" s="226">
        <f>Table7[[#This Row],[Drug Cost]]+Table7[[#This Row],[Drug Markup]]+Table7[[#This Row],[Drug Dispensing Fee]]</f>
        <v>0</v>
      </c>
      <c r="O1280" s="126"/>
      <c r="P1280" s="126">
        <f>Table7[[#This Row],[Total Drug Cost]]-Table7[[#This Row],[Total Third-party Pay]]</f>
        <v>0</v>
      </c>
      <c r="Q1280" s="127"/>
      <c r="R1280" s="70" t="e">
        <f>VLOOKUP(Table7[[#This Row],[Patient PHN]],'[1]MASTER LIST'!$C:$D,2,FALSE)</f>
        <v>#N/A</v>
      </c>
    </row>
    <row r="1281" spans="1:18" x14ac:dyDescent="0.25">
      <c r="A1281" s="210"/>
      <c r="B1281" s="124"/>
      <c r="C1281" s="125"/>
      <c r="D1281" s="125"/>
      <c r="E1281" s="125"/>
      <c r="F1281" s="125"/>
      <c r="G1281" s="125"/>
      <c r="H1281" s="125"/>
      <c r="I1281" s="125"/>
      <c r="J1281" s="125"/>
      <c r="K1281" s="126"/>
      <c r="L1281" s="126"/>
      <c r="M1281" s="126"/>
      <c r="N1281" s="226">
        <f>Table7[[#This Row],[Drug Cost]]+Table7[[#This Row],[Drug Markup]]+Table7[[#This Row],[Drug Dispensing Fee]]</f>
        <v>0</v>
      </c>
      <c r="O1281" s="126"/>
      <c r="P1281" s="126">
        <f>Table7[[#This Row],[Total Drug Cost]]-Table7[[#This Row],[Total Third-party Pay]]</f>
        <v>0</v>
      </c>
      <c r="Q1281" s="127"/>
      <c r="R1281" s="70" t="e">
        <f>VLOOKUP(Table7[[#This Row],[Patient PHN]],'[1]MASTER LIST'!$C:$D,2,FALSE)</f>
        <v>#N/A</v>
      </c>
    </row>
    <row r="1282" spans="1:18" x14ac:dyDescent="0.25">
      <c r="A1282" s="210"/>
      <c r="B1282" s="124"/>
      <c r="C1282" s="125"/>
      <c r="D1282" s="125"/>
      <c r="E1282" s="125"/>
      <c r="F1282" s="125"/>
      <c r="G1282" s="125"/>
      <c r="H1282" s="125"/>
      <c r="I1282" s="125"/>
      <c r="J1282" s="125"/>
      <c r="K1282" s="126"/>
      <c r="L1282" s="126"/>
      <c r="M1282" s="126"/>
      <c r="N1282" s="226">
        <f>Table7[[#This Row],[Drug Cost]]+Table7[[#This Row],[Drug Markup]]+Table7[[#This Row],[Drug Dispensing Fee]]</f>
        <v>0</v>
      </c>
      <c r="O1282" s="126"/>
      <c r="P1282" s="126">
        <f>Table7[[#This Row],[Total Drug Cost]]-Table7[[#This Row],[Total Third-party Pay]]</f>
        <v>0</v>
      </c>
      <c r="Q1282" s="127"/>
      <c r="R1282" s="70" t="e">
        <f>VLOOKUP(Table7[[#This Row],[Patient PHN]],'[1]MASTER LIST'!$C:$D,2,FALSE)</f>
        <v>#N/A</v>
      </c>
    </row>
    <row r="1283" spans="1:18" x14ac:dyDescent="0.25">
      <c r="A1283" s="210"/>
      <c r="B1283" s="124"/>
      <c r="C1283" s="125"/>
      <c r="D1283" s="125"/>
      <c r="E1283" s="125"/>
      <c r="F1283" s="125"/>
      <c r="G1283" s="125"/>
      <c r="H1283" s="125"/>
      <c r="I1283" s="125"/>
      <c r="J1283" s="125"/>
      <c r="K1283" s="126"/>
      <c r="L1283" s="126"/>
      <c r="M1283" s="126"/>
      <c r="N1283" s="226">
        <f>Table7[[#This Row],[Drug Cost]]+Table7[[#This Row],[Drug Markup]]+Table7[[#This Row],[Drug Dispensing Fee]]</f>
        <v>0</v>
      </c>
      <c r="O1283" s="126"/>
      <c r="P1283" s="126">
        <f>Table7[[#This Row],[Total Drug Cost]]-Table7[[#This Row],[Total Third-party Pay]]</f>
        <v>0</v>
      </c>
      <c r="Q1283" s="127"/>
      <c r="R1283" s="70" t="e">
        <f>VLOOKUP(Table7[[#This Row],[Patient PHN]],'[1]MASTER LIST'!$C:$D,2,FALSE)</f>
        <v>#N/A</v>
      </c>
    </row>
    <row r="1284" spans="1:18" x14ac:dyDescent="0.25">
      <c r="A1284" s="210"/>
      <c r="B1284" s="124"/>
      <c r="C1284" s="125"/>
      <c r="D1284" s="125"/>
      <c r="E1284" s="125"/>
      <c r="F1284" s="125"/>
      <c r="G1284" s="125"/>
      <c r="H1284" s="125"/>
      <c r="I1284" s="125"/>
      <c r="J1284" s="125"/>
      <c r="K1284" s="126"/>
      <c r="L1284" s="126"/>
      <c r="M1284" s="126"/>
      <c r="N1284" s="226">
        <f>Table7[[#This Row],[Drug Cost]]+Table7[[#This Row],[Drug Markup]]+Table7[[#This Row],[Drug Dispensing Fee]]</f>
        <v>0</v>
      </c>
      <c r="O1284" s="126"/>
      <c r="P1284" s="126">
        <f>Table7[[#This Row],[Total Drug Cost]]-Table7[[#This Row],[Total Third-party Pay]]</f>
        <v>0</v>
      </c>
      <c r="Q1284" s="127"/>
      <c r="R1284" s="70" t="e">
        <f>VLOOKUP(Table7[[#This Row],[Patient PHN]],'[1]MASTER LIST'!$C:$D,2,FALSE)</f>
        <v>#N/A</v>
      </c>
    </row>
    <row r="1285" spans="1:18" x14ac:dyDescent="0.25">
      <c r="A1285" s="210"/>
      <c r="B1285" s="124"/>
      <c r="C1285" s="125"/>
      <c r="D1285" s="125"/>
      <c r="E1285" s="125"/>
      <c r="F1285" s="125"/>
      <c r="G1285" s="125"/>
      <c r="H1285" s="125"/>
      <c r="I1285" s="125"/>
      <c r="J1285" s="125"/>
      <c r="K1285" s="126"/>
      <c r="L1285" s="126"/>
      <c r="M1285" s="126"/>
      <c r="N1285" s="226">
        <f>Table7[[#This Row],[Drug Cost]]+Table7[[#This Row],[Drug Markup]]+Table7[[#This Row],[Drug Dispensing Fee]]</f>
        <v>0</v>
      </c>
      <c r="O1285" s="126"/>
      <c r="P1285" s="126">
        <f>Table7[[#This Row],[Total Drug Cost]]-Table7[[#This Row],[Total Third-party Pay]]</f>
        <v>0</v>
      </c>
      <c r="Q1285" s="127"/>
      <c r="R1285" s="70" t="e">
        <f>VLOOKUP(Table7[[#This Row],[Patient PHN]],'[1]MASTER LIST'!$C:$D,2,FALSE)</f>
        <v>#N/A</v>
      </c>
    </row>
    <row r="1286" spans="1:18" x14ac:dyDescent="0.25">
      <c r="A1286" s="210"/>
      <c r="B1286" s="124"/>
      <c r="C1286" s="125"/>
      <c r="D1286" s="125"/>
      <c r="E1286" s="125"/>
      <c r="F1286" s="125"/>
      <c r="G1286" s="125"/>
      <c r="H1286" s="125"/>
      <c r="I1286" s="125"/>
      <c r="J1286" s="125"/>
      <c r="K1286" s="126"/>
      <c r="L1286" s="126"/>
      <c r="M1286" s="126"/>
      <c r="N1286" s="226">
        <f>Table7[[#This Row],[Drug Cost]]+Table7[[#This Row],[Drug Markup]]+Table7[[#This Row],[Drug Dispensing Fee]]</f>
        <v>0</v>
      </c>
      <c r="O1286" s="126"/>
      <c r="P1286" s="126">
        <f>Table7[[#This Row],[Total Drug Cost]]-Table7[[#This Row],[Total Third-party Pay]]</f>
        <v>0</v>
      </c>
      <c r="Q1286" s="127"/>
      <c r="R1286" s="70" t="e">
        <f>VLOOKUP(Table7[[#This Row],[Patient PHN]],'[1]MASTER LIST'!$C:$D,2,FALSE)</f>
        <v>#N/A</v>
      </c>
    </row>
    <row r="1287" spans="1:18" x14ac:dyDescent="0.25">
      <c r="A1287" s="210"/>
      <c r="B1287" s="124"/>
      <c r="C1287" s="125"/>
      <c r="D1287" s="125"/>
      <c r="E1287" s="125"/>
      <c r="F1287" s="125"/>
      <c r="G1287" s="125"/>
      <c r="H1287" s="125"/>
      <c r="I1287" s="125"/>
      <c r="J1287" s="125"/>
      <c r="K1287" s="126"/>
      <c r="L1287" s="126"/>
      <c r="M1287" s="126"/>
      <c r="N1287" s="226">
        <f>Table7[[#This Row],[Drug Cost]]+Table7[[#This Row],[Drug Markup]]+Table7[[#This Row],[Drug Dispensing Fee]]</f>
        <v>0</v>
      </c>
      <c r="O1287" s="126"/>
      <c r="P1287" s="126">
        <f>Table7[[#This Row],[Total Drug Cost]]-Table7[[#This Row],[Total Third-party Pay]]</f>
        <v>0</v>
      </c>
      <c r="Q1287" s="127"/>
      <c r="R1287" s="70" t="e">
        <f>VLOOKUP(Table7[[#This Row],[Patient PHN]],'[1]MASTER LIST'!$C:$D,2,FALSE)</f>
        <v>#N/A</v>
      </c>
    </row>
    <row r="1288" spans="1:18" x14ac:dyDescent="0.25">
      <c r="A1288" s="210"/>
      <c r="B1288" s="124"/>
      <c r="C1288" s="125"/>
      <c r="D1288" s="125"/>
      <c r="E1288" s="125"/>
      <c r="F1288" s="125"/>
      <c r="G1288" s="125"/>
      <c r="H1288" s="125"/>
      <c r="I1288" s="125"/>
      <c r="J1288" s="125"/>
      <c r="K1288" s="126"/>
      <c r="L1288" s="126"/>
      <c r="M1288" s="126"/>
      <c r="N1288" s="226">
        <f>Table7[[#This Row],[Drug Cost]]+Table7[[#This Row],[Drug Markup]]+Table7[[#This Row],[Drug Dispensing Fee]]</f>
        <v>0</v>
      </c>
      <c r="O1288" s="126"/>
      <c r="P1288" s="126">
        <f>Table7[[#This Row],[Total Drug Cost]]-Table7[[#This Row],[Total Third-party Pay]]</f>
        <v>0</v>
      </c>
      <c r="Q1288" s="127"/>
      <c r="R1288" s="70" t="e">
        <f>VLOOKUP(Table7[[#This Row],[Patient PHN]],'[1]MASTER LIST'!$C:$D,2,FALSE)</f>
        <v>#N/A</v>
      </c>
    </row>
    <row r="1289" spans="1:18" x14ac:dyDescent="0.25">
      <c r="A1289" s="210"/>
      <c r="B1289" s="124"/>
      <c r="C1289" s="125"/>
      <c r="D1289" s="125"/>
      <c r="E1289" s="125"/>
      <c r="F1289" s="125"/>
      <c r="G1289" s="125"/>
      <c r="H1289" s="125"/>
      <c r="I1289" s="125"/>
      <c r="J1289" s="125"/>
      <c r="K1289" s="126"/>
      <c r="L1289" s="126"/>
      <c r="M1289" s="126"/>
      <c r="N1289" s="226">
        <f>Table7[[#This Row],[Drug Cost]]+Table7[[#This Row],[Drug Markup]]+Table7[[#This Row],[Drug Dispensing Fee]]</f>
        <v>0</v>
      </c>
      <c r="O1289" s="126"/>
      <c r="P1289" s="126">
        <f>Table7[[#This Row],[Total Drug Cost]]-Table7[[#This Row],[Total Third-party Pay]]</f>
        <v>0</v>
      </c>
      <c r="Q1289" s="127"/>
      <c r="R1289" s="70" t="e">
        <f>VLOOKUP(Table7[[#This Row],[Patient PHN]],'[1]MASTER LIST'!$C:$D,2,FALSE)</f>
        <v>#N/A</v>
      </c>
    </row>
    <row r="1290" spans="1:18" x14ac:dyDescent="0.25">
      <c r="A1290" s="210"/>
      <c r="B1290" s="124"/>
      <c r="C1290" s="125"/>
      <c r="D1290" s="125"/>
      <c r="E1290" s="125"/>
      <c r="F1290" s="125"/>
      <c r="G1290" s="125"/>
      <c r="H1290" s="125"/>
      <c r="I1290" s="125"/>
      <c r="J1290" s="125"/>
      <c r="K1290" s="126"/>
      <c r="L1290" s="126"/>
      <c r="M1290" s="126"/>
      <c r="N1290" s="226">
        <f>Table7[[#This Row],[Drug Cost]]+Table7[[#This Row],[Drug Markup]]+Table7[[#This Row],[Drug Dispensing Fee]]</f>
        <v>0</v>
      </c>
      <c r="O1290" s="126"/>
      <c r="P1290" s="126">
        <f>Table7[[#This Row],[Total Drug Cost]]-Table7[[#This Row],[Total Third-party Pay]]</f>
        <v>0</v>
      </c>
      <c r="Q1290" s="127"/>
      <c r="R1290" s="70" t="e">
        <f>VLOOKUP(Table7[[#This Row],[Patient PHN]],'[1]MASTER LIST'!$C:$D,2,FALSE)</f>
        <v>#N/A</v>
      </c>
    </row>
    <row r="1291" spans="1:18" x14ac:dyDescent="0.25">
      <c r="A1291" s="210"/>
      <c r="B1291" s="124"/>
      <c r="C1291" s="125"/>
      <c r="D1291" s="125"/>
      <c r="E1291" s="125"/>
      <c r="F1291" s="125"/>
      <c r="G1291" s="125"/>
      <c r="H1291" s="125"/>
      <c r="I1291" s="125"/>
      <c r="J1291" s="125"/>
      <c r="K1291" s="126"/>
      <c r="L1291" s="126"/>
      <c r="M1291" s="126"/>
      <c r="N1291" s="226">
        <f>Table7[[#This Row],[Drug Cost]]+Table7[[#This Row],[Drug Markup]]+Table7[[#This Row],[Drug Dispensing Fee]]</f>
        <v>0</v>
      </c>
      <c r="O1291" s="126"/>
      <c r="P1291" s="126">
        <f>Table7[[#This Row],[Total Drug Cost]]-Table7[[#This Row],[Total Third-party Pay]]</f>
        <v>0</v>
      </c>
      <c r="Q1291" s="127"/>
      <c r="R1291" s="70" t="e">
        <f>VLOOKUP(Table7[[#This Row],[Patient PHN]],'[1]MASTER LIST'!$C:$D,2,FALSE)</f>
        <v>#N/A</v>
      </c>
    </row>
    <row r="1292" spans="1:18" x14ac:dyDescent="0.25">
      <c r="A1292" s="210"/>
      <c r="B1292" s="124"/>
      <c r="C1292" s="125"/>
      <c r="D1292" s="125"/>
      <c r="E1292" s="125"/>
      <c r="F1292" s="125"/>
      <c r="G1292" s="125"/>
      <c r="H1292" s="125"/>
      <c r="I1292" s="125"/>
      <c r="J1292" s="125"/>
      <c r="K1292" s="126"/>
      <c r="L1292" s="126"/>
      <c r="M1292" s="126"/>
      <c r="N1292" s="226">
        <f>Table7[[#This Row],[Drug Cost]]+Table7[[#This Row],[Drug Markup]]+Table7[[#This Row],[Drug Dispensing Fee]]</f>
        <v>0</v>
      </c>
      <c r="O1292" s="126"/>
      <c r="P1292" s="126">
        <f>Table7[[#This Row],[Total Drug Cost]]-Table7[[#This Row],[Total Third-party Pay]]</f>
        <v>0</v>
      </c>
      <c r="Q1292" s="127"/>
      <c r="R1292" s="70" t="e">
        <f>VLOOKUP(Table7[[#This Row],[Patient PHN]],'[1]MASTER LIST'!$C:$D,2,FALSE)</f>
        <v>#N/A</v>
      </c>
    </row>
    <row r="1293" spans="1:18" x14ac:dyDescent="0.25">
      <c r="A1293" s="210"/>
      <c r="B1293" s="124"/>
      <c r="C1293" s="125"/>
      <c r="D1293" s="125"/>
      <c r="E1293" s="125"/>
      <c r="F1293" s="125"/>
      <c r="G1293" s="125"/>
      <c r="H1293" s="125"/>
      <c r="I1293" s="125"/>
      <c r="J1293" s="125"/>
      <c r="K1293" s="126"/>
      <c r="L1293" s="126"/>
      <c r="M1293" s="126"/>
      <c r="N1293" s="226">
        <f>Table7[[#This Row],[Drug Cost]]+Table7[[#This Row],[Drug Markup]]+Table7[[#This Row],[Drug Dispensing Fee]]</f>
        <v>0</v>
      </c>
      <c r="O1293" s="126"/>
      <c r="P1293" s="126">
        <f>Table7[[#This Row],[Total Drug Cost]]-Table7[[#This Row],[Total Third-party Pay]]</f>
        <v>0</v>
      </c>
      <c r="Q1293" s="127"/>
      <c r="R1293" s="70" t="e">
        <f>VLOOKUP(Table7[[#This Row],[Patient PHN]],'[1]MASTER LIST'!$C:$D,2,FALSE)</f>
        <v>#N/A</v>
      </c>
    </row>
    <row r="1294" spans="1:18" x14ac:dyDescent="0.25">
      <c r="A1294" s="210"/>
      <c r="B1294" s="124"/>
      <c r="C1294" s="125"/>
      <c r="D1294" s="125"/>
      <c r="E1294" s="125"/>
      <c r="F1294" s="125"/>
      <c r="G1294" s="125"/>
      <c r="H1294" s="125"/>
      <c r="I1294" s="125"/>
      <c r="J1294" s="125"/>
      <c r="K1294" s="126"/>
      <c r="L1294" s="126"/>
      <c r="M1294" s="126"/>
      <c r="N1294" s="226">
        <f>Table7[[#This Row],[Drug Cost]]+Table7[[#This Row],[Drug Markup]]+Table7[[#This Row],[Drug Dispensing Fee]]</f>
        <v>0</v>
      </c>
      <c r="O1294" s="126"/>
      <c r="P1294" s="126">
        <f>Table7[[#This Row],[Total Drug Cost]]-Table7[[#This Row],[Total Third-party Pay]]</f>
        <v>0</v>
      </c>
      <c r="Q1294" s="127"/>
      <c r="R1294" s="70" t="e">
        <f>VLOOKUP(Table7[[#This Row],[Patient PHN]],'[1]MASTER LIST'!$C:$D,2,FALSE)</f>
        <v>#N/A</v>
      </c>
    </row>
    <row r="1295" spans="1:18" x14ac:dyDescent="0.25">
      <c r="A1295" s="210"/>
      <c r="B1295" s="124"/>
      <c r="C1295" s="125"/>
      <c r="D1295" s="125"/>
      <c r="E1295" s="125"/>
      <c r="F1295" s="125"/>
      <c r="G1295" s="125"/>
      <c r="H1295" s="125"/>
      <c r="I1295" s="125"/>
      <c r="J1295" s="125"/>
      <c r="K1295" s="126"/>
      <c r="L1295" s="126"/>
      <c r="M1295" s="126"/>
      <c r="N1295" s="226">
        <f>Table7[[#This Row],[Drug Cost]]+Table7[[#This Row],[Drug Markup]]+Table7[[#This Row],[Drug Dispensing Fee]]</f>
        <v>0</v>
      </c>
      <c r="O1295" s="126"/>
      <c r="P1295" s="126">
        <f>Table7[[#This Row],[Total Drug Cost]]-Table7[[#This Row],[Total Third-party Pay]]</f>
        <v>0</v>
      </c>
      <c r="Q1295" s="127"/>
      <c r="R1295" s="70" t="e">
        <f>VLOOKUP(Table7[[#This Row],[Patient PHN]],'[1]MASTER LIST'!$C:$D,2,FALSE)</f>
        <v>#N/A</v>
      </c>
    </row>
    <row r="1296" spans="1:18" x14ac:dyDescent="0.25">
      <c r="A1296" s="210"/>
      <c r="B1296" s="124"/>
      <c r="C1296" s="125"/>
      <c r="D1296" s="125"/>
      <c r="E1296" s="125"/>
      <c r="F1296" s="125"/>
      <c r="G1296" s="125"/>
      <c r="H1296" s="125"/>
      <c r="I1296" s="125"/>
      <c r="J1296" s="125"/>
      <c r="K1296" s="126"/>
      <c r="L1296" s="126"/>
      <c r="M1296" s="126"/>
      <c r="N1296" s="226">
        <f>Table7[[#This Row],[Drug Cost]]+Table7[[#This Row],[Drug Markup]]+Table7[[#This Row],[Drug Dispensing Fee]]</f>
        <v>0</v>
      </c>
      <c r="O1296" s="126"/>
      <c r="P1296" s="126">
        <f>Table7[[#This Row],[Total Drug Cost]]-Table7[[#This Row],[Total Third-party Pay]]</f>
        <v>0</v>
      </c>
      <c r="Q1296" s="127"/>
      <c r="R1296" s="70" t="e">
        <f>VLOOKUP(Table7[[#This Row],[Patient PHN]],'[1]MASTER LIST'!$C:$D,2,FALSE)</f>
        <v>#N/A</v>
      </c>
    </row>
    <row r="1297" spans="1:18" x14ac:dyDescent="0.25">
      <c r="A1297" s="210"/>
      <c r="B1297" s="124"/>
      <c r="C1297" s="125"/>
      <c r="D1297" s="125"/>
      <c r="E1297" s="125"/>
      <c r="F1297" s="125"/>
      <c r="G1297" s="125"/>
      <c r="H1297" s="125"/>
      <c r="I1297" s="125"/>
      <c r="J1297" s="125"/>
      <c r="K1297" s="126"/>
      <c r="L1297" s="126"/>
      <c r="M1297" s="126"/>
      <c r="N1297" s="226">
        <f>Table7[[#This Row],[Drug Cost]]+Table7[[#This Row],[Drug Markup]]+Table7[[#This Row],[Drug Dispensing Fee]]</f>
        <v>0</v>
      </c>
      <c r="O1297" s="126"/>
      <c r="P1297" s="126">
        <f>Table7[[#This Row],[Total Drug Cost]]-Table7[[#This Row],[Total Third-party Pay]]</f>
        <v>0</v>
      </c>
      <c r="Q1297" s="127"/>
      <c r="R1297" s="70" t="e">
        <f>VLOOKUP(Table7[[#This Row],[Patient PHN]],'[1]MASTER LIST'!$C:$D,2,FALSE)</f>
        <v>#N/A</v>
      </c>
    </row>
    <row r="1298" spans="1:18" x14ac:dyDescent="0.25">
      <c r="A1298" s="210"/>
      <c r="B1298" s="124"/>
      <c r="C1298" s="125"/>
      <c r="D1298" s="125"/>
      <c r="E1298" s="125"/>
      <c r="F1298" s="125"/>
      <c r="G1298" s="125"/>
      <c r="H1298" s="125"/>
      <c r="I1298" s="125"/>
      <c r="J1298" s="125"/>
      <c r="K1298" s="126"/>
      <c r="L1298" s="126"/>
      <c r="M1298" s="126"/>
      <c r="N1298" s="226">
        <f>Table7[[#This Row],[Drug Cost]]+Table7[[#This Row],[Drug Markup]]+Table7[[#This Row],[Drug Dispensing Fee]]</f>
        <v>0</v>
      </c>
      <c r="O1298" s="126"/>
      <c r="P1298" s="126">
        <f>Table7[[#This Row],[Total Drug Cost]]-Table7[[#This Row],[Total Third-party Pay]]</f>
        <v>0</v>
      </c>
      <c r="Q1298" s="127"/>
      <c r="R1298" s="70" t="e">
        <f>VLOOKUP(Table7[[#This Row],[Patient PHN]],'[1]MASTER LIST'!$C:$D,2,FALSE)</f>
        <v>#N/A</v>
      </c>
    </row>
    <row r="1299" spans="1:18" x14ac:dyDescent="0.25">
      <c r="A1299" s="210"/>
      <c r="B1299" s="124"/>
      <c r="C1299" s="125"/>
      <c r="D1299" s="125"/>
      <c r="E1299" s="125"/>
      <c r="F1299" s="125"/>
      <c r="G1299" s="125"/>
      <c r="H1299" s="125"/>
      <c r="I1299" s="125"/>
      <c r="J1299" s="125"/>
      <c r="K1299" s="126"/>
      <c r="L1299" s="126"/>
      <c r="M1299" s="126"/>
      <c r="N1299" s="226">
        <f>Table7[[#This Row],[Drug Cost]]+Table7[[#This Row],[Drug Markup]]+Table7[[#This Row],[Drug Dispensing Fee]]</f>
        <v>0</v>
      </c>
      <c r="O1299" s="126"/>
      <c r="P1299" s="126">
        <f>Table7[[#This Row],[Total Drug Cost]]-Table7[[#This Row],[Total Third-party Pay]]</f>
        <v>0</v>
      </c>
      <c r="Q1299" s="127"/>
      <c r="R1299" s="70" t="e">
        <f>VLOOKUP(Table7[[#This Row],[Patient PHN]],'[1]MASTER LIST'!$C:$D,2,FALSE)</f>
        <v>#N/A</v>
      </c>
    </row>
    <row r="1300" spans="1:18" x14ac:dyDescent="0.25">
      <c r="A1300" s="210"/>
      <c r="B1300" s="124"/>
      <c r="C1300" s="125"/>
      <c r="D1300" s="125"/>
      <c r="E1300" s="125"/>
      <c r="F1300" s="125"/>
      <c r="G1300" s="125"/>
      <c r="H1300" s="125"/>
      <c r="I1300" s="125"/>
      <c r="J1300" s="125"/>
      <c r="K1300" s="126"/>
      <c r="L1300" s="126"/>
      <c r="M1300" s="126"/>
      <c r="N1300" s="226">
        <f>Table7[[#This Row],[Drug Cost]]+Table7[[#This Row],[Drug Markup]]+Table7[[#This Row],[Drug Dispensing Fee]]</f>
        <v>0</v>
      </c>
      <c r="O1300" s="126"/>
      <c r="P1300" s="126">
        <f>Table7[[#This Row],[Total Drug Cost]]-Table7[[#This Row],[Total Third-party Pay]]</f>
        <v>0</v>
      </c>
      <c r="Q1300" s="127"/>
      <c r="R1300" s="70" t="e">
        <f>VLOOKUP(Table7[[#This Row],[Patient PHN]],'[1]MASTER LIST'!$C:$D,2,FALSE)</f>
        <v>#N/A</v>
      </c>
    </row>
    <row r="1301" spans="1:18" x14ac:dyDescent="0.25">
      <c r="A1301" s="210"/>
      <c r="B1301" s="124"/>
      <c r="C1301" s="125"/>
      <c r="D1301" s="125"/>
      <c r="E1301" s="125"/>
      <c r="F1301" s="125"/>
      <c r="G1301" s="125"/>
      <c r="H1301" s="125"/>
      <c r="I1301" s="125"/>
      <c r="J1301" s="125"/>
      <c r="K1301" s="126"/>
      <c r="L1301" s="126"/>
      <c r="M1301" s="126"/>
      <c r="N1301" s="226">
        <f>Table7[[#This Row],[Drug Cost]]+Table7[[#This Row],[Drug Markup]]+Table7[[#This Row],[Drug Dispensing Fee]]</f>
        <v>0</v>
      </c>
      <c r="O1301" s="126"/>
      <c r="P1301" s="126">
        <f>Table7[[#This Row],[Total Drug Cost]]-Table7[[#This Row],[Total Third-party Pay]]</f>
        <v>0</v>
      </c>
      <c r="Q1301" s="127"/>
      <c r="R1301" s="70" t="e">
        <f>VLOOKUP(Table7[[#This Row],[Patient PHN]],'[1]MASTER LIST'!$C:$D,2,FALSE)</f>
        <v>#N/A</v>
      </c>
    </row>
    <row r="1302" spans="1:18" x14ac:dyDescent="0.25">
      <c r="A1302" s="210"/>
      <c r="B1302" s="124"/>
      <c r="C1302" s="125"/>
      <c r="D1302" s="125"/>
      <c r="E1302" s="125"/>
      <c r="F1302" s="125"/>
      <c r="G1302" s="125"/>
      <c r="H1302" s="125"/>
      <c r="I1302" s="125"/>
      <c r="J1302" s="125"/>
      <c r="K1302" s="126"/>
      <c r="L1302" s="126"/>
      <c r="M1302" s="126"/>
      <c r="N1302" s="226">
        <f>Table7[[#This Row],[Drug Cost]]+Table7[[#This Row],[Drug Markup]]+Table7[[#This Row],[Drug Dispensing Fee]]</f>
        <v>0</v>
      </c>
      <c r="O1302" s="126"/>
      <c r="P1302" s="126">
        <f>Table7[[#This Row],[Total Drug Cost]]-Table7[[#This Row],[Total Third-party Pay]]</f>
        <v>0</v>
      </c>
      <c r="Q1302" s="127"/>
      <c r="R1302" s="70" t="e">
        <f>VLOOKUP(Table7[[#This Row],[Patient PHN]],'[1]MASTER LIST'!$C:$D,2,FALSE)</f>
        <v>#N/A</v>
      </c>
    </row>
    <row r="1303" spans="1:18" x14ac:dyDescent="0.25">
      <c r="A1303" s="210"/>
      <c r="B1303" s="124"/>
      <c r="C1303" s="125"/>
      <c r="D1303" s="125"/>
      <c r="E1303" s="125"/>
      <c r="F1303" s="125"/>
      <c r="G1303" s="125"/>
      <c r="H1303" s="125"/>
      <c r="I1303" s="125"/>
      <c r="J1303" s="125"/>
      <c r="K1303" s="126"/>
      <c r="L1303" s="126"/>
      <c r="M1303" s="126"/>
      <c r="N1303" s="226">
        <f>Table7[[#This Row],[Drug Cost]]+Table7[[#This Row],[Drug Markup]]+Table7[[#This Row],[Drug Dispensing Fee]]</f>
        <v>0</v>
      </c>
      <c r="O1303" s="126"/>
      <c r="P1303" s="126">
        <f>Table7[[#This Row],[Total Drug Cost]]-Table7[[#This Row],[Total Third-party Pay]]</f>
        <v>0</v>
      </c>
      <c r="Q1303" s="127"/>
      <c r="R1303" s="70" t="e">
        <f>VLOOKUP(Table7[[#This Row],[Patient PHN]],'[1]MASTER LIST'!$C:$D,2,FALSE)</f>
        <v>#N/A</v>
      </c>
    </row>
    <row r="1304" spans="1:18" x14ac:dyDescent="0.25">
      <c r="A1304" s="210"/>
      <c r="B1304" s="124"/>
      <c r="C1304" s="125"/>
      <c r="D1304" s="125"/>
      <c r="E1304" s="125"/>
      <c r="F1304" s="125"/>
      <c r="G1304" s="125"/>
      <c r="H1304" s="125"/>
      <c r="I1304" s="125"/>
      <c r="J1304" s="125"/>
      <c r="K1304" s="126"/>
      <c r="L1304" s="126"/>
      <c r="M1304" s="126"/>
      <c r="N1304" s="226">
        <f>Table7[[#This Row],[Drug Cost]]+Table7[[#This Row],[Drug Markup]]+Table7[[#This Row],[Drug Dispensing Fee]]</f>
        <v>0</v>
      </c>
      <c r="O1304" s="126"/>
      <c r="P1304" s="126">
        <f>Table7[[#This Row],[Total Drug Cost]]-Table7[[#This Row],[Total Third-party Pay]]</f>
        <v>0</v>
      </c>
      <c r="Q1304" s="127"/>
      <c r="R1304" s="70" t="e">
        <f>VLOOKUP(Table7[[#This Row],[Patient PHN]],'[1]MASTER LIST'!$C:$D,2,FALSE)</f>
        <v>#N/A</v>
      </c>
    </row>
    <row r="1305" spans="1:18" x14ac:dyDescent="0.25">
      <c r="A1305" s="210"/>
      <c r="B1305" s="124"/>
      <c r="C1305" s="125"/>
      <c r="D1305" s="125"/>
      <c r="E1305" s="125"/>
      <c r="F1305" s="125"/>
      <c r="G1305" s="125"/>
      <c r="H1305" s="125"/>
      <c r="I1305" s="125"/>
      <c r="J1305" s="125"/>
      <c r="K1305" s="126"/>
      <c r="L1305" s="126"/>
      <c r="M1305" s="126"/>
      <c r="N1305" s="226">
        <f>Table7[[#This Row],[Drug Cost]]+Table7[[#This Row],[Drug Markup]]+Table7[[#This Row],[Drug Dispensing Fee]]</f>
        <v>0</v>
      </c>
      <c r="O1305" s="126"/>
      <c r="P1305" s="126">
        <f>Table7[[#This Row],[Total Drug Cost]]-Table7[[#This Row],[Total Third-party Pay]]</f>
        <v>0</v>
      </c>
      <c r="Q1305" s="127"/>
      <c r="R1305" s="70" t="e">
        <f>VLOOKUP(Table7[[#This Row],[Patient PHN]],'[1]MASTER LIST'!$C:$D,2,FALSE)</f>
        <v>#N/A</v>
      </c>
    </row>
    <row r="1306" spans="1:18" x14ac:dyDescent="0.25">
      <c r="A1306" s="210"/>
      <c r="B1306" s="124"/>
      <c r="C1306" s="125"/>
      <c r="D1306" s="125"/>
      <c r="E1306" s="125"/>
      <c r="F1306" s="125"/>
      <c r="G1306" s="125"/>
      <c r="H1306" s="125"/>
      <c r="I1306" s="125"/>
      <c r="J1306" s="125"/>
      <c r="K1306" s="126"/>
      <c r="L1306" s="126"/>
      <c r="M1306" s="126"/>
      <c r="N1306" s="226">
        <f>Table7[[#This Row],[Drug Cost]]+Table7[[#This Row],[Drug Markup]]+Table7[[#This Row],[Drug Dispensing Fee]]</f>
        <v>0</v>
      </c>
      <c r="O1306" s="126"/>
      <c r="P1306" s="126">
        <f>Table7[[#This Row],[Total Drug Cost]]-Table7[[#This Row],[Total Third-party Pay]]</f>
        <v>0</v>
      </c>
      <c r="Q1306" s="127"/>
      <c r="R1306" s="70" t="e">
        <f>VLOOKUP(Table7[[#This Row],[Patient PHN]],'[1]MASTER LIST'!$C:$D,2,FALSE)</f>
        <v>#N/A</v>
      </c>
    </row>
    <row r="1307" spans="1:18" x14ac:dyDescent="0.25">
      <c r="A1307" s="210"/>
      <c r="B1307" s="124"/>
      <c r="C1307" s="125"/>
      <c r="D1307" s="125"/>
      <c r="E1307" s="125"/>
      <c r="F1307" s="125"/>
      <c r="G1307" s="125"/>
      <c r="H1307" s="125"/>
      <c r="I1307" s="125"/>
      <c r="J1307" s="125"/>
      <c r="K1307" s="126"/>
      <c r="L1307" s="126"/>
      <c r="M1307" s="126"/>
      <c r="N1307" s="226">
        <f>Table7[[#This Row],[Drug Cost]]+Table7[[#This Row],[Drug Markup]]+Table7[[#This Row],[Drug Dispensing Fee]]</f>
        <v>0</v>
      </c>
      <c r="O1307" s="126"/>
      <c r="P1307" s="126">
        <f>Table7[[#This Row],[Total Drug Cost]]-Table7[[#This Row],[Total Third-party Pay]]</f>
        <v>0</v>
      </c>
      <c r="Q1307" s="127"/>
      <c r="R1307" s="70" t="e">
        <f>VLOOKUP(Table7[[#This Row],[Patient PHN]],'[1]MASTER LIST'!$C:$D,2,FALSE)</f>
        <v>#N/A</v>
      </c>
    </row>
    <row r="1308" spans="1:18" x14ac:dyDescent="0.25">
      <c r="A1308" s="210"/>
      <c r="B1308" s="124"/>
      <c r="C1308" s="125"/>
      <c r="D1308" s="125"/>
      <c r="E1308" s="125"/>
      <c r="F1308" s="125"/>
      <c r="G1308" s="125"/>
      <c r="H1308" s="125"/>
      <c r="I1308" s="125"/>
      <c r="J1308" s="125"/>
      <c r="K1308" s="126"/>
      <c r="L1308" s="126"/>
      <c r="M1308" s="126"/>
      <c r="N1308" s="226">
        <f>Table7[[#This Row],[Drug Cost]]+Table7[[#This Row],[Drug Markup]]+Table7[[#This Row],[Drug Dispensing Fee]]</f>
        <v>0</v>
      </c>
      <c r="O1308" s="126"/>
      <c r="P1308" s="126">
        <f>Table7[[#This Row],[Total Drug Cost]]-Table7[[#This Row],[Total Third-party Pay]]</f>
        <v>0</v>
      </c>
      <c r="Q1308" s="127"/>
      <c r="R1308" s="70" t="e">
        <f>VLOOKUP(Table7[[#This Row],[Patient PHN]],'[1]MASTER LIST'!$C:$D,2,FALSE)</f>
        <v>#N/A</v>
      </c>
    </row>
    <row r="1309" spans="1:18" x14ac:dyDescent="0.25">
      <c r="A1309" s="210"/>
      <c r="B1309" s="124"/>
      <c r="C1309" s="125"/>
      <c r="D1309" s="125"/>
      <c r="E1309" s="125"/>
      <c r="F1309" s="125"/>
      <c r="G1309" s="125"/>
      <c r="H1309" s="125"/>
      <c r="I1309" s="125"/>
      <c r="J1309" s="125"/>
      <c r="K1309" s="126"/>
      <c r="L1309" s="126"/>
      <c r="M1309" s="126"/>
      <c r="N1309" s="226">
        <f>Table7[[#This Row],[Drug Cost]]+Table7[[#This Row],[Drug Markup]]+Table7[[#This Row],[Drug Dispensing Fee]]</f>
        <v>0</v>
      </c>
      <c r="O1309" s="126"/>
      <c r="P1309" s="126">
        <f>Table7[[#This Row],[Total Drug Cost]]-Table7[[#This Row],[Total Third-party Pay]]</f>
        <v>0</v>
      </c>
      <c r="Q1309" s="127"/>
      <c r="R1309" s="70" t="e">
        <f>VLOOKUP(Table7[[#This Row],[Patient PHN]],'[1]MASTER LIST'!$C:$D,2,FALSE)</f>
        <v>#N/A</v>
      </c>
    </row>
    <row r="1310" spans="1:18" x14ac:dyDescent="0.25">
      <c r="A1310" s="210"/>
      <c r="B1310" s="124"/>
      <c r="C1310" s="125"/>
      <c r="D1310" s="125"/>
      <c r="E1310" s="125"/>
      <c r="F1310" s="125"/>
      <c r="G1310" s="125"/>
      <c r="H1310" s="125"/>
      <c r="I1310" s="125"/>
      <c r="J1310" s="125"/>
      <c r="K1310" s="126"/>
      <c r="L1310" s="126"/>
      <c r="M1310" s="126"/>
      <c r="N1310" s="226">
        <f>Table7[[#This Row],[Drug Cost]]+Table7[[#This Row],[Drug Markup]]+Table7[[#This Row],[Drug Dispensing Fee]]</f>
        <v>0</v>
      </c>
      <c r="O1310" s="126"/>
      <c r="P1310" s="126">
        <f>Table7[[#This Row],[Total Drug Cost]]-Table7[[#This Row],[Total Third-party Pay]]</f>
        <v>0</v>
      </c>
      <c r="Q1310" s="127"/>
      <c r="R1310" s="70" t="e">
        <f>VLOOKUP(Table7[[#This Row],[Patient PHN]],'[1]MASTER LIST'!$C:$D,2,FALSE)</f>
        <v>#N/A</v>
      </c>
    </row>
    <row r="1311" spans="1:18" x14ac:dyDescent="0.25">
      <c r="A1311" s="210"/>
      <c r="B1311" s="124"/>
      <c r="C1311" s="125"/>
      <c r="D1311" s="125"/>
      <c r="E1311" s="125"/>
      <c r="F1311" s="125"/>
      <c r="G1311" s="125"/>
      <c r="H1311" s="125"/>
      <c r="I1311" s="125"/>
      <c r="J1311" s="125"/>
      <c r="K1311" s="126"/>
      <c r="L1311" s="126"/>
      <c r="M1311" s="126"/>
      <c r="N1311" s="226">
        <f>Table7[[#This Row],[Drug Cost]]+Table7[[#This Row],[Drug Markup]]+Table7[[#This Row],[Drug Dispensing Fee]]</f>
        <v>0</v>
      </c>
      <c r="O1311" s="126"/>
      <c r="P1311" s="126">
        <f>Table7[[#This Row],[Total Drug Cost]]-Table7[[#This Row],[Total Third-party Pay]]</f>
        <v>0</v>
      </c>
      <c r="Q1311" s="127"/>
      <c r="R1311" s="70" t="e">
        <f>VLOOKUP(Table7[[#This Row],[Patient PHN]],'[1]MASTER LIST'!$C:$D,2,FALSE)</f>
        <v>#N/A</v>
      </c>
    </row>
    <row r="1312" spans="1:18" x14ac:dyDescent="0.25">
      <c r="A1312" s="210"/>
      <c r="B1312" s="124"/>
      <c r="C1312" s="125"/>
      <c r="D1312" s="125"/>
      <c r="E1312" s="125"/>
      <c r="F1312" s="125"/>
      <c r="G1312" s="125"/>
      <c r="H1312" s="125"/>
      <c r="I1312" s="125"/>
      <c r="J1312" s="125"/>
      <c r="K1312" s="126"/>
      <c r="L1312" s="126"/>
      <c r="M1312" s="126"/>
      <c r="N1312" s="226">
        <f>Table7[[#This Row],[Drug Cost]]+Table7[[#This Row],[Drug Markup]]+Table7[[#This Row],[Drug Dispensing Fee]]</f>
        <v>0</v>
      </c>
      <c r="O1312" s="126"/>
      <c r="P1312" s="126">
        <f>Table7[[#This Row],[Total Drug Cost]]-Table7[[#This Row],[Total Third-party Pay]]</f>
        <v>0</v>
      </c>
      <c r="Q1312" s="127"/>
      <c r="R1312" s="70" t="e">
        <f>VLOOKUP(Table7[[#This Row],[Patient PHN]],'[1]MASTER LIST'!$C:$D,2,FALSE)</f>
        <v>#N/A</v>
      </c>
    </row>
    <row r="1313" spans="1:18" x14ac:dyDescent="0.25">
      <c r="A1313" s="210"/>
      <c r="B1313" s="124"/>
      <c r="C1313" s="125"/>
      <c r="D1313" s="125"/>
      <c r="E1313" s="125"/>
      <c r="F1313" s="125"/>
      <c r="G1313" s="125"/>
      <c r="H1313" s="125"/>
      <c r="I1313" s="125"/>
      <c r="J1313" s="125"/>
      <c r="K1313" s="126"/>
      <c r="L1313" s="126"/>
      <c r="M1313" s="126"/>
      <c r="N1313" s="226">
        <f>Table7[[#This Row],[Drug Cost]]+Table7[[#This Row],[Drug Markup]]+Table7[[#This Row],[Drug Dispensing Fee]]</f>
        <v>0</v>
      </c>
      <c r="O1313" s="126"/>
      <c r="P1313" s="126">
        <f>Table7[[#This Row],[Total Drug Cost]]-Table7[[#This Row],[Total Third-party Pay]]</f>
        <v>0</v>
      </c>
      <c r="Q1313" s="127"/>
      <c r="R1313" s="70" t="e">
        <f>VLOOKUP(Table7[[#This Row],[Patient PHN]],'[1]MASTER LIST'!$C:$D,2,FALSE)</f>
        <v>#N/A</v>
      </c>
    </row>
    <row r="1314" spans="1:18" x14ac:dyDescent="0.25">
      <c r="A1314" s="210"/>
      <c r="B1314" s="124"/>
      <c r="C1314" s="125"/>
      <c r="D1314" s="125"/>
      <c r="E1314" s="125"/>
      <c r="F1314" s="125"/>
      <c r="G1314" s="125"/>
      <c r="H1314" s="125"/>
      <c r="I1314" s="125"/>
      <c r="J1314" s="125"/>
      <c r="K1314" s="126"/>
      <c r="L1314" s="126"/>
      <c r="M1314" s="126"/>
      <c r="N1314" s="226">
        <f>Table7[[#This Row],[Drug Cost]]+Table7[[#This Row],[Drug Markup]]+Table7[[#This Row],[Drug Dispensing Fee]]</f>
        <v>0</v>
      </c>
      <c r="O1314" s="126"/>
      <c r="P1314" s="126">
        <f>Table7[[#This Row],[Total Drug Cost]]-Table7[[#This Row],[Total Third-party Pay]]</f>
        <v>0</v>
      </c>
      <c r="Q1314" s="127"/>
      <c r="R1314" s="70" t="e">
        <f>VLOOKUP(Table7[[#This Row],[Patient PHN]],'[1]MASTER LIST'!$C:$D,2,FALSE)</f>
        <v>#N/A</v>
      </c>
    </row>
    <row r="1315" spans="1:18" x14ac:dyDescent="0.25">
      <c r="A1315" s="210"/>
      <c r="B1315" s="124"/>
      <c r="C1315" s="125"/>
      <c r="D1315" s="125"/>
      <c r="E1315" s="125"/>
      <c r="F1315" s="125"/>
      <c r="G1315" s="125"/>
      <c r="H1315" s="125"/>
      <c r="I1315" s="125"/>
      <c r="J1315" s="125"/>
      <c r="K1315" s="126"/>
      <c r="L1315" s="126"/>
      <c r="M1315" s="126"/>
      <c r="N1315" s="226">
        <f>Table7[[#This Row],[Drug Cost]]+Table7[[#This Row],[Drug Markup]]+Table7[[#This Row],[Drug Dispensing Fee]]</f>
        <v>0</v>
      </c>
      <c r="O1315" s="126"/>
      <c r="P1315" s="126">
        <f>Table7[[#This Row],[Total Drug Cost]]-Table7[[#This Row],[Total Third-party Pay]]</f>
        <v>0</v>
      </c>
      <c r="Q1315" s="127"/>
      <c r="R1315" s="70" t="e">
        <f>VLOOKUP(Table7[[#This Row],[Patient PHN]],'[1]MASTER LIST'!$C:$D,2,FALSE)</f>
        <v>#N/A</v>
      </c>
    </row>
    <row r="1316" spans="1:18" x14ac:dyDescent="0.25">
      <c r="A1316" s="210"/>
      <c r="B1316" s="124"/>
      <c r="C1316" s="125"/>
      <c r="D1316" s="125"/>
      <c r="E1316" s="125"/>
      <c r="F1316" s="125"/>
      <c r="G1316" s="125"/>
      <c r="H1316" s="125"/>
      <c r="I1316" s="125"/>
      <c r="J1316" s="125"/>
      <c r="K1316" s="126"/>
      <c r="L1316" s="126"/>
      <c r="M1316" s="126"/>
      <c r="N1316" s="226">
        <f>Table7[[#This Row],[Drug Cost]]+Table7[[#This Row],[Drug Markup]]+Table7[[#This Row],[Drug Dispensing Fee]]</f>
        <v>0</v>
      </c>
      <c r="O1316" s="126"/>
      <c r="P1316" s="126">
        <f>Table7[[#This Row],[Total Drug Cost]]-Table7[[#This Row],[Total Third-party Pay]]</f>
        <v>0</v>
      </c>
      <c r="Q1316" s="127"/>
      <c r="R1316" s="70" t="e">
        <f>VLOOKUP(Table7[[#This Row],[Patient PHN]],'[1]MASTER LIST'!$C:$D,2,FALSE)</f>
        <v>#N/A</v>
      </c>
    </row>
    <row r="1317" spans="1:18" x14ac:dyDescent="0.25">
      <c r="A1317" s="210"/>
      <c r="B1317" s="124"/>
      <c r="C1317" s="125"/>
      <c r="D1317" s="125"/>
      <c r="E1317" s="125"/>
      <c r="F1317" s="125"/>
      <c r="G1317" s="125"/>
      <c r="H1317" s="125"/>
      <c r="I1317" s="125"/>
      <c r="J1317" s="125"/>
      <c r="K1317" s="126"/>
      <c r="L1317" s="126"/>
      <c r="M1317" s="126"/>
      <c r="N1317" s="226">
        <f>Table7[[#This Row],[Drug Cost]]+Table7[[#This Row],[Drug Markup]]+Table7[[#This Row],[Drug Dispensing Fee]]</f>
        <v>0</v>
      </c>
      <c r="O1317" s="126"/>
      <c r="P1317" s="126">
        <f>Table7[[#This Row],[Total Drug Cost]]-Table7[[#This Row],[Total Third-party Pay]]</f>
        <v>0</v>
      </c>
      <c r="Q1317" s="127"/>
      <c r="R1317" s="70" t="e">
        <f>VLOOKUP(Table7[[#This Row],[Patient PHN]],'[1]MASTER LIST'!$C:$D,2,FALSE)</f>
        <v>#N/A</v>
      </c>
    </row>
    <row r="1318" spans="1:18" x14ac:dyDescent="0.25">
      <c r="A1318" s="210"/>
      <c r="B1318" s="124"/>
      <c r="C1318" s="125"/>
      <c r="D1318" s="125"/>
      <c r="E1318" s="125"/>
      <c r="F1318" s="125"/>
      <c r="G1318" s="125"/>
      <c r="H1318" s="125"/>
      <c r="I1318" s="125"/>
      <c r="J1318" s="125"/>
      <c r="K1318" s="126"/>
      <c r="L1318" s="126"/>
      <c r="M1318" s="126"/>
      <c r="N1318" s="226">
        <f>Table7[[#This Row],[Drug Cost]]+Table7[[#This Row],[Drug Markup]]+Table7[[#This Row],[Drug Dispensing Fee]]</f>
        <v>0</v>
      </c>
      <c r="O1318" s="126"/>
      <c r="P1318" s="126">
        <f>Table7[[#This Row],[Total Drug Cost]]-Table7[[#This Row],[Total Third-party Pay]]</f>
        <v>0</v>
      </c>
      <c r="Q1318" s="127"/>
      <c r="R1318" s="70" t="e">
        <f>VLOOKUP(Table7[[#This Row],[Patient PHN]],'[1]MASTER LIST'!$C:$D,2,FALSE)</f>
        <v>#N/A</v>
      </c>
    </row>
    <row r="1319" spans="1:18" x14ac:dyDescent="0.25">
      <c r="A1319" s="210"/>
      <c r="B1319" s="124"/>
      <c r="C1319" s="125"/>
      <c r="D1319" s="125"/>
      <c r="E1319" s="125"/>
      <c r="F1319" s="125"/>
      <c r="G1319" s="125"/>
      <c r="H1319" s="125"/>
      <c r="I1319" s="125"/>
      <c r="J1319" s="125"/>
      <c r="K1319" s="126"/>
      <c r="L1319" s="126"/>
      <c r="M1319" s="126"/>
      <c r="N1319" s="226">
        <f>Table7[[#This Row],[Drug Cost]]+Table7[[#This Row],[Drug Markup]]+Table7[[#This Row],[Drug Dispensing Fee]]</f>
        <v>0</v>
      </c>
      <c r="O1319" s="126"/>
      <c r="P1319" s="126">
        <f>Table7[[#This Row],[Total Drug Cost]]-Table7[[#This Row],[Total Third-party Pay]]</f>
        <v>0</v>
      </c>
      <c r="Q1319" s="127"/>
      <c r="R1319" s="70" t="e">
        <f>VLOOKUP(Table7[[#This Row],[Patient PHN]],'[1]MASTER LIST'!$C:$D,2,FALSE)</f>
        <v>#N/A</v>
      </c>
    </row>
    <row r="1320" spans="1:18" x14ac:dyDescent="0.25">
      <c r="A1320" s="210"/>
      <c r="B1320" s="124"/>
      <c r="C1320" s="125"/>
      <c r="D1320" s="125"/>
      <c r="E1320" s="125"/>
      <c r="F1320" s="125"/>
      <c r="G1320" s="125"/>
      <c r="H1320" s="125"/>
      <c r="I1320" s="125"/>
      <c r="J1320" s="125"/>
      <c r="K1320" s="126"/>
      <c r="L1320" s="126"/>
      <c r="M1320" s="126"/>
      <c r="N1320" s="226">
        <f>Table7[[#This Row],[Drug Cost]]+Table7[[#This Row],[Drug Markup]]+Table7[[#This Row],[Drug Dispensing Fee]]</f>
        <v>0</v>
      </c>
      <c r="O1320" s="126"/>
      <c r="P1320" s="126">
        <f>Table7[[#This Row],[Total Drug Cost]]-Table7[[#This Row],[Total Third-party Pay]]</f>
        <v>0</v>
      </c>
      <c r="Q1320" s="127"/>
      <c r="R1320" s="70" t="e">
        <f>VLOOKUP(Table7[[#This Row],[Patient PHN]],'[1]MASTER LIST'!$C:$D,2,FALSE)</f>
        <v>#N/A</v>
      </c>
    </row>
    <row r="1321" spans="1:18" x14ac:dyDescent="0.25">
      <c r="A1321" s="210"/>
      <c r="B1321" s="124"/>
      <c r="C1321" s="125"/>
      <c r="D1321" s="125"/>
      <c r="E1321" s="125"/>
      <c r="F1321" s="125"/>
      <c r="G1321" s="125"/>
      <c r="H1321" s="125"/>
      <c r="I1321" s="125"/>
      <c r="J1321" s="125"/>
      <c r="K1321" s="126"/>
      <c r="L1321" s="126"/>
      <c r="M1321" s="126"/>
      <c r="N1321" s="226">
        <f>Table7[[#This Row],[Drug Cost]]+Table7[[#This Row],[Drug Markup]]+Table7[[#This Row],[Drug Dispensing Fee]]</f>
        <v>0</v>
      </c>
      <c r="O1321" s="126"/>
      <c r="P1321" s="126">
        <f>Table7[[#This Row],[Total Drug Cost]]-Table7[[#This Row],[Total Third-party Pay]]</f>
        <v>0</v>
      </c>
      <c r="Q1321" s="127"/>
      <c r="R1321" s="70" t="e">
        <f>VLOOKUP(Table7[[#This Row],[Patient PHN]],'[1]MASTER LIST'!$C:$D,2,FALSE)</f>
        <v>#N/A</v>
      </c>
    </row>
    <row r="1322" spans="1:18" x14ac:dyDescent="0.25">
      <c r="A1322" s="210"/>
      <c r="B1322" s="124"/>
      <c r="C1322" s="125"/>
      <c r="D1322" s="125"/>
      <c r="E1322" s="125"/>
      <c r="F1322" s="125"/>
      <c r="G1322" s="125"/>
      <c r="H1322" s="125"/>
      <c r="I1322" s="125"/>
      <c r="J1322" s="125"/>
      <c r="K1322" s="126"/>
      <c r="L1322" s="126"/>
      <c r="M1322" s="126"/>
      <c r="N1322" s="226">
        <f>Table7[[#This Row],[Drug Cost]]+Table7[[#This Row],[Drug Markup]]+Table7[[#This Row],[Drug Dispensing Fee]]</f>
        <v>0</v>
      </c>
      <c r="O1322" s="126"/>
      <c r="P1322" s="126">
        <f>Table7[[#This Row],[Total Drug Cost]]-Table7[[#This Row],[Total Third-party Pay]]</f>
        <v>0</v>
      </c>
      <c r="Q1322" s="127"/>
      <c r="R1322" s="70" t="e">
        <f>VLOOKUP(Table7[[#This Row],[Patient PHN]],'[1]MASTER LIST'!$C:$D,2,FALSE)</f>
        <v>#N/A</v>
      </c>
    </row>
    <row r="1323" spans="1:18" x14ac:dyDescent="0.25">
      <c r="A1323" s="210"/>
      <c r="B1323" s="124"/>
      <c r="C1323" s="125"/>
      <c r="D1323" s="125"/>
      <c r="E1323" s="125"/>
      <c r="F1323" s="125"/>
      <c r="G1323" s="125"/>
      <c r="H1323" s="125"/>
      <c r="I1323" s="125"/>
      <c r="J1323" s="125"/>
      <c r="K1323" s="126"/>
      <c r="L1323" s="126"/>
      <c r="M1323" s="126"/>
      <c r="N1323" s="226">
        <f>Table7[[#This Row],[Drug Cost]]+Table7[[#This Row],[Drug Markup]]+Table7[[#This Row],[Drug Dispensing Fee]]</f>
        <v>0</v>
      </c>
      <c r="O1323" s="126"/>
      <c r="P1323" s="126">
        <f>Table7[[#This Row],[Total Drug Cost]]-Table7[[#This Row],[Total Third-party Pay]]</f>
        <v>0</v>
      </c>
      <c r="Q1323" s="127"/>
      <c r="R1323" s="70" t="e">
        <f>VLOOKUP(Table7[[#This Row],[Patient PHN]],'[1]MASTER LIST'!$C:$D,2,FALSE)</f>
        <v>#N/A</v>
      </c>
    </row>
    <row r="1324" spans="1:18" x14ac:dyDescent="0.25">
      <c r="A1324" s="210"/>
      <c r="B1324" s="124"/>
      <c r="C1324" s="125"/>
      <c r="D1324" s="125"/>
      <c r="E1324" s="125"/>
      <c r="F1324" s="125"/>
      <c r="G1324" s="125"/>
      <c r="H1324" s="125"/>
      <c r="I1324" s="125"/>
      <c r="J1324" s="125"/>
      <c r="K1324" s="126"/>
      <c r="L1324" s="126"/>
      <c r="M1324" s="126"/>
      <c r="N1324" s="226">
        <f>Table7[[#This Row],[Drug Cost]]+Table7[[#This Row],[Drug Markup]]+Table7[[#This Row],[Drug Dispensing Fee]]</f>
        <v>0</v>
      </c>
      <c r="O1324" s="126"/>
      <c r="P1324" s="126">
        <f>Table7[[#This Row],[Total Drug Cost]]-Table7[[#This Row],[Total Third-party Pay]]</f>
        <v>0</v>
      </c>
      <c r="Q1324" s="127"/>
      <c r="R1324" s="70" t="e">
        <f>VLOOKUP(Table7[[#This Row],[Patient PHN]],'[1]MASTER LIST'!$C:$D,2,FALSE)</f>
        <v>#N/A</v>
      </c>
    </row>
    <row r="1325" spans="1:18" x14ac:dyDescent="0.25">
      <c r="A1325" s="210"/>
      <c r="B1325" s="124"/>
      <c r="C1325" s="125"/>
      <c r="D1325" s="125"/>
      <c r="E1325" s="125"/>
      <c r="F1325" s="125"/>
      <c r="G1325" s="125"/>
      <c r="H1325" s="125"/>
      <c r="I1325" s="125"/>
      <c r="J1325" s="125"/>
      <c r="K1325" s="126"/>
      <c r="L1325" s="126"/>
      <c r="M1325" s="126"/>
      <c r="N1325" s="226">
        <f>Table7[[#This Row],[Drug Cost]]+Table7[[#This Row],[Drug Markup]]+Table7[[#This Row],[Drug Dispensing Fee]]</f>
        <v>0</v>
      </c>
      <c r="O1325" s="126"/>
      <c r="P1325" s="126">
        <f>Table7[[#This Row],[Total Drug Cost]]-Table7[[#This Row],[Total Third-party Pay]]</f>
        <v>0</v>
      </c>
      <c r="Q1325" s="127"/>
      <c r="R1325" s="70" t="e">
        <f>VLOOKUP(Table7[[#This Row],[Patient PHN]],'[1]MASTER LIST'!$C:$D,2,FALSE)</f>
        <v>#N/A</v>
      </c>
    </row>
    <row r="1326" spans="1:18" x14ac:dyDescent="0.25">
      <c r="A1326" s="210"/>
      <c r="B1326" s="124"/>
      <c r="C1326" s="125"/>
      <c r="D1326" s="125"/>
      <c r="E1326" s="125"/>
      <c r="F1326" s="125"/>
      <c r="G1326" s="125"/>
      <c r="H1326" s="125"/>
      <c r="I1326" s="125"/>
      <c r="J1326" s="125"/>
      <c r="K1326" s="126"/>
      <c r="L1326" s="126"/>
      <c r="M1326" s="126"/>
      <c r="N1326" s="226">
        <f>Table7[[#This Row],[Drug Cost]]+Table7[[#This Row],[Drug Markup]]+Table7[[#This Row],[Drug Dispensing Fee]]</f>
        <v>0</v>
      </c>
      <c r="O1326" s="126"/>
      <c r="P1326" s="126">
        <f>Table7[[#This Row],[Total Drug Cost]]-Table7[[#This Row],[Total Third-party Pay]]</f>
        <v>0</v>
      </c>
      <c r="Q1326" s="127"/>
      <c r="R1326" s="70" t="e">
        <f>VLOOKUP(Table7[[#This Row],[Patient PHN]],'[1]MASTER LIST'!$C:$D,2,FALSE)</f>
        <v>#N/A</v>
      </c>
    </row>
    <row r="1327" spans="1:18" x14ac:dyDescent="0.25">
      <c r="A1327" s="210"/>
      <c r="B1327" s="124"/>
      <c r="C1327" s="125"/>
      <c r="D1327" s="125"/>
      <c r="E1327" s="125"/>
      <c r="F1327" s="125"/>
      <c r="G1327" s="125"/>
      <c r="H1327" s="125"/>
      <c r="I1327" s="125"/>
      <c r="J1327" s="125"/>
      <c r="K1327" s="126"/>
      <c r="L1327" s="126"/>
      <c r="M1327" s="126"/>
      <c r="N1327" s="226">
        <f>Table7[[#This Row],[Drug Cost]]+Table7[[#This Row],[Drug Markup]]+Table7[[#This Row],[Drug Dispensing Fee]]</f>
        <v>0</v>
      </c>
      <c r="O1327" s="126"/>
      <c r="P1327" s="126">
        <f>Table7[[#This Row],[Total Drug Cost]]-Table7[[#This Row],[Total Third-party Pay]]</f>
        <v>0</v>
      </c>
      <c r="Q1327" s="127"/>
      <c r="R1327" s="70" t="e">
        <f>VLOOKUP(Table7[[#This Row],[Patient PHN]],'[1]MASTER LIST'!$C:$D,2,FALSE)</f>
        <v>#N/A</v>
      </c>
    </row>
    <row r="1328" spans="1:18" x14ac:dyDescent="0.25">
      <c r="A1328" s="210"/>
      <c r="B1328" s="124"/>
      <c r="C1328" s="125"/>
      <c r="D1328" s="125"/>
      <c r="E1328" s="125"/>
      <c r="F1328" s="125"/>
      <c r="G1328" s="125"/>
      <c r="H1328" s="125"/>
      <c r="I1328" s="125"/>
      <c r="J1328" s="125"/>
      <c r="K1328" s="126"/>
      <c r="L1328" s="126"/>
      <c r="M1328" s="126"/>
      <c r="N1328" s="226">
        <f>Table7[[#This Row],[Drug Cost]]+Table7[[#This Row],[Drug Markup]]+Table7[[#This Row],[Drug Dispensing Fee]]</f>
        <v>0</v>
      </c>
      <c r="O1328" s="126"/>
      <c r="P1328" s="126">
        <f>Table7[[#This Row],[Total Drug Cost]]-Table7[[#This Row],[Total Third-party Pay]]</f>
        <v>0</v>
      </c>
      <c r="Q1328" s="127"/>
      <c r="R1328" s="70" t="e">
        <f>VLOOKUP(Table7[[#This Row],[Patient PHN]],'[1]MASTER LIST'!$C:$D,2,FALSE)</f>
        <v>#N/A</v>
      </c>
    </row>
    <row r="1329" spans="1:18" x14ac:dyDescent="0.25">
      <c r="A1329" s="210"/>
      <c r="B1329" s="124"/>
      <c r="C1329" s="125"/>
      <c r="D1329" s="125"/>
      <c r="E1329" s="125"/>
      <c r="F1329" s="125"/>
      <c r="G1329" s="125"/>
      <c r="H1329" s="125"/>
      <c r="I1329" s="125"/>
      <c r="J1329" s="125"/>
      <c r="K1329" s="126"/>
      <c r="L1329" s="126"/>
      <c r="M1329" s="126"/>
      <c r="N1329" s="226">
        <f>Table7[[#This Row],[Drug Cost]]+Table7[[#This Row],[Drug Markup]]+Table7[[#This Row],[Drug Dispensing Fee]]</f>
        <v>0</v>
      </c>
      <c r="O1329" s="126"/>
      <c r="P1329" s="126">
        <f>Table7[[#This Row],[Total Drug Cost]]-Table7[[#This Row],[Total Third-party Pay]]</f>
        <v>0</v>
      </c>
      <c r="Q1329" s="127"/>
      <c r="R1329" s="70" t="e">
        <f>VLOOKUP(Table7[[#This Row],[Patient PHN]],'[1]MASTER LIST'!$C:$D,2,FALSE)</f>
        <v>#N/A</v>
      </c>
    </row>
    <row r="1330" spans="1:18" x14ac:dyDescent="0.25">
      <c r="A1330" s="210"/>
      <c r="B1330" s="124"/>
      <c r="C1330" s="125"/>
      <c r="D1330" s="125"/>
      <c r="E1330" s="125"/>
      <c r="F1330" s="125"/>
      <c r="G1330" s="125"/>
      <c r="H1330" s="125"/>
      <c r="I1330" s="125"/>
      <c r="J1330" s="125"/>
      <c r="K1330" s="126"/>
      <c r="L1330" s="126"/>
      <c r="M1330" s="126"/>
      <c r="N1330" s="226">
        <f>Table7[[#This Row],[Drug Cost]]+Table7[[#This Row],[Drug Markup]]+Table7[[#This Row],[Drug Dispensing Fee]]</f>
        <v>0</v>
      </c>
      <c r="O1330" s="126"/>
      <c r="P1330" s="126">
        <f>Table7[[#This Row],[Total Drug Cost]]-Table7[[#This Row],[Total Third-party Pay]]</f>
        <v>0</v>
      </c>
      <c r="Q1330" s="127"/>
      <c r="R1330" s="70" t="e">
        <f>VLOOKUP(Table7[[#This Row],[Patient PHN]],'[1]MASTER LIST'!$C:$D,2,FALSE)</f>
        <v>#N/A</v>
      </c>
    </row>
    <row r="1331" spans="1:18" x14ac:dyDescent="0.25">
      <c r="A1331" s="210"/>
      <c r="B1331" s="124"/>
      <c r="C1331" s="125"/>
      <c r="D1331" s="125"/>
      <c r="E1331" s="125"/>
      <c r="F1331" s="125"/>
      <c r="G1331" s="125"/>
      <c r="H1331" s="125"/>
      <c r="I1331" s="125"/>
      <c r="J1331" s="125"/>
      <c r="K1331" s="126"/>
      <c r="L1331" s="126"/>
      <c r="M1331" s="126"/>
      <c r="N1331" s="226">
        <f>Table7[[#This Row],[Drug Cost]]+Table7[[#This Row],[Drug Markup]]+Table7[[#This Row],[Drug Dispensing Fee]]</f>
        <v>0</v>
      </c>
      <c r="O1331" s="126"/>
      <c r="P1331" s="126">
        <f>Table7[[#This Row],[Total Drug Cost]]-Table7[[#This Row],[Total Third-party Pay]]</f>
        <v>0</v>
      </c>
      <c r="Q1331" s="127"/>
      <c r="R1331" s="70" t="e">
        <f>VLOOKUP(Table7[[#This Row],[Patient PHN]],'[1]MASTER LIST'!$C:$D,2,FALSE)</f>
        <v>#N/A</v>
      </c>
    </row>
    <row r="1332" spans="1:18" x14ac:dyDescent="0.25">
      <c r="A1332" s="210"/>
      <c r="B1332" s="124"/>
      <c r="C1332" s="125"/>
      <c r="D1332" s="125"/>
      <c r="E1332" s="125"/>
      <c r="F1332" s="125"/>
      <c r="G1332" s="125"/>
      <c r="H1332" s="125"/>
      <c r="I1332" s="125"/>
      <c r="J1332" s="125"/>
      <c r="K1332" s="126"/>
      <c r="L1332" s="126"/>
      <c r="M1332" s="126"/>
      <c r="N1332" s="226">
        <f>Table7[[#This Row],[Drug Cost]]+Table7[[#This Row],[Drug Markup]]+Table7[[#This Row],[Drug Dispensing Fee]]</f>
        <v>0</v>
      </c>
      <c r="O1332" s="126"/>
      <c r="P1332" s="126">
        <f>Table7[[#This Row],[Total Drug Cost]]-Table7[[#This Row],[Total Third-party Pay]]</f>
        <v>0</v>
      </c>
      <c r="Q1332" s="127"/>
      <c r="R1332" s="70" t="e">
        <f>VLOOKUP(Table7[[#This Row],[Patient PHN]],'[1]MASTER LIST'!$C:$D,2,FALSE)</f>
        <v>#N/A</v>
      </c>
    </row>
    <row r="1333" spans="1:18" x14ac:dyDescent="0.25">
      <c r="A1333" s="210"/>
      <c r="B1333" s="124"/>
      <c r="C1333" s="125"/>
      <c r="D1333" s="125"/>
      <c r="E1333" s="125"/>
      <c r="F1333" s="125"/>
      <c r="G1333" s="125"/>
      <c r="H1333" s="125"/>
      <c r="I1333" s="125"/>
      <c r="J1333" s="125"/>
      <c r="K1333" s="126"/>
      <c r="L1333" s="126"/>
      <c r="M1333" s="126"/>
      <c r="N1333" s="226">
        <f>Table7[[#This Row],[Drug Cost]]+Table7[[#This Row],[Drug Markup]]+Table7[[#This Row],[Drug Dispensing Fee]]</f>
        <v>0</v>
      </c>
      <c r="O1333" s="126"/>
      <c r="P1333" s="126">
        <f>Table7[[#This Row],[Total Drug Cost]]-Table7[[#This Row],[Total Third-party Pay]]</f>
        <v>0</v>
      </c>
      <c r="Q1333" s="127"/>
      <c r="R1333" s="70" t="e">
        <f>VLOOKUP(Table7[[#This Row],[Patient PHN]],'[1]MASTER LIST'!$C:$D,2,FALSE)</f>
        <v>#N/A</v>
      </c>
    </row>
    <row r="1334" spans="1:18" x14ac:dyDescent="0.25">
      <c r="A1334" s="210"/>
      <c r="B1334" s="124"/>
      <c r="C1334" s="125"/>
      <c r="D1334" s="125"/>
      <c r="E1334" s="125"/>
      <c r="F1334" s="125"/>
      <c r="G1334" s="125"/>
      <c r="H1334" s="125"/>
      <c r="I1334" s="125"/>
      <c r="J1334" s="125"/>
      <c r="K1334" s="126"/>
      <c r="L1334" s="126"/>
      <c r="M1334" s="126"/>
      <c r="N1334" s="226">
        <f>Table7[[#This Row],[Drug Cost]]+Table7[[#This Row],[Drug Markup]]+Table7[[#This Row],[Drug Dispensing Fee]]</f>
        <v>0</v>
      </c>
      <c r="O1334" s="126"/>
      <c r="P1334" s="126">
        <f>Table7[[#This Row],[Total Drug Cost]]-Table7[[#This Row],[Total Third-party Pay]]</f>
        <v>0</v>
      </c>
      <c r="Q1334" s="127"/>
      <c r="R1334" s="70" t="e">
        <f>VLOOKUP(Table7[[#This Row],[Patient PHN]],'[1]MASTER LIST'!$C:$D,2,FALSE)</f>
        <v>#N/A</v>
      </c>
    </row>
    <row r="1335" spans="1:18" x14ac:dyDescent="0.25">
      <c r="A1335" s="210"/>
      <c r="B1335" s="124"/>
      <c r="C1335" s="125"/>
      <c r="D1335" s="125"/>
      <c r="E1335" s="125"/>
      <c r="F1335" s="125"/>
      <c r="G1335" s="125"/>
      <c r="H1335" s="125"/>
      <c r="I1335" s="125"/>
      <c r="J1335" s="125"/>
      <c r="K1335" s="126"/>
      <c r="L1335" s="126"/>
      <c r="M1335" s="126"/>
      <c r="N1335" s="226">
        <f>Table7[[#This Row],[Drug Cost]]+Table7[[#This Row],[Drug Markup]]+Table7[[#This Row],[Drug Dispensing Fee]]</f>
        <v>0</v>
      </c>
      <c r="O1335" s="126"/>
      <c r="P1335" s="126">
        <f>Table7[[#This Row],[Total Drug Cost]]-Table7[[#This Row],[Total Third-party Pay]]</f>
        <v>0</v>
      </c>
      <c r="Q1335" s="127"/>
      <c r="R1335" s="70" t="e">
        <f>VLOOKUP(Table7[[#This Row],[Patient PHN]],'[1]MASTER LIST'!$C:$D,2,FALSE)</f>
        <v>#N/A</v>
      </c>
    </row>
    <row r="1336" spans="1:18" x14ac:dyDescent="0.25">
      <c r="A1336" s="210"/>
      <c r="B1336" s="124"/>
      <c r="C1336" s="125"/>
      <c r="D1336" s="125"/>
      <c r="E1336" s="125"/>
      <c r="F1336" s="125"/>
      <c r="G1336" s="125"/>
      <c r="H1336" s="125"/>
      <c r="I1336" s="125"/>
      <c r="J1336" s="125"/>
      <c r="K1336" s="126"/>
      <c r="L1336" s="126"/>
      <c r="M1336" s="126"/>
      <c r="N1336" s="226">
        <f>Table7[[#This Row],[Drug Cost]]+Table7[[#This Row],[Drug Markup]]+Table7[[#This Row],[Drug Dispensing Fee]]</f>
        <v>0</v>
      </c>
      <c r="O1336" s="126"/>
      <c r="P1336" s="126">
        <f>Table7[[#This Row],[Total Drug Cost]]-Table7[[#This Row],[Total Third-party Pay]]</f>
        <v>0</v>
      </c>
      <c r="Q1336" s="127"/>
      <c r="R1336" s="70" t="e">
        <f>VLOOKUP(Table7[[#This Row],[Patient PHN]],'[1]MASTER LIST'!$C:$D,2,FALSE)</f>
        <v>#N/A</v>
      </c>
    </row>
    <row r="1337" spans="1:18" x14ac:dyDescent="0.25">
      <c r="A1337" s="210"/>
      <c r="B1337" s="124"/>
      <c r="C1337" s="125"/>
      <c r="D1337" s="125"/>
      <c r="E1337" s="125"/>
      <c r="F1337" s="125"/>
      <c r="G1337" s="125"/>
      <c r="H1337" s="125"/>
      <c r="I1337" s="125"/>
      <c r="J1337" s="125"/>
      <c r="K1337" s="126"/>
      <c r="L1337" s="126"/>
      <c r="M1337" s="126"/>
      <c r="N1337" s="226">
        <f>Table7[[#This Row],[Drug Cost]]+Table7[[#This Row],[Drug Markup]]+Table7[[#This Row],[Drug Dispensing Fee]]</f>
        <v>0</v>
      </c>
      <c r="O1337" s="126"/>
      <c r="P1337" s="126">
        <f>Table7[[#This Row],[Total Drug Cost]]-Table7[[#This Row],[Total Third-party Pay]]</f>
        <v>0</v>
      </c>
      <c r="Q1337" s="127"/>
      <c r="R1337" s="70" t="e">
        <f>VLOOKUP(Table7[[#This Row],[Patient PHN]],'[1]MASTER LIST'!$C:$D,2,FALSE)</f>
        <v>#N/A</v>
      </c>
    </row>
    <row r="1338" spans="1:18" x14ac:dyDescent="0.25">
      <c r="A1338" s="210"/>
      <c r="B1338" s="124"/>
      <c r="C1338" s="125"/>
      <c r="D1338" s="125"/>
      <c r="E1338" s="125"/>
      <c r="F1338" s="125"/>
      <c r="G1338" s="125"/>
      <c r="H1338" s="125"/>
      <c r="I1338" s="125"/>
      <c r="J1338" s="125"/>
      <c r="K1338" s="126"/>
      <c r="L1338" s="126"/>
      <c r="M1338" s="126"/>
      <c r="N1338" s="226">
        <f>Table7[[#This Row],[Drug Cost]]+Table7[[#This Row],[Drug Markup]]+Table7[[#This Row],[Drug Dispensing Fee]]</f>
        <v>0</v>
      </c>
      <c r="O1338" s="126"/>
      <c r="P1338" s="126">
        <f>Table7[[#This Row],[Total Drug Cost]]-Table7[[#This Row],[Total Third-party Pay]]</f>
        <v>0</v>
      </c>
      <c r="Q1338" s="127"/>
      <c r="R1338" s="70" t="e">
        <f>VLOOKUP(Table7[[#This Row],[Patient PHN]],'[1]MASTER LIST'!$C:$D,2,FALSE)</f>
        <v>#N/A</v>
      </c>
    </row>
    <row r="1339" spans="1:18" x14ac:dyDescent="0.25">
      <c r="A1339" s="210"/>
      <c r="B1339" s="124"/>
      <c r="C1339" s="125"/>
      <c r="D1339" s="125"/>
      <c r="E1339" s="125"/>
      <c r="F1339" s="125"/>
      <c r="G1339" s="125"/>
      <c r="H1339" s="125"/>
      <c r="I1339" s="125"/>
      <c r="J1339" s="125"/>
      <c r="K1339" s="126"/>
      <c r="L1339" s="126"/>
      <c r="M1339" s="126"/>
      <c r="N1339" s="226">
        <f>Table7[[#This Row],[Drug Cost]]+Table7[[#This Row],[Drug Markup]]+Table7[[#This Row],[Drug Dispensing Fee]]</f>
        <v>0</v>
      </c>
      <c r="O1339" s="126"/>
      <c r="P1339" s="126">
        <f>Table7[[#This Row],[Total Drug Cost]]-Table7[[#This Row],[Total Third-party Pay]]</f>
        <v>0</v>
      </c>
      <c r="Q1339" s="127"/>
      <c r="R1339" s="70" t="e">
        <f>VLOOKUP(Table7[[#This Row],[Patient PHN]],'[1]MASTER LIST'!$C:$D,2,FALSE)</f>
        <v>#N/A</v>
      </c>
    </row>
    <row r="1340" spans="1:18" x14ac:dyDescent="0.25">
      <c r="A1340" s="210"/>
      <c r="B1340" s="124"/>
      <c r="C1340" s="125"/>
      <c r="D1340" s="125"/>
      <c r="E1340" s="125"/>
      <c r="F1340" s="125"/>
      <c r="G1340" s="125"/>
      <c r="H1340" s="125"/>
      <c r="I1340" s="125"/>
      <c r="J1340" s="125"/>
      <c r="K1340" s="126"/>
      <c r="L1340" s="126"/>
      <c r="M1340" s="126"/>
      <c r="N1340" s="226">
        <f>Table7[[#This Row],[Drug Cost]]+Table7[[#This Row],[Drug Markup]]+Table7[[#This Row],[Drug Dispensing Fee]]</f>
        <v>0</v>
      </c>
      <c r="O1340" s="126"/>
      <c r="P1340" s="126">
        <f>Table7[[#This Row],[Total Drug Cost]]-Table7[[#This Row],[Total Third-party Pay]]</f>
        <v>0</v>
      </c>
      <c r="Q1340" s="127"/>
      <c r="R1340" s="70" t="e">
        <f>VLOOKUP(Table7[[#This Row],[Patient PHN]],'[1]MASTER LIST'!$C:$D,2,FALSE)</f>
        <v>#N/A</v>
      </c>
    </row>
    <row r="1341" spans="1:18" x14ac:dyDescent="0.25">
      <c r="A1341" s="210"/>
      <c r="B1341" s="124"/>
      <c r="C1341" s="125"/>
      <c r="D1341" s="125"/>
      <c r="E1341" s="125"/>
      <c r="F1341" s="125"/>
      <c r="G1341" s="125"/>
      <c r="H1341" s="125"/>
      <c r="I1341" s="125"/>
      <c r="J1341" s="125"/>
      <c r="K1341" s="126"/>
      <c r="L1341" s="126"/>
      <c r="M1341" s="126"/>
      <c r="N1341" s="226">
        <f>Table7[[#This Row],[Drug Cost]]+Table7[[#This Row],[Drug Markup]]+Table7[[#This Row],[Drug Dispensing Fee]]</f>
        <v>0</v>
      </c>
      <c r="O1341" s="126"/>
      <c r="P1341" s="126">
        <f>Table7[[#This Row],[Total Drug Cost]]-Table7[[#This Row],[Total Third-party Pay]]</f>
        <v>0</v>
      </c>
      <c r="Q1341" s="127"/>
      <c r="R1341" s="70" t="e">
        <f>VLOOKUP(Table7[[#This Row],[Patient PHN]],'[1]MASTER LIST'!$C:$D,2,FALSE)</f>
        <v>#N/A</v>
      </c>
    </row>
    <row r="1342" spans="1:18" x14ac:dyDescent="0.25">
      <c r="A1342" s="210"/>
      <c r="B1342" s="124"/>
      <c r="C1342" s="125"/>
      <c r="D1342" s="125"/>
      <c r="E1342" s="125"/>
      <c r="F1342" s="125"/>
      <c r="G1342" s="125"/>
      <c r="H1342" s="125"/>
      <c r="I1342" s="125"/>
      <c r="J1342" s="125"/>
      <c r="K1342" s="126"/>
      <c r="L1342" s="126"/>
      <c r="M1342" s="126"/>
      <c r="N1342" s="226">
        <f>Table7[[#This Row],[Drug Cost]]+Table7[[#This Row],[Drug Markup]]+Table7[[#This Row],[Drug Dispensing Fee]]</f>
        <v>0</v>
      </c>
      <c r="O1342" s="126"/>
      <c r="P1342" s="126">
        <f>Table7[[#This Row],[Total Drug Cost]]-Table7[[#This Row],[Total Third-party Pay]]</f>
        <v>0</v>
      </c>
      <c r="Q1342" s="127"/>
      <c r="R1342" s="70" t="e">
        <f>VLOOKUP(Table7[[#This Row],[Patient PHN]],'[1]MASTER LIST'!$C:$D,2,FALSE)</f>
        <v>#N/A</v>
      </c>
    </row>
    <row r="1343" spans="1:18" x14ac:dyDescent="0.25">
      <c r="A1343" s="210"/>
      <c r="B1343" s="124"/>
      <c r="C1343" s="125"/>
      <c r="D1343" s="125"/>
      <c r="E1343" s="125"/>
      <c r="F1343" s="125"/>
      <c r="G1343" s="125"/>
      <c r="H1343" s="125"/>
      <c r="I1343" s="125"/>
      <c r="J1343" s="125"/>
      <c r="K1343" s="126"/>
      <c r="L1343" s="126"/>
      <c r="M1343" s="126"/>
      <c r="N1343" s="226">
        <f>Table7[[#This Row],[Drug Cost]]+Table7[[#This Row],[Drug Markup]]+Table7[[#This Row],[Drug Dispensing Fee]]</f>
        <v>0</v>
      </c>
      <c r="O1343" s="126"/>
      <c r="P1343" s="126">
        <f>Table7[[#This Row],[Total Drug Cost]]-Table7[[#This Row],[Total Third-party Pay]]</f>
        <v>0</v>
      </c>
      <c r="Q1343" s="127"/>
      <c r="R1343" s="70" t="e">
        <f>VLOOKUP(Table7[[#This Row],[Patient PHN]],'[1]MASTER LIST'!$C:$D,2,FALSE)</f>
        <v>#N/A</v>
      </c>
    </row>
    <row r="1344" spans="1:18" x14ac:dyDescent="0.25">
      <c r="A1344" s="210"/>
      <c r="B1344" s="124"/>
      <c r="C1344" s="125"/>
      <c r="D1344" s="125"/>
      <c r="E1344" s="125"/>
      <c r="F1344" s="125"/>
      <c r="G1344" s="125"/>
      <c r="H1344" s="125"/>
      <c r="I1344" s="125"/>
      <c r="J1344" s="125"/>
      <c r="K1344" s="126"/>
      <c r="L1344" s="126"/>
      <c r="M1344" s="126"/>
      <c r="N1344" s="226">
        <f>Table7[[#This Row],[Drug Cost]]+Table7[[#This Row],[Drug Markup]]+Table7[[#This Row],[Drug Dispensing Fee]]</f>
        <v>0</v>
      </c>
      <c r="O1344" s="126"/>
      <c r="P1344" s="126">
        <f>Table7[[#This Row],[Total Drug Cost]]-Table7[[#This Row],[Total Third-party Pay]]</f>
        <v>0</v>
      </c>
      <c r="Q1344" s="127"/>
      <c r="R1344" s="70" t="e">
        <f>VLOOKUP(Table7[[#This Row],[Patient PHN]],'[1]MASTER LIST'!$C:$D,2,FALSE)</f>
        <v>#N/A</v>
      </c>
    </row>
    <row r="1345" spans="1:18" x14ac:dyDescent="0.25">
      <c r="A1345" s="210"/>
      <c r="B1345" s="124"/>
      <c r="C1345" s="125"/>
      <c r="D1345" s="125"/>
      <c r="E1345" s="125"/>
      <c r="F1345" s="125"/>
      <c r="G1345" s="125"/>
      <c r="H1345" s="125"/>
      <c r="I1345" s="125"/>
      <c r="J1345" s="125"/>
      <c r="K1345" s="126"/>
      <c r="L1345" s="126"/>
      <c r="M1345" s="126"/>
      <c r="N1345" s="226">
        <f>Table7[[#This Row],[Drug Cost]]+Table7[[#This Row],[Drug Markup]]+Table7[[#This Row],[Drug Dispensing Fee]]</f>
        <v>0</v>
      </c>
      <c r="O1345" s="126"/>
      <c r="P1345" s="126">
        <f>Table7[[#This Row],[Total Drug Cost]]-Table7[[#This Row],[Total Third-party Pay]]</f>
        <v>0</v>
      </c>
      <c r="Q1345" s="127"/>
      <c r="R1345" s="70" t="e">
        <f>VLOOKUP(Table7[[#This Row],[Patient PHN]],'[1]MASTER LIST'!$C:$D,2,FALSE)</f>
        <v>#N/A</v>
      </c>
    </row>
    <row r="1346" spans="1:18" x14ac:dyDescent="0.25">
      <c r="A1346" s="210"/>
      <c r="B1346" s="124"/>
      <c r="C1346" s="125"/>
      <c r="D1346" s="125"/>
      <c r="E1346" s="125"/>
      <c r="F1346" s="125"/>
      <c r="G1346" s="125"/>
      <c r="H1346" s="125"/>
      <c r="I1346" s="125"/>
      <c r="J1346" s="125"/>
      <c r="K1346" s="126"/>
      <c r="L1346" s="126"/>
      <c r="M1346" s="126"/>
      <c r="N1346" s="226">
        <f>Table7[[#This Row],[Drug Cost]]+Table7[[#This Row],[Drug Markup]]+Table7[[#This Row],[Drug Dispensing Fee]]</f>
        <v>0</v>
      </c>
      <c r="O1346" s="126"/>
      <c r="P1346" s="126">
        <f>Table7[[#This Row],[Total Drug Cost]]-Table7[[#This Row],[Total Third-party Pay]]</f>
        <v>0</v>
      </c>
      <c r="Q1346" s="127"/>
      <c r="R1346" s="70" t="e">
        <f>VLOOKUP(Table7[[#This Row],[Patient PHN]],'[1]MASTER LIST'!$C:$D,2,FALSE)</f>
        <v>#N/A</v>
      </c>
    </row>
    <row r="1347" spans="1:18" x14ac:dyDescent="0.25">
      <c r="A1347" s="210"/>
      <c r="B1347" s="124"/>
      <c r="C1347" s="125"/>
      <c r="D1347" s="125"/>
      <c r="E1347" s="125"/>
      <c r="F1347" s="125"/>
      <c r="G1347" s="125"/>
      <c r="H1347" s="125"/>
      <c r="I1347" s="125"/>
      <c r="J1347" s="125"/>
      <c r="K1347" s="126"/>
      <c r="L1347" s="126"/>
      <c r="M1347" s="126"/>
      <c r="N1347" s="226">
        <f>Table7[[#This Row],[Drug Cost]]+Table7[[#This Row],[Drug Markup]]+Table7[[#This Row],[Drug Dispensing Fee]]</f>
        <v>0</v>
      </c>
      <c r="O1347" s="126"/>
      <c r="P1347" s="126">
        <f>Table7[[#This Row],[Total Drug Cost]]-Table7[[#This Row],[Total Third-party Pay]]</f>
        <v>0</v>
      </c>
      <c r="Q1347" s="127"/>
      <c r="R1347" s="70" t="e">
        <f>VLOOKUP(Table7[[#This Row],[Patient PHN]],'[1]MASTER LIST'!$C:$D,2,FALSE)</f>
        <v>#N/A</v>
      </c>
    </row>
    <row r="1348" spans="1:18" x14ac:dyDescent="0.25">
      <c r="A1348" s="210"/>
      <c r="B1348" s="124"/>
      <c r="C1348" s="125"/>
      <c r="D1348" s="125"/>
      <c r="E1348" s="125"/>
      <c r="F1348" s="125"/>
      <c r="G1348" s="125"/>
      <c r="H1348" s="125"/>
      <c r="I1348" s="125"/>
      <c r="J1348" s="125"/>
      <c r="K1348" s="126"/>
      <c r="L1348" s="126"/>
      <c r="M1348" s="126"/>
      <c r="N1348" s="226">
        <f>Table7[[#This Row],[Drug Cost]]+Table7[[#This Row],[Drug Markup]]+Table7[[#This Row],[Drug Dispensing Fee]]</f>
        <v>0</v>
      </c>
      <c r="O1348" s="126"/>
      <c r="P1348" s="126">
        <f>Table7[[#This Row],[Total Drug Cost]]-Table7[[#This Row],[Total Third-party Pay]]</f>
        <v>0</v>
      </c>
      <c r="Q1348" s="127"/>
      <c r="R1348" s="70" t="e">
        <f>VLOOKUP(Table7[[#This Row],[Patient PHN]],'[1]MASTER LIST'!$C:$D,2,FALSE)</f>
        <v>#N/A</v>
      </c>
    </row>
    <row r="1349" spans="1:18" x14ac:dyDescent="0.25">
      <c r="A1349" s="210"/>
      <c r="B1349" s="124"/>
      <c r="C1349" s="125"/>
      <c r="D1349" s="125"/>
      <c r="E1349" s="125"/>
      <c r="F1349" s="125"/>
      <c r="G1349" s="125"/>
      <c r="H1349" s="125"/>
      <c r="I1349" s="125"/>
      <c r="J1349" s="125"/>
      <c r="K1349" s="126"/>
      <c r="L1349" s="126"/>
      <c r="M1349" s="126"/>
      <c r="N1349" s="226">
        <f>Table7[[#This Row],[Drug Cost]]+Table7[[#This Row],[Drug Markup]]+Table7[[#This Row],[Drug Dispensing Fee]]</f>
        <v>0</v>
      </c>
      <c r="O1349" s="126"/>
      <c r="P1349" s="126">
        <f>Table7[[#This Row],[Total Drug Cost]]-Table7[[#This Row],[Total Third-party Pay]]</f>
        <v>0</v>
      </c>
      <c r="Q1349" s="127"/>
      <c r="R1349" s="70" t="e">
        <f>VLOOKUP(Table7[[#This Row],[Patient PHN]],'[1]MASTER LIST'!$C:$D,2,FALSE)</f>
        <v>#N/A</v>
      </c>
    </row>
    <row r="1350" spans="1:18" x14ac:dyDescent="0.25">
      <c r="A1350" s="210"/>
      <c r="B1350" s="124"/>
      <c r="C1350" s="125"/>
      <c r="D1350" s="125"/>
      <c r="E1350" s="125"/>
      <c r="F1350" s="125"/>
      <c r="G1350" s="125"/>
      <c r="H1350" s="125"/>
      <c r="I1350" s="125"/>
      <c r="J1350" s="125"/>
      <c r="K1350" s="126"/>
      <c r="L1350" s="126"/>
      <c r="M1350" s="126"/>
      <c r="N1350" s="226">
        <f>Table7[[#This Row],[Drug Cost]]+Table7[[#This Row],[Drug Markup]]+Table7[[#This Row],[Drug Dispensing Fee]]</f>
        <v>0</v>
      </c>
      <c r="O1350" s="126"/>
      <c r="P1350" s="126">
        <f>Table7[[#This Row],[Total Drug Cost]]-Table7[[#This Row],[Total Third-party Pay]]</f>
        <v>0</v>
      </c>
      <c r="Q1350" s="127"/>
      <c r="R1350" s="70" t="e">
        <f>VLOOKUP(Table7[[#This Row],[Patient PHN]],'[1]MASTER LIST'!$C:$D,2,FALSE)</f>
        <v>#N/A</v>
      </c>
    </row>
    <row r="1351" spans="1:18" x14ac:dyDescent="0.25">
      <c r="A1351" s="210"/>
      <c r="B1351" s="124"/>
      <c r="C1351" s="125"/>
      <c r="D1351" s="125"/>
      <c r="E1351" s="125"/>
      <c r="F1351" s="125"/>
      <c r="G1351" s="125"/>
      <c r="H1351" s="125"/>
      <c r="I1351" s="125"/>
      <c r="J1351" s="125"/>
      <c r="K1351" s="126"/>
      <c r="L1351" s="126"/>
      <c r="M1351" s="126"/>
      <c r="N1351" s="226">
        <f>Table7[[#This Row],[Drug Cost]]+Table7[[#This Row],[Drug Markup]]+Table7[[#This Row],[Drug Dispensing Fee]]</f>
        <v>0</v>
      </c>
      <c r="O1351" s="126"/>
      <c r="P1351" s="126">
        <f>Table7[[#This Row],[Total Drug Cost]]-Table7[[#This Row],[Total Third-party Pay]]</f>
        <v>0</v>
      </c>
      <c r="Q1351" s="127"/>
      <c r="R1351" s="70" t="e">
        <f>VLOOKUP(Table7[[#This Row],[Patient PHN]],'[1]MASTER LIST'!$C:$D,2,FALSE)</f>
        <v>#N/A</v>
      </c>
    </row>
    <row r="1352" spans="1:18" x14ac:dyDescent="0.25">
      <c r="A1352" s="210"/>
      <c r="B1352" s="124"/>
      <c r="C1352" s="125"/>
      <c r="D1352" s="125"/>
      <c r="E1352" s="125"/>
      <c r="F1352" s="125"/>
      <c r="G1352" s="125"/>
      <c r="H1352" s="125"/>
      <c r="I1352" s="125"/>
      <c r="J1352" s="125"/>
      <c r="K1352" s="126"/>
      <c r="L1352" s="126"/>
      <c r="M1352" s="126"/>
      <c r="N1352" s="226">
        <f>Table7[[#This Row],[Drug Cost]]+Table7[[#This Row],[Drug Markup]]+Table7[[#This Row],[Drug Dispensing Fee]]</f>
        <v>0</v>
      </c>
      <c r="O1352" s="126"/>
      <c r="P1352" s="126">
        <f>Table7[[#This Row],[Total Drug Cost]]-Table7[[#This Row],[Total Third-party Pay]]</f>
        <v>0</v>
      </c>
      <c r="Q1352" s="127"/>
      <c r="R1352" s="70" t="e">
        <f>VLOOKUP(Table7[[#This Row],[Patient PHN]],'[1]MASTER LIST'!$C:$D,2,FALSE)</f>
        <v>#N/A</v>
      </c>
    </row>
    <row r="1353" spans="1:18" x14ac:dyDescent="0.25">
      <c r="A1353" s="210"/>
      <c r="B1353" s="124"/>
      <c r="C1353" s="125"/>
      <c r="D1353" s="125"/>
      <c r="E1353" s="125"/>
      <c r="F1353" s="125"/>
      <c r="G1353" s="125"/>
      <c r="H1353" s="125"/>
      <c r="I1353" s="125"/>
      <c r="J1353" s="125"/>
      <c r="K1353" s="126"/>
      <c r="L1353" s="126"/>
      <c r="M1353" s="126"/>
      <c r="N1353" s="226">
        <f>Table7[[#This Row],[Drug Cost]]+Table7[[#This Row],[Drug Markup]]+Table7[[#This Row],[Drug Dispensing Fee]]</f>
        <v>0</v>
      </c>
      <c r="O1353" s="126"/>
      <c r="P1353" s="126">
        <f>Table7[[#This Row],[Total Drug Cost]]-Table7[[#This Row],[Total Third-party Pay]]</f>
        <v>0</v>
      </c>
      <c r="Q1353" s="127"/>
      <c r="R1353" s="70" t="e">
        <f>VLOOKUP(Table7[[#This Row],[Patient PHN]],'[1]MASTER LIST'!$C:$D,2,FALSE)</f>
        <v>#N/A</v>
      </c>
    </row>
    <row r="1354" spans="1:18" x14ac:dyDescent="0.25">
      <c r="A1354" s="210"/>
      <c r="B1354" s="124"/>
      <c r="C1354" s="125"/>
      <c r="D1354" s="125"/>
      <c r="E1354" s="125"/>
      <c r="F1354" s="125"/>
      <c r="G1354" s="125"/>
      <c r="H1354" s="125"/>
      <c r="I1354" s="125"/>
      <c r="J1354" s="125"/>
      <c r="K1354" s="126"/>
      <c r="L1354" s="126"/>
      <c r="M1354" s="126"/>
      <c r="N1354" s="226">
        <f>Table7[[#This Row],[Drug Cost]]+Table7[[#This Row],[Drug Markup]]+Table7[[#This Row],[Drug Dispensing Fee]]</f>
        <v>0</v>
      </c>
      <c r="O1354" s="126"/>
      <c r="P1354" s="126">
        <f>Table7[[#This Row],[Total Drug Cost]]-Table7[[#This Row],[Total Third-party Pay]]</f>
        <v>0</v>
      </c>
      <c r="Q1354" s="127"/>
      <c r="R1354" s="70" t="e">
        <f>VLOOKUP(Table7[[#This Row],[Patient PHN]],'[1]MASTER LIST'!$C:$D,2,FALSE)</f>
        <v>#N/A</v>
      </c>
    </row>
    <row r="1355" spans="1:18" x14ac:dyDescent="0.25">
      <c r="A1355" s="210"/>
      <c r="B1355" s="124"/>
      <c r="C1355" s="125"/>
      <c r="D1355" s="125"/>
      <c r="E1355" s="125"/>
      <c r="F1355" s="125"/>
      <c r="G1355" s="125"/>
      <c r="H1355" s="125"/>
      <c r="I1355" s="125"/>
      <c r="J1355" s="125"/>
      <c r="K1355" s="126"/>
      <c r="L1355" s="126"/>
      <c r="M1355" s="126"/>
      <c r="N1355" s="226">
        <f>Table7[[#This Row],[Drug Cost]]+Table7[[#This Row],[Drug Markup]]+Table7[[#This Row],[Drug Dispensing Fee]]</f>
        <v>0</v>
      </c>
      <c r="O1355" s="126"/>
      <c r="P1355" s="126">
        <f>Table7[[#This Row],[Total Drug Cost]]-Table7[[#This Row],[Total Third-party Pay]]</f>
        <v>0</v>
      </c>
      <c r="Q1355" s="127"/>
      <c r="R1355" s="70" t="e">
        <f>VLOOKUP(Table7[[#This Row],[Patient PHN]],'[1]MASTER LIST'!$C:$D,2,FALSE)</f>
        <v>#N/A</v>
      </c>
    </row>
    <row r="1356" spans="1:18" x14ac:dyDescent="0.25">
      <c r="A1356" s="210"/>
      <c r="B1356" s="124"/>
      <c r="C1356" s="125"/>
      <c r="D1356" s="125"/>
      <c r="E1356" s="125"/>
      <c r="F1356" s="125"/>
      <c r="G1356" s="125"/>
      <c r="H1356" s="125"/>
      <c r="I1356" s="125"/>
      <c r="J1356" s="125"/>
      <c r="K1356" s="126"/>
      <c r="L1356" s="126"/>
      <c r="M1356" s="126"/>
      <c r="N1356" s="226">
        <f>Table7[[#This Row],[Drug Cost]]+Table7[[#This Row],[Drug Markup]]+Table7[[#This Row],[Drug Dispensing Fee]]</f>
        <v>0</v>
      </c>
      <c r="O1356" s="126"/>
      <c r="P1356" s="126">
        <f>Table7[[#This Row],[Total Drug Cost]]-Table7[[#This Row],[Total Third-party Pay]]</f>
        <v>0</v>
      </c>
      <c r="Q1356" s="127"/>
      <c r="R1356" s="70" t="e">
        <f>VLOOKUP(Table7[[#This Row],[Patient PHN]],'[1]MASTER LIST'!$C:$D,2,FALSE)</f>
        <v>#N/A</v>
      </c>
    </row>
    <row r="1357" spans="1:18" x14ac:dyDescent="0.25">
      <c r="A1357" s="210"/>
      <c r="B1357" s="124"/>
      <c r="C1357" s="125"/>
      <c r="D1357" s="125"/>
      <c r="E1357" s="125"/>
      <c r="F1357" s="125"/>
      <c r="G1357" s="125"/>
      <c r="H1357" s="125"/>
      <c r="I1357" s="125"/>
      <c r="J1357" s="125"/>
      <c r="K1357" s="126"/>
      <c r="L1357" s="126"/>
      <c r="M1357" s="126"/>
      <c r="N1357" s="226">
        <f>Table7[[#This Row],[Drug Cost]]+Table7[[#This Row],[Drug Markup]]+Table7[[#This Row],[Drug Dispensing Fee]]</f>
        <v>0</v>
      </c>
      <c r="O1357" s="126"/>
      <c r="P1357" s="126">
        <f>Table7[[#This Row],[Total Drug Cost]]-Table7[[#This Row],[Total Third-party Pay]]</f>
        <v>0</v>
      </c>
      <c r="Q1357" s="127"/>
      <c r="R1357" s="70" t="e">
        <f>VLOOKUP(Table7[[#This Row],[Patient PHN]],'[1]MASTER LIST'!$C:$D,2,FALSE)</f>
        <v>#N/A</v>
      </c>
    </row>
    <row r="1358" spans="1:18" x14ac:dyDescent="0.25">
      <c r="A1358" s="210"/>
      <c r="B1358" s="124"/>
      <c r="C1358" s="125"/>
      <c r="D1358" s="125"/>
      <c r="E1358" s="125"/>
      <c r="F1358" s="125"/>
      <c r="G1358" s="125"/>
      <c r="H1358" s="125"/>
      <c r="I1358" s="125"/>
      <c r="J1358" s="125"/>
      <c r="K1358" s="126"/>
      <c r="L1358" s="126"/>
      <c r="M1358" s="126"/>
      <c r="N1358" s="226">
        <f>Table7[[#This Row],[Drug Cost]]+Table7[[#This Row],[Drug Markup]]+Table7[[#This Row],[Drug Dispensing Fee]]</f>
        <v>0</v>
      </c>
      <c r="O1358" s="126"/>
      <c r="P1358" s="126">
        <f>Table7[[#This Row],[Total Drug Cost]]-Table7[[#This Row],[Total Third-party Pay]]</f>
        <v>0</v>
      </c>
      <c r="Q1358" s="127"/>
      <c r="R1358" s="70" t="e">
        <f>VLOOKUP(Table7[[#This Row],[Patient PHN]],'[1]MASTER LIST'!$C:$D,2,FALSE)</f>
        <v>#N/A</v>
      </c>
    </row>
    <row r="1359" spans="1:18" x14ac:dyDescent="0.25">
      <c r="A1359" s="210"/>
      <c r="B1359" s="124"/>
      <c r="C1359" s="125"/>
      <c r="D1359" s="125"/>
      <c r="E1359" s="125"/>
      <c r="F1359" s="125"/>
      <c r="G1359" s="125"/>
      <c r="H1359" s="125"/>
      <c r="I1359" s="125"/>
      <c r="J1359" s="125"/>
      <c r="K1359" s="126"/>
      <c r="L1359" s="126"/>
      <c r="M1359" s="126"/>
      <c r="N1359" s="226">
        <f>Table7[[#This Row],[Drug Cost]]+Table7[[#This Row],[Drug Markup]]+Table7[[#This Row],[Drug Dispensing Fee]]</f>
        <v>0</v>
      </c>
      <c r="O1359" s="126"/>
      <c r="P1359" s="126">
        <f>Table7[[#This Row],[Total Drug Cost]]-Table7[[#This Row],[Total Third-party Pay]]</f>
        <v>0</v>
      </c>
      <c r="Q1359" s="127"/>
      <c r="R1359" s="70" t="e">
        <f>VLOOKUP(Table7[[#This Row],[Patient PHN]],'[1]MASTER LIST'!$C:$D,2,FALSE)</f>
        <v>#N/A</v>
      </c>
    </row>
    <row r="1360" spans="1:18" x14ac:dyDescent="0.25">
      <c r="A1360" s="210"/>
      <c r="B1360" s="124"/>
      <c r="C1360" s="125"/>
      <c r="D1360" s="125"/>
      <c r="E1360" s="125"/>
      <c r="F1360" s="125"/>
      <c r="G1360" s="125"/>
      <c r="H1360" s="125"/>
      <c r="I1360" s="125"/>
      <c r="J1360" s="125"/>
      <c r="K1360" s="126"/>
      <c r="L1360" s="126"/>
      <c r="M1360" s="126"/>
      <c r="N1360" s="226">
        <f>Table7[[#This Row],[Drug Cost]]+Table7[[#This Row],[Drug Markup]]+Table7[[#This Row],[Drug Dispensing Fee]]</f>
        <v>0</v>
      </c>
      <c r="O1360" s="126"/>
      <c r="P1360" s="126">
        <f>Table7[[#This Row],[Total Drug Cost]]-Table7[[#This Row],[Total Third-party Pay]]</f>
        <v>0</v>
      </c>
      <c r="Q1360" s="127"/>
      <c r="R1360" s="70" t="e">
        <f>VLOOKUP(Table7[[#This Row],[Patient PHN]],'[1]MASTER LIST'!$C:$D,2,FALSE)</f>
        <v>#N/A</v>
      </c>
    </row>
    <row r="1361" spans="1:18" x14ac:dyDescent="0.25">
      <c r="A1361" s="210"/>
      <c r="B1361" s="124"/>
      <c r="C1361" s="125"/>
      <c r="D1361" s="125"/>
      <c r="E1361" s="125"/>
      <c r="F1361" s="125"/>
      <c r="G1361" s="125"/>
      <c r="H1361" s="125"/>
      <c r="I1361" s="125"/>
      <c r="J1361" s="125"/>
      <c r="K1361" s="126"/>
      <c r="L1361" s="126"/>
      <c r="M1361" s="126"/>
      <c r="N1361" s="226">
        <f>Table7[[#This Row],[Drug Cost]]+Table7[[#This Row],[Drug Markup]]+Table7[[#This Row],[Drug Dispensing Fee]]</f>
        <v>0</v>
      </c>
      <c r="O1361" s="126"/>
      <c r="P1361" s="126">
        <f>Table7[[#This Row],[Total Drug Cost]]-Table7[[#This Row],[Total Third-party Pay]]</f>
        <v>0</v>
      </c>
      <c r="Q1361" s="127"/>
      <c r="R1361" s="70" t="e">
        <f>VLOOKUP(Table7[[#This Row],[Patient PHN]],'[1]MASTER LIST'!$C:$D,2,FALSE)</f>
        <v>#N/A</v>
      </c>
    </row>
    <row r="1362" spans="1:18" x14ac:dyDescent="0.25">
      <c r="A1362" s="210"/>
      <c r="B1362" s="124"/>
      <c r="C1362" s="125"/>
      <c r="D1362" s="125"/>
      <c r="E1362" s="125"/>
      <c r="F1362" s="125"/>
      <c r="G1362" s="125"/>
      <c r="H1362" s="125"/>
      <c r="I1362" s="125"/>
      <c r="J1362" s="125"/>
      <c r="K1362" s="126"/>
      <c r="L1362" s="126"/>
      <c r="M1362" s="126"/>
      <c r="N1362" s="226">
        <f>Table7[[#This Row],[Drug Cost]]+Table7[[#This Row],[Drug Markup]]+Table7[[#This Row],[Drug Dispensing Fee]]</f>
        <v>0</v>
      </c>
      <c r="O1362" s="126"/>
      <c r="P1362" s="126">
        <f>Table7[[#This Row],[Total Drug Cost]]-Table7[[#This Row],[Total Third-party Pay]]</f>
        <v>0</v>
      </c>
      <c r="Q1362" s="127"/>
      <c r="R1362" s="70" t="e">
        <f>VLOOKUP(Table7[[#This Row],[Patient PHN]],'[1]MASTER LIST'!$C:$D,2,FALSE)</f>
        <v>#N/A</v>
      </c>
    </row>
    <row r="1363" spans="1:18" x14ac:dyDescent="0.25">
      <c r="A1363" s="210"/>
      <c r="B1363" s="124"/>
      <c r="C1363" s="125"/>
      <c r="D1363" s="125"/>
      <c r="E1363" s="125"/>
      <c r="F1363" s="125"/>
      <c r="G1363" s="125"/>
      <c r="H1363" s="125"/>
      <c r="I1363" s="125"/>
      <c r="J1363" s="125"/>
      <c r="K1363" s="126"/>
      <c r="L1363" s="126"/>
      <c r="M1363" s="126"/>
      <c r="N1363" s="226">
        <f>Table7[[#This Row],[Drug Cost]]+Table7[[#This Row],[Drug Markup]]+Table7[[#This Row],[Drug Dispensing Fee]]</f>
        <v>0</v>
      </c>
      <c r="O1363" s="126"/>
      <c r="P1363" s="126">
        <f>Table7[[#This Row],[Total Drug Cost]]-Table7[[#This Row],[Total Third-party Pay]]</f>
        <v>0</v>
      </c>
      <c r="Q1363" s="127"/>
      <c r="R1363" s="70" t="e">
        <f>VLOOKUP(Table7[[#This Row],[Patient PHN]],'[1]MASTER LIST'!$C:$D,2,FALSE)</f>
        <v>#N/A</v>
      </c>
    </row>
    <row r="1364" spans="1:18" x14ac:dyDescent="0.25">
      <c r="A1364" s="210"/>
      <c r="B1364" s="124"/>
      <c r="C1364" s="125"/>
      <c r="D1364" s="125"/>
      <c r="E1364" s="125"/>
      <c r="F1364" s="125"/>
      <c r="G1364" s="125"/>
      <c r="H1364" s="125"/>
      <c r="I1364" s="125"/>
      <c r="J1364" s="125"/>
      <c r="K1364" s="126"/>
      <c r="L1364" s="126"/>
      <c r="M1364" s="126"/>
      <c r="N1364" s="226">
        <f>Table7[[#This Row],[Drug Cost]]+Table7[[#This Row],[Drug Markup]]+Table7[[#This Row],[Drug Dispensing Fee]]</f>
        <v>0</v>
      </c>
      <c r="O1364" s="126"/>
      <c r="P1364" s="126">
        <f>Table7[[#This Row],[Total Drug Cost]]-Table7[[#This Row],[Total Third-party Pay]]</f>
        <v>0</v>
      </c>
      <c r="Q1364" s="127"/>
      <c r="R1364" s="70" t="e">
        <f>VLOOKUP(Table7[[#This Row],[Patient PHN]],'[1]MASTER LIST'!$C:$D,2,FALSE)</f>
        <v>#N/A</v>
      </c>
    </row>
    <row r="1365" spans="1:18" x14ac:dyDescent="0.25">
      <c r="A1365" s="210"/>
      <c r="B1365" s="124"/>
      <c r="C1365" s="125"/>
      <c r="D1365" s="125"/>
      <c r="E1365" s="125"/>
      <c r="F1365" s="125"/>
      <c r="G1365" s="125"/>
      <c r="H1365" s="125"/>
      <c r="I1365" s="125"/>
      <c r="J1365" s="125"/>
      <c r="K1365" s="126"/>
      <c r="L1365" s="126"/>
      <c r="M1365" s="126"/>
      <c r="N1365" s="226">
        <f>Table7[[#This Row],[Drug Cost]]+Table7[[#This Row],[Drug Markup]]+Table7[[#This Row],[Drug Dispensing Fee]]</f>
        <v>0</v>
      </c>
      <c r="O1365" s="126"/>
      <c r="P1365" s="126">
        <f>Table7[[#This Row],[Total Drug Cost]]-Table7[[#This Row],[Total Third-party Pay]]</f>
        <v>0</v>
      </c>
      <c r="Q1365" s="127"/>
      <c r="R1365" s="70" t="e">
        <f>VLOOKUP(Table7[[#This Row],[Patient PHN]],'[1]MASTER LIST'!$C:$D,2,FALSE)</f>
        <v>#N/A</v>
      </c>
    </row>
    <row r="1366" spans="1:18" x14ac:dyDescent="0.25">
      <c r="A1366" s="210"/>
      <c r="B1366" s="124"/>
      <c r="C1366" s="125"/>
      <c r="D1366" s="125"/>
      <c r="E1366" s="125"/>
      <c r="F1366" s="125"/>
      <c r="G1366" s="125"/>
      <c r="H1366" s="125"/>
      <c r="I1366" s="125"/>
      <c r="J1366" s="125"/>
      <c r="K1366" s="126"/>
      <c r="L1366" s="126"/>
      <c r="M1366" s="126"/>
      <c r="N1366" s="226">
        <f>Table7[[#This Row],[Drug Cost]]+Table7[[#This Row],[Drug Markup]]+Table7[[#This Row],[Drug Dispensing Fee]]</f>
        <v>0</v>
      </c>
      <c r="O1366" s="126"/>
      <c r="P1366" s="126">
        <f>Table7[[#This Row],[Total Drug Cost]]-Table7[[#This Row],[Total Third-party Pay]]</f>
        <v>0</v>
      </c>
      <c r="Q1366" s="127"/>
      <c r="R1366" s="70" t="e">
        <f>VLOOKUP(Table7[[#This Row],[Patient PHN]],'[1]MASTER LIST'!$C:$D,2,FALSE)</f>
        <v>#N/A</v>
      </c>
    </row>
    <row r="1367" spans="1:18" x14ac:dyDescent="0.25">
      <c r="A1367" s="210"/>
      <c r="B1367" s="124"/>
      <c r="C1367" s="125"/>
      <c r="D1367" s="125"/>
      <c r="E1367" s="125"/>
      <c r="F1367" s="125"/>
      <c r="G1367" s="125"/>
      <c r="H1367" s="125"/>
      <c r="I1367" s="125"/>
      <c r="J1367" s="125"/>
      <c r="K1367" s="126"/>
      <c r="L1367" s="126"/>
      <c r="M1367" s="126"/>
      <c r="N1367" s="226">
        <f>Table7[[#This Row],[Drug Cost]]+Table7[[#This Row],[Drug Markup]]+Table7[[#This Row],[Drug Dispensing Fee]]</f>
        <v>0</v>
      </c>
      <c r="O1367" s="126"/>
      <c r="P1367" s="126">
        <f>Table7[[#This Row],[Total Drug Cost]]-Table7[[#This Row],[Total Third-party Pay]]</f>
        <v>0</v>
      </c>
      <c r="Q1367" s="127"/>
      <c r="R1367" s="70" t="e">
        <f>VLOOKUP(Table7[[#This Row],[Patient PHN]],'[1]MASTER LIST'!$C:$D,2,FALSE)</f>
        <v>#N/A</v>
      </c>
    </row>
    <row r="1368" spans="1:18" x14ac:dyDescent="0.25">
      <c r="A1368" s="210"/>
      <c r="B1368" s="124"/>
      <c r="C1368" s="125"/>
      <c r="D1368" s="125"/>
      <c r="E1368" s="125"/>
      <c r="F1368" s="125"/>
      <c r="G1368" s="125"/>
      <c r="H1368" s="125"/>
      <c r="I1368" s="125"/>
      <c r="J1368" s="125"/>
      <c r="K1368" s="126"/>
      <c r="L1368" s="126"/>
      <c r="M1368" s="126"/>
      <c r="N1368" s="226">
        <f>Table7[[#This Row],[Drug Cost]]+Table7[[#This Row],[Drug Markup]]+Table7[[#This Row],[Drug Dispensing Fee]]</f>
        <v>0</v>
      </c>
      <c r="O1368" s="126"/>
      <c r="P1368" s="126">
        <f>Table7[[#This Row],[Total Drug Cost]]-Table7[[#This Row],[Total Third-party Pay]]</f>
        <v>0</v>
      </c>
      <c r="Q1368" s="127"/>
      <c r="R1368" s="70" t="e">
        <f>VLOOKUP(Table7[[#This Row],[Patient PHN]],'[1]MASTER LIST'!$C:$D,2,FALSE)</f>
        <v>#N/A</v>
      </c>
    </row>
    <row r="1369" spans="1:18" x14ac:dyDescent="0.25">
      <c r="A1369" s="210"/>
      <c r="B1369" s="124"/>
      <c r="C1369" s="125"/>
      <c r="D1369" s="125"/>
      <c r="E1369" s="125"/>
      <c r="F1369" s="125"/>
      <c r="G1369" s="125"/>
      <c r="H1369" s="125"/>
      <c r="I1369" s="125"/>
      <c r="J1369" s="125"/>
      <c r="K1369" s="126"/>
      <c r="L1369" s="126"/>
      <c r="M1369" s="126"/>
      <c r="N1369" s="226">
        <f>Table7[[#This Row],[Drug Cost]]+Table7[[#This Row],[Drug Markup]]+Table7[[#This Row],[Drug Dispensing Fee]]</f>
        <v>0</v>
      </c>
      <c r="O1369" s="126"/>
      <c r="P1369" s="126">
        <f>Table7[[#This Row],[Total Drug Cost]]-Table7[[#This Row],[Total Third-party Pay]]</f>
        <v>0</v>
      </c>
      <c r="Q1369" s="127"/>
      <c r="R1369" s="70" t="e">
        <f>VLOOKUP(Table7[[#This Row],[Patient PHN]],'[1]MASTER LIST'!$C:$D,2,FALSE)</f>
        <v>#N/A</v>
      </c>
    </row>
    <row r="1370" spans="1:18" x14ac:dyDescent="0.25">
      <c r="A1370" s="210"/>
      <c r="B1370" s="124"/>
      <c r="C1370" s="125"/>
      <c r="D1370" s="125"/>
      <c r="E1370" s="125"/>
      <c r="F1370" s="125"/>
      <c r="G1370" s="125"/>
      <c r="H1370" s="125"/>
      <c r="I1370" s="125"/>
      <c r="J1370" s="125"/>
      <c r="K1370" s="126"/>
      <c r="L1370" s="126"/>
      <c r="M1370" s="126"/>
      <c r="N1370" s="226">
        <f>Table7[[#This Row],[Drug Cost]]+Table7[[#This Row],[Drug Markup]]+Table7[[#This Row],[Drug Dispensing Fee]]</f>
        <v>0</v>
      </c>
      <c r="O1370" s="126"/>
      <c r="P1370" s="126">
        <f>Table7[[#This Row],[Total Drug Cost]]-Table7[[#This Row],[Total Third-party Pay]]</f>
        <v>0</v>
      </c>
      <c r="Q1370" s="127"/>
      <c r="R1370" s="70" t="e">
        <f>VLOOKUP(Table7[[#This Row],[Patient PHN]],'[1]MASTER LIST'!$C:$D,2,FALSE)</f>
        <v>#N/A</v>
      </c>
    </row>
    <row r="1371" spans="1:18" x14ac:dyDescent="0.25">
      <c r="A1371" s="210"/>
      <c r="B1371" s="124"/>
      <c r="C1371" s="125"/>
      <c r="D1371" s="125"/>
      <c r="E1371" s="125"/>
      <c r="F1371" s="125"/>
      <c r="G1371" s="125"/>
      <c r="H1371" s="125"/>
      <c r="I1371" s="125"/>
      <c r="J1371" s="125"/>
      <c r="K1371" s="126"/>
      <c r="L1371" s="126"/>
      <c r="M1371" s="126"/>
      <c r="N1371" s="226">
        <f>Table7[[#This Row],[Drug Cost]]+Table7[[#This Row],[Drug Markup]]+Table7[[#This Row],[Drug Dispensing Fee]]</f>
        <v>0</v>
      </c>
      <c r="O1371" s="126"/>
      <c r="P1371" s="126">
        <f>Table7[[#This Row],[Total Drug Cost]]-Table7[[#This Row],[Total Third-party Pay]]</f>
        <v>0</v>
      </c>
      <c r="Q1371" s="127"/>
      <c r="R1371" s="70" t="e">
        <f>VLOOKUP(Table7[[#This Row],[Patient PHN]],'[1]MASTER LIST'!$C:$D,2,FALSE)</f>
        <v>#N/A</v>
      </c>
    </row>
    <row r="1372" spans="1:18" x14ac:dyDescent="0.25">
      <c r="A1372" s="210"/>
      <c r="B1372" s="124"/>
      <c r="C1372" s="125"/>
      <c r="D1372" s="125"/>
      <c r="E1372" s="125"/>
      <c r="F1372" s="125"/>
      <c r="G1372" s="125"/>
      <c r="H1372" s="125"/>
      <c r="I1372" s="125"/>
      <c r="J1372" s="125"/>
      <c r="K1372" s="126"/>
      <c r="L1372" s="126"/>
      <c r="M1372" s="126"/>
      <c r="N1372" s="226">
        <f>Table7[[#This Row],[Drug Cost]]+Table7[[#This Row],[Drug Markup]]+Table7[[#This Row],[Drug Dispensing Fee]]</f>
        <v>0</v>
      </c>
      <c r="O1372" s="126"/>
      <c r="P1372" s="126">
        <f>Table7[[#This Row],[Total Drug Cost]]-Table7[[#This Row],[Total Third-party Pay]]</f>
        <v>0</v>
      </c>
      <c r="Q1372" s="127"/>
      <c r="R1372" s="70" t="e">
        <f>VLOOKUP(Table7[[#This Row],[Patient PHN]],'[1]MASTER LIST'!$C:$D,2,FALSE)</f>
        <v>#N/A</v>
      </c>
    </row>
    <row r="1373" spans="1:18" x14ac:dyDescent="0.25">
      <c r="A1373" s="210"/>
      <c r="B1373" s="124"/>
      <c r="C1373" s="125"/>
      <c r="D1373" s="125"/>
      <c r="E1373" s="125"/>
      <c r="F1373" s="125"/>
      <c r="G1373" s="125"/>
      <c r="H1373" s="125"/>
      <c r="I1373" s="125"/>
      <c r="J1373" s="125"/>
      <c r="K1373" s="126"/>
      <c r="L1373" s="126"/>
      <c r="M1373" s="126"/>
      <c r="N1373" s="226">
        <f>Table7[[#This Row],[Drug Cost]]+Table7[[#This Row],[Drug Markup]]+Table7[[#This Row],[Drug Dispensing Fee]]</f>
        <v>0</v>
      </c>
      <c r="O1373" s="126"/>
      <c r="P1373" s="126">
        <f>Table7[[#This Row],[Total Drug Cost]]-Table7[[#This Row],[Total Third-party Pay]]</f>
        <v>0</v>
      </c>
      <c r="Q1373" s="127"/>
      <c r="R1373" s="70" t="e">
        <f>VLOOKUP(Table7[[#This Row],[Patient PHN]],'[1]MASTER LIST'!$C:$D,2,FALSE)</f>
        <v>#N/A</v>
      </c>
    </row>
    <row r="1374" spans="1:18" x14ac:dyDescent="0.25">
      <c r="A1374" s="210"/>
      <c r="B1374" s="124"/>
      <c r="C1374" s="125"/>
      <c r="D1374" s="125"/>
      <c r="E1374" s="125"/>
      <c r="F1374" s="125"/>
      <c r="G1374" s="125"/>
      <c r="H1374" s="125"/>
      <c r="I1374" s="125"/>
      <c r="J1374" s="125"/>
      <c r="K1374" s="126"/>
      <c r="L1374" s="126"/>
      <c r="M1374" s="126"/>
      <c r="N1374" s="226">
        <f>Table7[[#This Row],[Drug Cost]]+Table7[[#This Row],[Drug Markup]]+Table7[[#This Row],[Drug Dispensing Fee]]</f>
        <v>0</v>
      </c>
      <c r="O1374" s="126"/>
      <c r="P1374" s="126">
        <f>Table7[[#This Row],[Total Drug Cost]]-Table7[[#This Row],[Total Third-party Pay]]</f>
        <v>0</v>
      </c>
      <c r="Q1374" s="127"/>
      <c r="R1374" s="70" t="e">
        <f>VLOOKUP(Table7[[#This Row],[Patient PHN]],'[1]MASTER LIST'!$C:$D,2,FALSE)</f>
        <v>#N/A</v>
      </c>
    </row>
    <row r="1375" spans="1:18" x14ac:dyDescent="0.25">
      <c r="A1375" s="210"/>
      <c r="B1375" s="124"/>
      <c r="C1375" s="125"/>
      <c r="D1375" s="125"/>
      <c r="E1375" s="125"/>
      <c r="F1375" s="125"/>
      <c r="G1375" s="125"/>
      <c r="H1375" s="125"/>
      <c r="I1375" s="125"/>
      <c r="J1375" s="125"/>
      <c r="K1375" s="126"/>
      <c r="L1375" s="126"/>
      <c r="M1375" s="126"/>
      <c r="N1375" s="226">
        <f>Table7[[#This Row],[Drug Cost]]+Table7[[#This Row],[Drug Markup]]+Table7[[#This Row],[Drug Dispensing Fee]]</f>
        <v>0</v>
      </c>
      <c r="O1375" s="126"/>
      <c r="P1375" s="126">
        <f>Table7[[#This Row],[Total Drug Cost]]-Table7[[#This Row],[Total Third-party Pay]]</f>
        <v>0</v>
      </c>
      <c r="Q1375" s="127"/>
      <c r="R1375" s="70" t="e">
        <f>VLOOKUP(Table7[[#This Row],[Patient PHN]],'[1]MASTER LIST'!$C:$D,2,FALSE)</f>
        <v>#N/A</v>
      </c>
    </row>
    <row r="1376" spans="1:18" x14ac:dyDescent="0.25">
      <c r="A1376" s="210"/>
      <c r="B1376" s="124"/>
      <c r="C1376" s="125"/>
      <c r="D1376" s="125"/>
      <c r="E1376" s="125"/>
      <c r="F1376" s="125"/>
      <c r="G1376" s="125"/>
      <c r="H1376" s="125"/>
      <c r="I1376" s="125"/>
      <c r="J1376" s="125"/>
      <c r="K1376" s="126"/>
      <c r="L1376" s="126"/>
      <c r="M1376" s="126"/>
      <c r="N1376" s="226">
        <f>Table7[[#This Row],[Drug Cost]]+Table7[[#This Row],[Drug Markup]]+Table7[[#This Row],[Drug Dispensing Fee]]</f>
        <v>0</v>
      </c>
      <c r="O1376" s="126"/>
      <c r="P1376" s="126">
        <f>Table7[[#This Row],[Total Drug Cost]]-Table7[[#This Row],[Total Third-party Pay]]</f>
        <v>0</v>
      </c>
      <c r="Q1376" s="127"/>
      <c r="R1376" s="70" t="e">
        <f>VLOOKUP(Table7[[#This Row],[Patient PHN]],'[1]MASTER LIST'!$C:$D,2,FALSE)</f>
        <v>#N/A</v>
      </c>
    </row>
    <row r="1377" spans="1:18" x14ac:dyDescent="0.25">
      <c r="A1377" s="210"/>
      <c r="B1377" s="124"/>
      <c r="C1377" s="125"/>
      <c r="D1377" s="125"/>
      <c r="E1377" s="125"/>
      <c r="F1377" s="125"/>
      <c r="G1377" s="125"/>
      <c r="H1377" s="125"/>
      <c r="I1377" s="125"/>
      <c r="J1377" s="125"/>
      <c r="K1377" s="126"/>
      <c r="L1377" s="126"/>
      <c r="M1377" s="126"/>
      <c r="N1377" s="226">
        <f>Table7[[#This Row],[Drug Cost]]+Table7[[#This Row],[Drug Markup]]+Table7[[#This Row],[Drug Dispensing Fee]]</f>
        <v>0</v>
      </c>
      <c r="O1377" s="126"/>
      <c r="P1377" s="126">
        <f>Table7[[#This Row],[Total Drug Cost]]-Table7[[#This Row],[Total Third-party Pay]]</f>
        <v>0</v>
      </c>
      <c r="Q1377" s="127"/>
      <c r="R1377" s="70" t="e">
        <f>VLOOKUP(Table7[[#This Row],[Patient PHN]],'[1]MASTER LIST'!$C:$D,2,FALSE)</f>
        <v>#N/A</v>
      </c>
    </row>
    <row r="1378" spans="1:18" x14ac:dyDescent="0.25">
      <c r="A1378" s="210"/>
      <c r="B1378" s="124"/>
      <c r="C1378" s="125"/>
      <c r="D1378" s="125"/>
      <c r="E1378" s="125"/>
      <c r="F1378" s="125"/>
      <c r="G1378" s="125"/>
      <c r="H1378" s="125"/>
      <c r="I1378" s="125"/>
      <c r="J1378" s="125"/>
      <c r="K1378" s="126"/>
      <c r="L1378" s="126"/>
      <c r="M1378" s="126"/>
      <c r="N1378" s="226">
        <f>Table7[[#This Row],[Drug Cost]]+Table7[[#This Row],[Drug Markup]]+Table7[[#This Row],[Drug Dispensing Fee]]</f>
        <v>0</v>
      </c>
      <c r="O1378" s="126"/>
      <c r="P1378" s="126">
        <f>Table7[[#This Row],[Total Drug Cost]]-Table7[[#This Row],[Total Third-party Pay]]</f>
        <v>0</v>
      </c>
      <c r="Q1378" s="127"/>
      <c r="R1378" s="70" t="e">
        <f>VLOOKUP(Table7[[#This Row],[Patient PHN]],'[1]MASTER LIST'!$C:$D,2,FALSE)</f>
        <v>#N/A</v>
      </c>
    </row>
    <row r="1379" spans="1:18" x14ac:dyDescent="0.25">
      <c r="A1379" s="210"/>
      <c r="B1379" s="124"/>
      <c r="C1379" s="125"/>
      <c r="D1379" s="125"/>
      <c r="E1379" s="125"/>
      <c r="F1379" s="125"/>
      <c r="G1379" s="125"/>
      <c r="H1379" s="125"/>
      <c r="I1379" s="125"/>
      <c r="J1379" s="125"/>
      <c r="K1379" s="126"/>
      <c r="L1379" s="126"/>
      <c r="M1379" s="126"/>
      <c r="N1379" s="226">
        <f>Table7[[#This Row],[Drug Cost]]+Table7[[#This Row],[Drug Markup]]+Table7[[#This Row],[Drug Dispensing Fee]]</f>
        <v>0</v>
      </c>
      <c r="O1379" s="126"/>
      <c r="P1379" s="126">
        <f>Table7[[#This Row],[Total Drug Cost]]-Table7[[#This Row],[Total Third-party Pay]]</f>
        <v>0</v>
      </c>
      <c r="Q1379" s="127"/>
      <c r="R1379" s="70" t="e">
        <f>VLOOKUP(Table7[[#This Row],[Patient PHN]],'[1]MASTER LIST'!$C:$D,2,FALSE)</f>
        <v>#N/A</v>
      </c>
    </row>
    <row r="1380" spans="1:18" x14ac:dyDescent="0.25">
      <c r="A1380" s="210"/>
      <c r="B1380" s="124"/>
      <c r="C1380" s="125"/>
      <c r="D1380" s="125"/>
      <c r="E1380" s="125"/>
      <c r="F1380" s="125"/>
      <c r="G1380" s="125"/>
      <c r="H1380" s="125"/>
      <c r="I1380" s="125"/>
      <c r="J1380" s="125"/>
      <c r="K1380" s="126"/>
      <c r="L1380" s="126"/>
      <c r="M1380" s="126"/>
      <c r="N1380" s="226">
        <f>Table7[[#This Row],[Drug Cost]]+Table7[[#This Row],[Drug Markup]]+Table7[[#This Row],[Drug Dispensing Fee]]</f>
        <v>0</v>
      </c>
      <c r="O1380" s="126"/>
      <c r="P1380" s="126">
        <f>Table7[[#This Row],[Total Drug Cost]]-Table7[[#This Row],[Total Third-party Pay]]</f>
        <v>0</v>
      </c>
      <c r="Q1380" s="127"/>
      <c r="R1380" s="70" t="e">
        <f>VLOOKUP(Table7[[#This Row],[Patient PHN]],'[1]MASTER LIST'!$C:$D,2,FALSE)</f>
        <v>#N/A</v>
      </c>
    </row>
    <row r="1381" spans="1:18" x14ac:dyDescent="0.25">
      <c r="A1381" s="210"/>
      <c r="B1381" s="124"/>
      <c r="C1381" s="125"/>
      <c r="D1381" s="125"/>
      <c r="E1381" s="125"/>
      <c r="F1381" s="125"/>
      <c r="G1381" s="125"/>
      <c r="H1381" s="125"/>
      <c r="I1381" s="125"/>
      <c r="J1381" s="125"/>
      <c r="K1381" s="126"/>
      <c r="L1381" s="126"/>
      <c r="M1381" s="126"/>
      <c r="N1381" s="226">
        <f>Table7[[#This Row],[Drug Cost]]+Table7[[#This Row],[Drug Markup]]+Table7[[#This Row],[Drug Dispensing Fee]]</f>
        <v>0</v>
      </c>
      <c r="O1381" s="126"/>
      <c r="P1381" s="126">
        <f>Table7[[#This Row],[Total Drug Cost]]-Table7[[#This Row],[Total Third-party Pay]]</f>
        <v>0</v>
      </c>
      <c r="Q1381" s="127"/>
      <c r="R1381" s="70" t="e">
        <f>VLOOKUP(Table7[[#This Row],[Patient PHN]],'[1]MASTER LIST'!$C:$D,2,FALSE)</f>
        <v>#N/A</v>
      </c>
    </row>
    <row r="1382" spans="1:18" x14ac:dyDescent="0.25">
      <c r="A1382" s="210"/>
      <c r="B1382" s="124"/>
      <c r="C1382" s="125"/>
      <c r="D1382" s="125"/>
      <c r="E1382" s="125"/>
      <c r="F1382" s="125"/>
      <c r="G1382" s="125"/>
      <c r="H1382" s="125"/>
      <c r="I1382" s="125"/>
      <c r="J1382" s="125"/>
      <c r="K1382" s="126"/>
      <c r="L1382" s="126"/>
      <c r="M1382" s="126"/>
      <c r="N1382" s="226">
        <f>Table7[[#This Row],[Drug Cost]]+Table7[[#This Row],[Drug Markup]]+Table7[[#This Row],[Drug Dispensing Fee]]</f>
        <v>0</v>
      </c>
      <c r="O1382" s="126"/>
      <c r="P1382" s="126">
        <f>Table7[[#This Row],[Total Drug Cost]]-Table7[[#This Row],[Total Third-party Pay]]</f>
        <v>0</v>
      </c>
      <c r="Q1382" s="127"/>
      <c r="R1382" s="70" t="e">
        <f>VLOOKUP(Table7[[#This Row],[Patient PHN]],'[1]MASTER LIST'!$C:$D,2,FALSE)</f>
        <v>#N/A</v>
      </c>
    </row>
    <row r="1383" spans="1:18" x14ac:dyDescent="0.25">
      <c r="A1383" s="210"/>
      <c r="B1383" s="124"/>
      <c r="C1383" s="125"/>
      <c r="D1383" s="125"/>
      <c r="E1383" s="125"/>
      <c r="F1383" s="125"/>
      <c r="G1383" s="125"/>
      <c r="H1383" s="125"/>
      <c r="I1383" s="125"/>
      <c r="J1383" s="125"/>
      <c r="K1383" s="126"/>
      <c r="L1383" s="126"/>
      <c r="M1383" s="126"/>
      <c r="N1383" s="226">
        <f>Table7[[#This Row],[Drug Cost]]+Table7[[#This Row],[Drug Markup]]+Table7[[#This Row],[Drug Dispensing Fee]]</f>
        <v>0</v>
      </c>
      <c r="O1383" s="126"/>
      <c r="P1383" s="126">
        <f>Table7[[#This Row],[Total Drug Cost]]-Table7[[#This Row],[Total Third-party Pay]]</f>
        <v>0</v>
      </c>
      <c r="Q1383" s="127"/>
      <c r="R1383" s="70" t="e">
        <f>VLOOKUP(Table7[[#This Row],[Patient PHN]],'[1]MASTER LIST'!$C:$D,2,FALSE)</f>
        <v>#N/A</v>
      </c>
    </row>
    <row r="1384" spans="1:18" x14ac:dyDescent="0.25">
      <c r="A1384" s="210"/>
      <c r="B1384" s="124"/>
      <c r="C1384" s="125"/>
      <c r="D1384" s="125"/>
      <c r="E1384" s="125"/>
      <c r="F1384" s="125"/>
      <c r="G1384" s="125"/>
      <c r="H1384" s="125"/>
      <c r="I1384" s="125"/>
      <c r="J1384" s="125"/>
      <c r="K1384" s="126"/>
      <c r="L1384" s="126"/>
      <c r="M1384" s="126"/>
      <c r="N1384" s="226">
        <f>Table7[[#This Row],[Drug Cost]]+Table7[[#This Row],[Drug Markup]]+Table7[[#This Row],[Drug Dispensing Fee]]</f>
        <v>0</v>
      </c>
      <c r="O1384" s="126"/>
      <c r="P1384" s="126">
        <f>Table7[[#This Row],[Total Drug Cost]]-Table7[[#This Row],[Total Third-party Pay]]</f>
        <v>0</v>
      </c>
      <c r="Q1384" s="127"/>
      <c r="R1384" s="70" t="e">
        <f>VLOOKUP(Table7[[#This Row],[Patient PHN]],'[1]MASTER LIST'!$C:$D,2,FALSE)</f>
        <v>#N/A</v>
      </c>
    </row>
    <row r="1385" spans="1:18" x14ac:dyDescent="0.25">
      <c r="A1385" s="210"/>
      <c r="B1385" s="124"/>
      <c r="C1385" s="125"/>
      <c r="D1385" s="125"/>
      <c r="E1385" s="125"/>
      <c r="F1385" s="125"/>
      <c r="G1385" s="125"/>
      <c r="H1385" s="125"/>
      <c r="I1385" s="125"/>
      <c r="J1385" s="125"/>
      <c r="K1385" s="126"/>
      <c r="L1385" s="126"/>
      <c r="M1385" s="126"/>
      <c r="N1385" s="226">
        <f>Table7[[#This Row],[Drug Cost]]+Table7[[#This Row],[Drug Markup]]+Table7[[#This Row],[Drug Dispensing Fee]]</f>
        <v>0</v>
      </c>
      <c r="O1385" s="126"/>
      <c r="P1385" s="126">
        <f>Table7[[#This Row],[Total Drug Cost]]-Table7[[#This Row],[Total Third-party Pay]]</f>
        <v>0</v>
      </c>
      <c r="Q1385" s="127"/>
      <c r="R1385" s="70" t="e">
        <f>VLOOKUP(Table7[[#This Row],[Patient PHN]],'[1]MASTER LIST'!$C:$D,2,FALSE)</f>
        <v>#N/A</v>
      </c>
    </row>
    <row r="1386" spans="1:18" x14ac:dyDescent="0.25">
      <c r="A1386" s="210"/>
      <c r="B1386" s="124"/>
      <c r="C1386" s="125"/>
      <c r="D1386" s="125"/>
      <c r="E1386" s="125"/>
      <c r="F1386" s="125"/>
      <c r="G1386" s="125"/>
      <c r="H1386" s="125"/>
      <c r="I1386" s="125"/>
      <c r="J1386" s="125"/>
      <c r="K1386" s="126"/>
      <c r="L1386" s="126"/>
      <c r="M1386" s="126"/>
      <c r="N1386" s="226">
        <f>Table7[[#This Row],[Drug Cost]]+Table7[[#This Row],[Drug Markup]]+Table7[[#This Row],[Drug Dispensing Fee]]</f>
        <v>0</v>
      </c>
      <c r="O1386" s="126"/>
      <c r="P1386" s="126">
        <f>Table7[[#This Row],[Total Drug Cost]]-Table7[[#This Row],[Total Third-party Pay]]</f>
        <v>0</v>
      </c>
      <c r="Q1386" s="127"/>
      <c r="R1386" s="70" t="e">
        <f>VLOOKUP(Table7[[#This Row],[Patient PHN]],'[1]MASTER LIST'!$C:$D,2,FALSE)</f>
        <v>#N/A</v>
      </c>
    </row>
    <row r="1387" spans="1:18" x14ac:dyDescent="0.25">
      <c r="A1387" s="210"/>
      <c r="B1387" s="124"/>
      <c r="C1387" s="125"/>
      <c r="D1387" s="125"/>
      <c r="E1387" s="125"/>
      <c r="F1387" s="125"/>
      <c r="G1387" s="125"/>
      <c r="H1387" s="125"/>
      <c r="I1387" s="125"/>
      <c r="J1387" s="125"/>
      <c r="K1387" s="126"/>
      <c r="L1387" s="126"/>
      <c r="M1387" s="126"/>
      <c r="N1387" s="226">
        <f>Table7[[#This Row],[Drug Cost]]+Table7[[#This Row],[Drug Markup]]+Table7[[#This Row],[Drug Dispensing Fee]]</f>
        <v>0</v>
      </c>
      <c r="O1387" s="126"/>
      <c r="P1387" s="126">
        <f>Table7[[#This Row],[Total Drug Cost]]-Table7[[#This Row],[Total Third-party Pay]]</f>
        <v>0</v>
      </c>
      <c r="Q1387" s="127"/>
      <c r="R1387" s="70" t="e">
        <f>VLOOKUP(Table7[[#This Row],[Patient PHN]],'[1]MASTER LIST'!$C:$D,2,FALSE)</f>
        <v>#N/A</v>
      </c>
    </row>
    <row r="1388" spans="1:18" x14ac:dyDescent="0.25">
      <c r="A1388" s="210"/>
      <c r="B1388" s="124"/>
      <c r="C1388" s="125"/>
      <c r="D1388" s="125"/>
      <c r="E1388" s="125"/>
      <c r="F1388" s="125"/>
      <c r="G1388" s="125"/>
      <c r="H1388" s="125"/>
      <c r="I1388" s="125"/>
      <c r="J1388" s="125"/>
      <c r="K1388" s="126"/>
      <c r="L1388" s="126"/>
      <c r="M1388" s="126"/>
      <c r="N1388" s="226">
        <f>Table7[[#This Row],[Drug Cost]]+Table7[[#This Row],[Drug Markup]]+Table7[[#This Row],[Drug Dispensing Fee]]</f>
        <v>0</v>
      </c>
      <c r="O1388" s="126"/>
      <c r="P1388" s="126">
        <f>Table7[[#This Row],[Total Drug Cost]]-Table7[[#This Row],[Total Third-party Pay]]</f>
        <v>0</v>
      </c>
      <c r="Q1388" s="127"/>
      <c r="R1388" s="70" t="e">
        <f>VLOOKUP(Table7[[#This Row],[Patient PHN]],'[1]MASTER LIST'!$C:$D,2,FALSE)</f>
        <v>#N/A</v>
      </c>
    </row>
    <row r="1389" spans="1:18" x14ac:dyDescent="0.25">
      <c r="A1389" s="210"/>
      <c r="B1389" s="124"/>
      <c r="C1389" s="125"/>
      <c r="D1389" s="125"/>
      <c r="E1389" s="125"/>
      <c r="F1389" s="125"/>
      <c r="G1389" s="125"/>
      <c r="H1389" s="125"/>
      <c r="I1389" s="125"/>
      <c r="J1389" s="125"/>
      <c r="K1389" s="126"/>
      <c r="L1389" s="126"/>
      <c r="M1389" s="126"/>
      <c r="N1389" s="226">
        <f>Table7[[#This Row],[Drug Cost]]+Table7[[#This Row],[Drug Markup]]+Table7[[#This Row],[Drug Dispensing Fee]]</f>
        <v>0</v>
      </c>
      <c r="O1389" s="126"/>
      <c r="P1389" s="126">
        <f>Table7[[#This Row],[Total Drug Cost]]-Table7[[#This Row],[Total Third-party Pay]]</f>
        <v>0</v>
      </c>
      <c r="Q1389" s="127"/>
      <c r="R1389" s="70" t="e">
        <f>VLOOKUP(Table7[[#This Row],[Patient PHN]],'[1]MASTER LIST'!$C:$D,2,FALSE)</f>
        <v>#N/A</v>
      </c>
    </row>
    <row r="1390" spans="1:18" x14ac:dyDescent="0.25">
      <c r="A1390" s="210"/>
      <c r="B1390" s="124"/>
      <c r="C1390" s="125"/>
      <c r="D1390" s="125"/>
      <c r="E1390" s="125"/>
      <c r="F1390" s="125"/>
      <c r="G1390" s="125"/>
      <c r="H1390" s="125"/>
      <c r="I1390" s="125"/>
      <c r="J1390" s="125"/>
      <c r="K1390" s="126"/>
      <c r="L1390" s="126"/>
      <c r="M1390" s="126"/>
      <c r="N1390" s="226">
        <f>Table7[[#This Row],[Drug Cost]]+Table7[[#This Row],[Drug Markup]]+Table7[[#This Row],[Drug Dispensing Fee]]</f>
        <v>0</v>
      </c>
      <c r="O1390" s="126"/>
      <c r="P1390" s="126">
        <f>Table7[[#This Row],[Total Drug Cost]]-Table7[[#This Row],[Total Third-party Pay]]</f>
        <v>0</v>
      </c>
      <c r="Q1390" s="127"/>
      <c r="R1390" s="70" t="e">
        <f>VLOOKUP(Table7[[#This Row],[Patient PHN]],'[1]MASTER LIST'!$C:$D,2,FALSE)</f>
        <v>#N/A</v>
      </c>
    </row>
    <row r="1391" spans="1:18" x14ac:dyDescent="0.25">
      <c r="A1391" s="210"/>
      <c r="B1391" s="124"/>
      <c r="C1391" s="125"/>
      <c r="D1391" s="125"/>
      <c r="E1391" s="125"/>
      <c r="F1391" s="125"/>
      <c r="G1391" s="125"/>
      <c r="H1391" s="125"/>
      <c r="I1391" s="125"/>
      <c r="J1391" s="125"/>
      <c r="K1391" s="126"/>
      <c r="L1391" s="126"/>
      <c r="M1391" s="126"/>
      <c r="N1391" s="226">
        <f>Table7[[#This Row],[Drug Cost]]+Table7[[#This Row],[Drug Markup]]+Table7[[#This Row],[Drug Dispensing Fee]]</f>
        <v>0</v>
      </c>
      <c r="O1391" s="126"/>
      <c r="P1391" s="126">
        <f>Table7[[#This Row],[Total Drug Cost]]-Table7[[#This Row],[Total Third-party Pay]]</f>
        <v>0</v>
      </c>
      <c r="Q1391" s="127"/>
      <c r="R1391" s="70" t="e">
        <f>VLOOKUP(Table7[[#This Row],[Patient PHN]],'[1]MASTER LIST'!$C:$D,2,FALSE)</f>
        <v>#N/A</v>
      </c>
    </row>
    <row r="1392" spans="1:18" x14ac:dyDescent="0.25">
      <c r="A1392" s="210"/>
      <c r="B1392" s="124"/>
      <c r="C1392" s="125"/>
      <c r="D1392" s="125"/>
      <c r="E1392" s="125"/>
      <c r="F1392" s="125"/>
      <c r="G1392" s="125"/>
      <c r="H1392" s="125"/>
      <c r="I1392" s="125"/>
      <c r="J1392" s="125"/>
      <c r="K1392" s="126"/>
      <c r="L1392" s="126"/>
      <c r="M1392" s="126"/>
      <c r="N1392" s="226">
        <f>Table7[[#This Row],[Drug Cost]]+Table7[[#This Row],[Drug Markup]]+Table7[[#This Row],[Drug Dispensing Fee]]</f>
        <v>0</v>
      </c>
      <c r="O1392" s="126"/>
      <c r="P1392" s="126">
        <f>Table7[[#This Row],[Total Drug Cost]]-Table7[[#This Row],[Total Third-party Pay]]</f>
        <v>0</v>
      </c>
      <c r="Q1392" s="127"/>
      <c r="R1392" s="70" t="e">
        <f>VLOOKUP(Table7[[#This Row],[Patient PHN]],'[1]MASTER LIST'!$C:$D,2,FALSE)</f>
        <v>#N/A</v>
      </c>
    </row>
    <row r="1393" spans="1:18" x14ac:dyDescent="0.25">
      <c r="A1393" s="210"/>
      <c r="B1393" s="124"/>
      <c r="C1393" s="125"/>
      <c r="D1393" s="125"/>
      <c r="E1393" s="125"/>
      <c r="F1393" s="125"/>
      <c r="G1393" s="125"/>
      <c r="H1393" s="125"/>
      <c r="I1393" s="125"/>
      <c r="J1393" s="125"/>
      <c r="K1393" s="126"/>
      <c r="L1393" s="126"/>
      <c r="M1393" s="126"/>
      <c r="N1393" s="226">
        <f>Table7[[#This Row],[Drug Cost]]+Table7[[#This Row],[Drug Markup]]+Table7[[#This Row],[Drug Dispensing Fee]]</f>
        <v>0</v>
      </c>
      <c r="O1393" s="126"/>
      <c r="P1393" s="126">
        <f>Table7[[#This Row],[Total Drug Cost]]-Table7[[#This Row],[Total Third-party Pay]]</f>
        <v>0</v>
      </c>
      <c r="Q1393" s="127"/>
      <c r="R1393" s="70" t="e">
        <f>VLOOKUP(Table7[[#This Row],[Patient PHN]],'[1]MASTER LIST'!$C:$D,2,FALSE)</f>
        <v>#N/A</v>
      </c>
    </row>
    <row r="1394" spans="1:18" x14ac:dyDescent="0.25">
      <c r="A1394" s="210"/>
      <c r="B1394" s="124"/>
      <c r="C1394" s="125"/>
      <c r="D1394" s="125"/>
      <c r="E1394" s="125"/>
      <c r="F1394" s="125"/>
      <c r="G1394" s="125"/>
      <c r="H1394" s="125"/>
      <c r="I1394" s="125"/>
      <c r="J1394" s="125"/>
      <c r="K1394" s="126"/>
      <c r="L1394" s="126"/>
      <c r="M1394" s="126"/>
      <c r="N1394" s="226">
        <f>Table7[[#This Row],[Drug Cost]]+Table7[[#This Row],[Drug Markup]]+Table7[[#This Row],[Drug Dispensing Fee]]</f>
        <v>0</v>
      </c>
      <c r="O1394" s="126"/>
      <c r="P1394" s="126">
        <f>Table7[[#This Row],[Total Drug Cost]]-Table7[[#This Row],[Total Third-party Pay]]</f>
        <v>0</v>
      </c>
      <c r="Q1394" s="127"/>
      <c r="R1394" s="70" t="e">
        <f>VLOOKUP(Table7[[#This Row],[Patient PHN]],'[1]MASTER LIST'!$C:$D,2,FALSE)</f>
        <v>#N/A</v>
      </c>
    </row>
    <row r="1395" spans="1:18" x14ac:dyDescent="0.25">
      <c r="A1395" s="210"/>
      <c r="B1395" s="124"/>
      <c r="C1395" s="125"/>
      <c r="D1395" s="125"/>
      <c r="E1395" s="125"/>
      <c r="F1395" s="125"/>
      <c r="G1395" s="125"/>
      <c r="H1395" s="125"/>
      <c r="I1395" s="125"/>
      <c r="J1395" s="125"/>
      <c r="K1395" s="126"/>
      <c r="L1395" s="126"/>
      <c r="M1395" s="126"/>
      <c r="N1395" s="226">
        <f>Table7[[#This Row],[Drug Cost]]+Table7[[#This Row],[Drug Markup]]+Table7[[#This Row],[Drug Dispensing Fee]]</f>
        <v>0</v>
      </c>
      <c r="O1395" s="126"/>
      <c r="P1395" s="126">
        <f>Table7[[#This Row],[Total Drug Cost]]-Table7[[#This Row],[Total Third-party Pay]]</f>
        <v>0</v>
      </c>
      <c r="Q1395" s="127"/>
      <c r="R1395" s="70" t="e">
        <f>VLOOKUP(Table7[[#This Row],[Patient PHN]],'[1]MASTER LIST'!$C:$D,2,FALSE)</f>
        <v>#N/A</v>
      </c>
    </row>
    <row r="1396" spans="1:18" x14ac:dyDescent="0.25">
      <c r="A1396" s="210"/>
      <c r="B1396" s="124"/>
      <c r="C1396" s="125"/>
      <c r="D1396" s="125"/>
      <c r="E1396" s="125"/>
      <c r="F1396" s="125"/>
      <c r="G1396" s="125"/>
      <c r="H1396" s="125"/>
      <c r="I1396" s="125"/>
      <c r="J1396" s="125"/>
      <c r="K1396" s="126"/>
      <c r="L1396" s="126"/>
      <c r="M1396" s="126"/>
      <c r="N1396" s="226">
        <f>Table7[[#This Row],[Drug Cost]]+Table7[[#This Row],[Drug Markup]]+Table7[[#This Row],[Drug Dispensing Fee]]</f>
        <v>0</v>
      </c>
      <c r="O1396" s="126"/>
      <c r="P1396" s="126">
        <f>Table7[[#This Row],[Total Drug Cost]]-Table7[[#This Row],[Total Third-party Pay]]</f>
        <v>0</v>
      </c>
      <c r="Q1396" s="127"/>
      <c r="R1396" s="70" t="e">
        <f>VLOOKUP(Table7[[#This Row],[Patient PHN]],'[1]MASTER LIST'!$C:$D,2,FALSE)</f>
        <v>#N/A</v>
      </c>
    </row>
    <row r="1397" spans="1:18" x14ac:dyDescent="0.25">
      <c r="A1397" s="210"/>
      <c r="B1397" s="124"/>
      <c r="C1397" s="125"/>
      <c r="D1397" s="125"/>
      <c r="E1397" s="125"/>
      <c r="F1397" s="125"/>
      <c r="G1397" s="125"/>
      <c r="H1397" s="125"/>
      <c r="I1397" s="125"/>
      <c r="J1397" s="125"/>
      <c r="K1397" s="126"/>
      <c r="L1397" s="126"/>
      <c r="M1397" s="126"/>
      <c r="N1397" s="226">
        <f>Table7[[#This Row],[Drug Cost]]+Table7[[#This Row],[Drug Markup]]+Table7[[#This Row],[Drug Dispensing Fee]]</f>
        <v>0</v>
      </c>
      <c r="O1397" s="126"/>
      <c r="P1397" s="126">
        <f>Table7[[#This Row],[Total Drug Cost]]-Table7[[#This Row],[Total Third-party Pay]]</f>
        <v>0</v>
      </c>
      <c r="Q1397" s="127"/>
      <c r="R1397" s="70" t="e">
        <f>VLOOKUP(Table7[[#This Row],[Patient PHN]],'[1]MASTER LIST'!$C:$D,2,FALSE)</f>
        <v>#N/A</v>
      </c>
    </row>
    <row r="1398" spans="1:18" x14ac:dyDescent="0.25">
      <c r="A1398" s="210"/>
      <c r="B1398" s="124"/>
      <c r="C1398" s="125"/>
      <c r="D1398" s="125"/>
      <c r="E1398" s="125"/>
      <c r="F1398" s="125"/>
      <c r="G1398" s="125"/>
      <c r="H1398" s="125"/>
      <c r="I1398" s="125"/>
      <c r="J1398" s="125"/>
      <c r="K1398" s="126"/>
      <c r="L1398" s="126"/>
      <c r="M1398" s="126"/>
      <c r="N1398" s="226">
        <f>Table7[[#This Row],[Drug Cost]]+Table7[[#This Row],[Drug Markup]]+Table7[[#This Row],[Drug Dispensing Fee]]</f>
        <v>0</v>
      </c>
      <c r="O1398" s="126"/>
      <c r="P1398" s="126">
        <f>Table7[[#This Row],[Total Drug Cost]]-Table7[[#This Row],[Total Third-party Pay]]</f>
        <v>0</v>
      </c>
      <c r="Q1398" s="127"/>
      <c r="R1398" s="70" t="e">
        <f>VLOOKUP(Table7[[#This Row],[Patient PHN]],'[1]MASTER LIST'!$C:$D,2,FALSE)</f>
        <v>#N/A</v>
      </c>
    </row>
    <row r="1399" spans="1:18" x14ac:dyDescent="0.25">
      <c r="A1399" s="210"/>
      <c r="B1399" s="124"/>
      <c r="C1399" s="125"/>
      <c r="D1399" s="125"/>
      <c r="E1399" s="125"/>
      <c r="F1399" s="125"/>
      <c r="G1399" s="125"/>
      <c r="H1399" s="125"/>
      <c r="I1399" s="125"/>
      <c r="J1399" s="125"/>
      <c r="K1399" s="126"/>
      <c r="L1399" s="126"/>
      <c r="M1399" s="126"/>
      <c r="N1399" s="226">
        <f>Table7[[#This Row],[Drug Cost]]+Table7[[#This Row],[Drug Markup]]+Table7[[#This Row],[Drug Dispensing Fee]]</f>
        <v>0</v>
      </c>
      <c r="O1399" s="126"/>
      <c r="P1399" s="126">
        <f>Table7[[#This Row],[Total Drug Cost]]-Table7[[#This Row],[Total Third-party Pay]]</f>
        <v>0</v>
      </c>
      <c r="Q1399" s="127"/>
      <c r="R1399" s="70" t="e">
        <f>VLOOKUP(Table7[[#This Row],[Patient PHN]],'[1]MASTER LIST'!$C:$D,2,FALSE)</f>
        <v>#N/A</v>
      </c>
    </row>
    <row r="1400" spans="1:18" x14ac:dyDescent="0.25">
      <c r="A1400" s="210"/>
      <c r="B1400" s="124"/>
      <c r="C1400" s="125"/>
      <c r="D1400" s="125"/>
      <c r="E1400" s="125"/>
      <c r="F1400" s="125"/>
      <c r="G1400" s="125"/>
      <c r="H1400" s="125"/>
      <c r="I1400" s="125"/>
      <c r="J1400" s="125"/>
      <c r="K1400" s="126"/>
      <c r="L1400" s="126"/>
      <c r="M1400" s="126"/>
      <c r="N1400" s="226">
        <f>Table7[[#This Row],[Drug Cost]]+Table7[[#This Row],[Drug Markup]]+Table7[[#This Row],[Drug Dispensing Fee]]</f>
        <v>0</v>
      </c>
      <c r="O1400" s="126"/>
      <c r="P1400" s="126">
        <f>Table7[[#This Row],[Total Drug Cost]]-Table7[[#This Row],[Total Third-party Pay]]</f>
        <v>0</v>
      </c>
      <c r="Q1400" s="127"/>
      <c r="R1400" s="70" t="e">
        <f>VLOOKUP(Table7[[#This Row],[Patient PHN]],'[1]MASTER LIST'!$C:$D,2,FALSE)</f>
        <v>#N/A</v>
      </c>
    </row>
    <row r="1401" spans="1:18" x14ac:dyDescent="0.25">
      <c r="A1401" s="210"/>
      <c r="B1401" s="124"/>
      <c r="C1401" s="125"/>
      <c r="D1401" s="125"/>
      <c r="E1401" s="125"/>
      <c r="F1401" s="125"/>
      <c r="G1401" s="125"/>
      <c r="H1401" s="125"/>
      <c r="I1401" s="125"/>
      <c r="J1401" s="125"/>
      <c r="K1401" s="126"/>
      <c r="L1401" s="126"/>
      <c r="M1401" s="126"/>
      <c r="N1401" s="226">
        <f>Table7[[#This Row],[Drug Cost]]+Table7[[#This Row],[Drug Markup]]+Table7[[#This Row],[Drug Dispensing Fee]]</f>
        <v>0</v>
      </c>
      <c r="O1401" s="126"/>
      <c r="P1401" s="126">
        <f>Table7[[#This Row],[Total Drug Cost]]-Table7[[#This Row],[Total Third-party Pay]]</f>
        <v>0</v>
      </c>
      <c r="Q1401" s="127"/>
      <c r="R1401" s="70" t="e">
        <f>VLOOKUP(Table7[[#This Row],[Patient PHN]],'[1]MASTER LIST'!$C:$D,2,FALSE)</f>
        <v>#N/A</v>
      </c>
    </row>
    <row r="1402" spans="1:18" x14ac:dyDescent="0.25">
      <c r="A1402" s="210"/>
      <c r="B1402" s="124"/>
      <c r="C1402" s="125"/>
      <c r="D1402" s="125"/>
      <c r="E1402" s="125"/>
      <c r="F1402" s="125"/>
      <c r="G1402" s="125"/>
      <c r="H1402" s="125"/>
      <c r="I1402" s="125"/>
      <c r="J1402" s="125"/>
      <c r="K1402" s="126"/>
      <c r="L1402" s="126"/>
      <c r="M1402" s="126"/>
      <c r="N1402" s="226">
        <f>Table7[[#This Row],[Drug Cost]]+Table7[[#This Row],[Drug Markup]]+Table7[[#This Row],[Drug Dispensing Fee]]</f>
        <v>0</v>
      </c>
      <c r="O1402" s="126"/>
      <c r="P1402" s="126">
        <f>Table7[[#This Row],[Total Drug Cost]]-Table7[[#This Row],[Total Third-party Pay]]</f>
        <v>0</v>
      </c>
      <c r="Q1402" s="127"/>
      <c r="R1402" s="70" t="e">
        <f>VLOOKUP(Table7[[#This Row],[Patient PHN]],'[1]MASTER LIST'!$C:$D,2,FALSE)</f>
        <v>#N/A</v>
      </c>
    </row>
    <row r="1403" spans="1:18" x14ac:dyDescent="0.25">
      <c r="A1403" s="210"/>
      <c r="B1403" s="124"/>
      <c r="C1403" s="125"/>
      <c r="D1403" s="125"/>
      <c r="E1403" s="125"/>
      <c r="F1403" s="125"/>
      <c r="G1403" s="125"/>
      <c r="H1403" s="125"/>
      <c r="I1403" s="125"/>
      <c r="J1403" s="125"/>
      <c r="K1403" s="126"/>
      <c r="L1403" s="126"/>
      <c r="M1403" s="126"/>
      <c r="N1403" s="226">
        <f>Table7[[#This Row],[Drug Cost]]+Table7[[#This Row],[Drug Markup]]+Table7[[#This Row],[Drug Dispensing Fee]]</f>
        <v>0</v>
      </c>
      <c r="O1403" s="126"/>
      <c r="P1403" s="126">
        <f>Table7[[#This Row],[Total Drug Cost]]-Table7[[#This Row],[Total Third-party Pay]]</f>
        <v>0</v>
      </c>
      <c r="Q1403" s="127"/>
      <c r="R1403" s="70" t="e">
        <f>VLOOKUP(Table7[[#This Row],[Patient PHN]],'[1]MASTER LIST'!$C:$D,2,FALSE)</f>
        <v>#N/A</v>
      </c>
    </row>
    <row r="1404" spans="1:18" x14ac:dyDescent="0.25">
      <c r="A1404" s="210"/>
      <c r="B1404" s="124"/>
      <c r="C1404" s="125"/>
      <c r="D1404" s="125"/>
      <c r="E1404" s="125"/>
      <c r="F1404" s="125"/>
      <c r="G1404" s="125"/>
      <c r="H1404" s="125"/>
      <c r="I1404" s="125"/>
      <c r="J1404" s="125"/>
      <c r="K1404" s="126"/>
      <c r="L1404" s="126"/>
      <c r="M1404" s="126"/>
      <c r="N1404" s="226">
        <f>Table7[[#This Row],[Drug Cost]]+Table7[[#This Row],[Drug Markup]]+Table7[[#This Row],[Drug Dispensing Fee]]</f>
        <v>0</v>
      </c>
      <c r="O1404" s="126"/>
      <c r="P1404" s="126">
        <f>Table7[[#This Row],[Total Drug Cost]]-Table7[[#This Row],[Total Third-party Pay]]</f>
        <v>0</v>
      </c>
      <c r="Q1404" s="127"/>
      <c r="R1404" s="70" t="e">
        <f>VLOOKUP(Table7[[#This Row],[Patient PHN]],'[1]MASTER LIST'!$C:$D,2,FALSE)</f>
        <v>#N/A</v>
      </c>
    </row>
    <row r="1405" spans="1:18" x14ac:dyDescent="0.25">
      <c r="A1405" s="210"/>
      <c r="B1405" s="124"/>
      <c r="C1405" s="125"/>
      <c r="D1405" s="125"/>
      <c r="E1405" s="125"/>
      <c r="F1405" s="125"/>
      <c r="G1405" s="125"/>
      <c r="H1405" s="125"/>
      <c r="I1405" s="125"/>
      <c r="J1405" s="125"/>
      <c r="K1405" s="126"/>
      <c r="L1405" s="126"/>
      <c r="M1405" s="126"/>
      <c r="N1405" s="226">
        <f>Table7[[#This Row],[Drug Cost]]+Table7[[#This Row],[Drug Markup]]+Table7[[#This Row],[Drug Dispensing Fee]]</f>
        <v>0</v>
      </c>
      <c r="O1405" s="126"/>
      <c r="P1405" s="126">
        <f>Table7[[#This Row],[Total Drug Cost]]-Table7[[#This Row],[Total Third-party Pay]]</f>
        <v>0</v>
      </c>
      <c r="Q1405" s="127"/>
      <c r="R1405" s="70" t="e">
        <f>VLOOKUP(Table7[[#This Row],[Patient PHN]],'[1]MASTER LIST'!$C:$D,2,FALSE)</f>
        <v>#N/A</v>
      </c>
    </row>
    <row r="1406" spans="1:18" x14ac:dyDescent="0.25">
      <c r="A1406" s="210"/>
      <c r="B1406" s="124"/>
      <c r="C1406" s="125"/>
      <c r="D1406" s="125"/>
      <c r="E1406" s="125"/>
      <c r="F1406" s="125"/>
      <c r="G1406" s="125"/>
      <c r="H1406" s="125"/>
      <c r="I1406" s="125"/>
      <c r="J1406" s="125"/>
      <c r="K1406" s="126"/>
      <c r="L1406" s="126"/>
      <c r="M1406" s="126"/>
      <c r="N1406" s="226">
        <f>Table7[[#This Row],[Drug Cost]]+Table7[[#This Row],[Drug Markup]]+Table7[[#This Row],[Drug Dispensing Fee]]</f>
        <v>0</v>
      </c>
      <c r="O1406" s="126"/>
      <c r="P1406" s="126">
        <f>Table7[[#This Row],[Total Drug Cost]]-Table7[[#This Row],[Total Third-party Pay]]</f>
        <v>0</v>
      </c>
      <c r="Q1406" s="127"/>
      <c r="R1406" s="70" t="e">
        <f>VLOOKUP(Table7[[#This Row],[Patient PHN]],'[1]MASTER LIST'!$C:$D,2,FALSE)</f>
        <v>#N/A</v>
      </c>
    </row>
    <row r="1407" spans="1:18" x14ac:dyDescent="0.25">
      <c r="A1407" s="210"/>
      <c r="B1407" s="124"/>
      <c r="C1407" s="125"/>
      <c r="D1407" s="125"/>
      <c r="E1407" s="125"/>
      <c r="F1407" s="125"/>
      <c r="G1407" s="125"/>
      <c r="H1407" s="125"/>
      <c r="I1407" s="125"/>
      <c r="J1407" s="125"/>
      <c r="K1407" s="126"/>
      <c r="L1407" s="126"/>
      <c r="M1407" s="126"/>
      <c r="N1407" s="226">
        <f>Table7[[#This Row],[Drug Cost]]+Table7[[#This Row],[Drug Markup]]+Table7[[#This Row],[Drug Dispensing Fee]]</f>
        <v>0</v>
      </c>
      <c r="O1407" s="126"/>
      <c r="P1407" s="126">
        <f>Table7[[#This Row],[Total Drug Cost]]-Table7[[#This Row],[Total Third-party Pay]]</f>
        <v>0</v>
      </c>
      <c r="Q1407" s="127"/>
      <c r="R1407" s="70" t="e">
        <f>VLOOKUP(Table7[[#This Row],[Patient PHN]],'[1]MASTER LIST'!$C:$D,2,FALSE)</f>
        <v>#N/A</v>
      </c>
    </row>
    <row r="1408" spans="1:18" x14ac:dyDescent="0.25">
      <c r="A1408" s="210"/>
      <c r="B1408" s="124"/>
      <c r="C1408" s="125"/>
      <c r="D1408" s="125"/>
      <c r="E1408" s="125"/>
      <c r="F1408" s="125"/>
      <c r="G1408" s="125"/>
      <c r="H1408" s="125"/>
      <c r="I1408" s="125"/>
      <c r="J1408" s="125"/>
      <c r="K1408" s="126"/>
      <c r="L1408" s="126"/>
      <c r="M1408" s="126"/>
      <c r="N1408" s="226">
        <f>Table7[[#This Row],[Drug Cost]]+Table7[[#This Row],[Drug Markup]]+Table7[[#This Row],[Drug Dispensing Fee]]</f>
        <v>0</v>
      </c>
      <c r="O1408" s="126"/>
      <c r="P1408" s="126">
        <f>Table7[[#This Row],[Total Drug Cost]]-Table7[[#This Row],[Total Third-party Pay]]</f>
        <v>0</v>
      </c>
      <c r="Q1408" s="127"/>
      <c r="R1408" s="70" t="e">
        <f>VLOOKUP(Table7[[#This Row],[Patient PHN]],'[1]MASTER LIST'!$C:$D,2,FALSE)</f>
        <v>#N/A</v>
      </c>
    </row>
    <row r="1409" spans="1:18" x14ac:dyDescent="0.25">
      <c r="A1409" s="210"/>
      <c r="B1409" s="124"/>
      <c r="C1409" s="125"/>
      <c r="D1409" s="125"/>
      <c r="E1409" s="125"/>
      <c r="F1409" s="125"/>
      <c r="G1409" s="125"/>
      <c r="H1409" s="125"/>
      <c r="I1409" s="125"/>
      <c r="J1409" s="125"/>
      <c r="K1409" s="126"/>
      <c r="L1409" s="126"/>
      <c r="M1409" s="126"/>
      <c r="N1409" s="226">
        <f>Table7[[#This Row],[Drug Cost]]+Table7[[#This Row],[Drug Markup]]+Table7[[#This Row],[Drug Dispensing Fee]]</f>
        <v>0</v>
      </c>
      <c r="O1409" s="126"/>
      <c r="P1409" s="126">
        <f>Table7[[#This Row],[Total Drug Cost]]-Table7[[#This Row],[Total Third-party Pay]]</f>
        <v>0</v>
      </c>
      <c r="Q1409" s="127"/>
      <c r="R1409" s="70" t="e">
        <f>VLOOKUP(Table7[[#This Row],[Patient PHN]],'[1]MASTER LIST'!$C:$D,2,FALSE)</f>
        <v>#N/A</v>
      </c>
    </row>
    <row r="1410" spans="1:18" x14ac:dyDescent="0.25">
      <c r="A1410" s="210"/>
      <c r="B1410" s="124"/>
      <c r="C1410" s="125"/>
      <c r="D1410" s="125"/>
      <c r="E1410" s="125"/>
      <c r="F1410" s="125"/>
      <c r="G1410" s="125"/>
      <c r="H1410" s="125"/>
      <c r="I1410" s="125"/>
      <c r="J1410" s="125"/>
      <c r="K1410" s="126"/>
      <c r="L1410" s="126"/>
      <c r="M1410" s="126"/>
      <c r="N1410" s="226">
        <f>Table7[[#This Row],[Drug Cost]]+Table7[[#This Row],[Drug Markup]]+Table7[[#This Row],[Drug Dispensing Fee]]</f>
        <v>0</v>
      </c>
      <c r="O1410" s="126"/>
      <c r="P1410" s="126">
        <f>Table7[[#This Row],[Total Drug Cost]]-Table7[[#This Row],[Total Third-party Pay]]</f>
        <v>0</v>
      </c>
      <c r="Q1410" s="127"/>
      <c r="R1410" s="70" t="e">
        <f>VLOOKUP(Table7[[#This Row],[Patient PHN]],'[1]MASTER LIST'!$C:$D,2,FALSE)</f>
        <v>#N/A</v>
      </c>
    </row>
    <row r="1411" spans="1:18" x14ac:dyDescent="0.25">
      <c r="A1411" s="210"/>
      <c r="B1411" s="124"/>
      <c r="C1411" s="125"/>
      <c r="D1411" s="125"/>
      <c r="E1411" s="125"/>
      <c r="F1411" s="125"/>
      <c r="G1411" s="125"/>
      <c r="H1411" s="125"/>
      <c r="I1411" s="125"/>
      <c r="J1411" s="125"/>
      <c r="K1411" s="126"/>
      <c r="L1411" s="126"/>
      <c r="M1411" s="126"/>
      <c r="N1411" s="226">
        <f>Table7[[#This Row],[Drug Cost]]+Table7[[#This Row],[Drug Markup]]+Table7[[#This Row],[Drug Dispensing Fee]]</f>
        <v>0</v>
      </c>
      <c r="O1411" s="126"/>
      <c r="P1411" s="126">
        <f>Table7[[#This Row],[Total Drug Cost]]-Table7[[#This Row],[Total Third-party Pay]]</f>
        <v>0</v>
      </c>
      <c r="Q1411" s="127"/>
      <c r="R1411" s="70" t="e">
        <f>VLOOKUP(Table7[[#This Row],[Patient PHN]],'[1]MASTER LIST'!$C:$D,2,FALSE)</f>
        <v>#N/A</v>
      </c>
    </row>
    <row r="1412" spans="1:18" x14ac:dyDescent="0.25">
      <c r="A1412" s="210"/>
      <c r="B1412" s="124"/>
      <c r="C1412" s="125"/>
      <c r="D1412" s="125"/>
      <c r="E1412" s="125"/>
      <c r="F1412" s="125"/>
      <c r="G1412" s="125"/>
      <c r="H1412" s="125"/>
      <c r="I1412" s="125"/>
      <c r="J1412" s="125"/>
      <c r="K1412" s="126"/>
      <c r="L1412" s="126"/>
      <c r="M1412" s="126"/>
      <c r="N1412" s="226">
        <f>Table7[[#This Row],[Drug Cost]]+Table7[[#This Row],[Drug Markup]]+Table7[[#This Row],[Drug Dispensing Fee]]</f>
        <v>0</v>
      </c>
      <c r="O1412" s="126"/>
      <c r="P1412" s="126">
        <f>Table7[[#This Row],[Total Drug Cost]]-Table7[[#This Row],[Total Third-party Pay]]</f>
        <v>0</v>
      </c>
      <c r="Q1412" s="127"/>
      <c r="R1412" s="70" t="e">
        <f>VLOOKUP(Table7[[#This Row],[Patient PHN]],'[1]MASTER LIST'!$C:$D,2,FALSE)</f>
        <v>#N/A</v>
      </c>
    </row>
    <row r="1413" spans="1:18" x14ac:dyDescent="0.25">
      <c r="A1413" s="210"/>
      <c r="B1413" s="124"/>
      <c r="C1413" s="125"/>
      <c r="D1413" s="125"/>
      <c r="E1413" s="125"/>
      <c r="F1413" s="125"/>
      <c r="G1413" s="125"/>
      <c r="H1413" s="125"/>
      <c r="I1413" s="125"/>
      <c r="J1413" s="125"/>
      <c r="K1413" s="126"/>
      <c r="L1413" s="126"/>
      <c r="M1413" s="126"/>
      <c r="N1413" s="226">
        <f>Table7[[#This Row],[Drug Cost]]+Table7[[#This Row],[Drug Markup]]+Table7[[#This Row],[Drug Dispensing Fee]]</f>
        <v>0</v>
      </c>
      <c r="O1413" s="126"/>
      <c r="P1413" s="126">
        <f>Table7[[#This Row],[Total Drug Cost]]-Table7[[#This Row],[Total Third-party Pay]]</f>
        <v>0</v>
      </c>
      <c r="Q1413" s="127"/>
      <c r="R1413" s="70" t="e">
        <f>VLOOKUP(Table7[[#This Row],[Patient PHN]],'[1]MASTER LIST'!$C:$D,2,FALSE)</f>
        <v>#N/A</v>
      </c>
    </row>
    <row r="1414" spans="1:18" x14ac:dyDescent="0.25">
      <c r="A1414" s="210"/>
      <c r="B1414" s="124"/>
      <c r="C1414" s="125"/>
      <c r="D1414" s="125"/>
      <c r="E1414" s="125"/>
      <c r="F1414" s="125"/>
      <c r="G1414" s="125"/>
      <c r="H1414" s="125"/>
      <c r="I1414" s="125"/>
      <c r="J1414" s="125"/>
      <c r="K1414" s="126"/>
      <c r="L1414" s="126"/>
      <c r="M1414" s="126"/>
      <c r="N1414" s="226">
        <f>Table7[[#This Row],[Drug Cost]]+Table7[[#This Row],[Drug Markup]]+Table7[[#This Row],[Drug Dispensing Fee]]</f>
        <v>0</v>
      </c>
      <c r="O1414" s="126"/>
      <c r="P1414" s="126">
        <f>Table7[[#This Row],[Total Drug Cost]]-Table7[[#This Row],[Total Third-party Pay]]</f>
        <v>0</v>
      </c>
      <c r="Q1414" s="127"/>
      <c r="R1414" s="70" t="e">
        <f>VLOOKUP(Table7[[#This Row],[Patient PHN]],'[1]MASTER LIST'!$C:$D,2,FALSE)</f>
        <v>#N/A</v>
      </c>
    </row>
    <row r="1415" spans="1:18" x14ac:dyDescent="0.25">
      <c r="A1415" s="210"/>
      <c r="B1415" s="124"/>
      <c r="C1415" s="125"/>
      <c r="D1415" s="125"/>
      <c r="E1415" s="125"/>
      <c r="F1415" s="125"/>
      <c r="G1415" s="125"/>
      <c r="H1415" s="125"/>
      <c r="I1415" s="125"/>
      <c r="J1415" s="125"/>
      <c r="K1415" s="126"/>
      <c r="L1415" s="126"/>
      <c r="M1415" s="126"/>
      <c r="N1415" s="226">
        <f>Table7[[#This Row],[Drug Cost]]+Table7[[#This Row],[Drug Markup]]+Table7[[#This Row],[Drug Dispensing Fee]]</f>
        <v>0</v>
      </c>
      <c r="O1415" s="126"/>
      <c r="P1415" s="126">
        <f>Table7[[#This Row],[Total Drug Cost]]-Table7[[#This Row],[Total Third-party Pay]]</f>
        <v>0</v>
      </c>
      <c r="Q1415" s="127"/>
      <c r="R1415" s="70" t="e">
        <f>VLOOKUP(Table7[[#This Row],[Patient PHN]],'[1]MASTER LIST'!$C:$D,2,FALSE)</f>
        <v>#N/A</v>
      </c>
    </row>
    <row r="1416" spans="1:18" x14ac:dyDescent="0.25">
      <c r="A1416" s="210"/>
      <c r="B1416" s="124"/>
      <c r="C1416" s="125"/>
      <c r="D1416" s="125"/>
      <c r="E1416" s="125"/>
      <c r="F1416" s="125"/>
      <c r="G1416" s="125"/>
      <c r="H1416" s="125"/>
      <c r="I1416" s="125"/>
      <c r="J1416" s="125"/>
      <c r="K1416" s="126"/>
      <c r="L1416" s="126"/>
      <c r="M1416" s="126"/>
      <c r="N1416" s="226">
        <f>Table7[[#This Row],[Drug Cost]]+Table7[[#This Row],[Drug Markup]]+Table7[[#This Row],[Drug Dispensing Fee]]</f>
        <v>0</v>
      </c>
      <c r="O1416" s="126"/>
      <c r="P1416" s="126">
        <f>Table7[[#This Row],[Total Drug Cost]]-Table7[[#This Row],[Total Third-party Pay]]</f>
        <v>0</v>
      </c>
      <c r="Q1416" s="127"/>
      <c r="R1416" s="70" t="e">
        <f>VLOOKUP(Table7[[#This Row],[Patient PHN]],'[1]MASTER LIST'!$C:$D,2,FALSE)</f>
        <v>#N/A</v>
      </c>
    </row>
    <row r="1417" spans="1:18" x14ac:dyDescent="0.25">
      <c r="A1417" s="210"/>
      <c r="B1417" s="124"/>
      <c r="C1417" s="125"/>
      <c r="D1417" s="125"/>
      <c r="E1417" s="125"/>
      <c r="F1417" s="125"/>
      <c r="G1417" s="125"/>
      <c r="H1417" s="125"/>
      <c r="I1417" s="125"/>
      <c r="J1417" s="125"/>
      <c r="K1417" s="126"/>
      <c r="L1417" s="126"/>
      <c r="M1417" s="126"/>
      <c r="N1417" s="226">
        <f>Table7[[#This Row],[Drug Cost]]+Table7[[#This Row],[Drug Markup]]+Table7[[#This Row],[Drug Dispensing Fee]]</f>
        <v>0</v>
      </c>
      <c r="O1417" s="126"/>
      <c r="P1417" s="126">
        <f>Table7[[#This Row],[Total Drug Cost]]-Table7[[#This Row],[Total Third-party Pay]]</f>
        <v>0</v>
      </c>
      <c r="Q1417" s="127"/>
      <c r="R1417" s="70" t="e">
        <f>VLOOKUP(Table7[[#This Row],[Patient PHN]],'[1]MASTER LIST'!$C:$D,2,FALSE)</f>
        <v>#N/A</v>
      </c>
    </row>
    <row r="1418" spans="1:18" x14ac:dyDescent="0.25">
      <c r="A1418" s="210"/>
      <c r="B1418" s="124"/>
      <c r="C1418" s="125"/>
      <c r="D1418" s="125"/>
      <c r="E1418" s="125"/>
      <c r="F1418" s="125"/>
      <c r="G1418" s="125"/>
      <c r="H1418" s="125"/>
      <c r="I1418" s="125"/>
      <c r="J1418" s="125"/>
      <c r="K1418" s="126"/>
      <c r="L1418" s="126"/>
      <c r="M1418" s="126"/>
      <c r="N1418" s="226">
        <f>Table7[[#This Row],[Drug Cost]]+Table7[[#This Row],[Drug Markup]]+Table7[[#This Row],[Drug Dispensing Fee]]</f>
        <v>0</v>
      </c>
      <c r="O1418" s="126"/>
      <c r="P1418" s="126">
        <f>Table7[[#This Row],[Total Drug Cost]]-Table7[[#This Row],[Total Third-party Pay]]</f>
        <v>0</v>
      </c>
      <c r="Q1418" s="127"/>
      <c r="R1418" s="70" t="e">
        <f>VLOOKUP(Table7[[#This Row],[Patient PHN]],'[1]MASTER LIST'!$C:$D,2,FALSE)</f>
        <v>#N/A</v>
      </c>
    </row>
    <row r="1419" spans="1:18" x14ac:dyDescent="0.25">
      <c r="A1419" s="210"/>
      <c r="B1419" s="124"/>
      <c r="C1419" s="125"/>
      <c r="D1419" s="125"/>
      <c r="E1419" s="125"/>
      <c r="F1419" s="125"/>
      <c r="G1419" s="125"/>
      <c r="H1419" s="125"/>
      <c r="I1419" s="125"/>
      <c r="J1419" s="125"/>
      <c r="K1419" s="126"/>
      <c r="L1419" s="126"/>
      <c r="M1419" s="126"/>
      <c r="N1419" s="226">
        <f>Table7[[#This Row],[Drug Cost]]+Table7[[#This Row],[Drug Markup]]+Table7[[#This Row],[Drug Dispensing Fee]]</f>
        <v>0</v>
      </c>
      <c r="O1419" s="126"/>
      <c r="P1419" s="126">
        <f>Table7[[#This Row],[Total Drug Cost]]-Table7[[#This Row],[Total Third-party Pay]]</f>
        <v>0</v>
      </c>
      <c r="Q1419" s="127"/>
      <c r="R1419" s="70" t="e">
        <f>VLOOKUP(Table7[[#This Row],[Patient PHN]],'[1]MASTER LIST'!$C:$D,2,FALSE)</f>
        <v>#N/A</v>
      </c>
    </row>
    <row r="1420" spans="1:18" x14ac:dyDescent="0.25">
      <c r="A1420" s="210"/>
      <c r="B1420" s="124"/>
      <c r="C1420" s="125"/>
      <c r="D1420" s="125"/>
      <c r="E1420" s="125"/>
      <c r="F1420" s="125"/>
      <c r="G1420" s="125"/>
      <c r="H1420" s="125"/>
      <c r="I1420" s="125"/>
      <c r="J1420" s="125"/>
      <c r="K1420" s="126"/>
      <c r="L1420" s="126"/>
      <c r="M1420" s="126"/>
      <c r="N1420" s="226">
        <f>Table7[[#This Row],[Drug Cost]]+Table7[[#This Row],[Drug Markup]]+Table7[[#This Row],[Drug Dispensing Fee]]</f>
        <v>0</v>
      </c>
      <c r="O1420" s="126"/>
      <c r="P1420" s="126">
        <f>Table7[[#This Row],[Total Drug Cost]]-Table7[[#This Row],[Total Third-party Pay]]</f>
        <v>0</v>
      </c>
      <c r="Q1420" s="127"/>
      <c r="R1420" s="70" t="e">
        <f>VLOOKUP(Table7[[#This Row],[Patient PHN]],'[1]MASTER LIST'!$C:$D,2,FALSE)</f>
        <v>#N/A</v>
      </c>
    </row>
    <row r="1421" spans="1:18" x14ac:dyDescent="0.25">
      <c r="A1421" s="210"/>
      <c r="B1421" s="124"/>
      <c r="C1421" s="125"/>
      <c r="D1421" s="125"/>
      <c r="E1421" s="125"/>
      <c r="F1421" s="125"/>
      <c r="G1421" s="125"/>
      <c r="H1421" s="125"/>
      <c r="I1421" s="125"/>
      <c r="J1421" s="125"/>
      <c r="K1421" s="126"/>
      <c r="L1421" s="126"/>
      <c r="M1421" s="126"/>
      <c r="N1421" s="226">
        <f>Table7[[#This Row],[Drug Cost]]+Table7[[#This Row],[Drug Markup]]+Table7[[#This Row],[Drug Dispensing Fee]]</f>
        <v>0</v>
      </c>
      <c r="O1421" s="126"/>
      <c r="P1421" s="126">
        <f>Table7[[#This Row],[Total Drug Cost]]-Table7[[#This Row],[Total Third-party Pay]]</f>
        <v>0</v>
      </c>
      <c r="Q1421" s="127"/>
      <c r="R1421" s="70" t="e">
        <f>VLOOKUP(Table7[[#This Row],[Patient PHN]],'[1]MASTER LIST'!$C:$D,2,FALSE)</f>
        <v>#N/A</v>
      </c>
    </row>
    <row r="1422" spans="1:18" x14ac:dyDescent="0.25">
      <c r="A1422" s="210"/>
      <c r="B1422" s="124"/>
      <c r="C1422" s="125"/>
      <c r="D1422" s="125"/>
      <c r="E1422" s="125"/>
      <c r="F1422" s="125"/>
      <c r="G1422" s="125"/>
      <c r="H1422" s="125"/>
      <c r="I1422" s="125"/>
      <c r="J1422" s="125"/>
      <c r="K1422" s="126"/>
      <c r="L1422" s="126"/>
      <c r="M1422" s="126"/>
      <c r="N1422" s="226">
        <f>Table7[[#This Row],[Drug Cost]]+Table7[[#This Row],[Drug Markup]]+Table7[[#This Row],[Drug Dispensing Fee]]</f>
        <v>0</v>
      </c>
      <c r="O1422" s="126"/>
      <c r="P1422" s="126">
        <f>Table7[[#This Row],[Total Drug Cost]]-Table7[[#This Row],[Total Third-party Pay]]</f>
        <v>0</v>
      </c>
      <c r="Q1422" s="127"/>
      <c r="R1422" s="70" t="e">
        <f>VLOOKUP(Table7[[#This Row],[Patient PHN]],'[1]MASTER LIST'!$C:$D,2,FALSE)</f>
        <v>#N/A</v>
      </c>
    </row>
    <row r="1423" spans="1:18" x14ac:dyDescent="0.25">
      <c r="A1423" s="210"/>
      <c r="B1423" s="124"/>
      <c r="C1423" s="125"/>
      <c r="D1423" s="125"/>
      <c r="E1423" s="125"/>
      <c r="F1423" s="125"/>
      <c r="G1423" s="125"/>
      <c r="H1423" s="125"/>
      <c r="I1423" s="125"/>
      <c r="J1423" s="125"/>
      <c r="K1423" s="126"/>
      <c r="L1423" s="126"/>
      <c r="M1423" s="126"/>
      <c r="N1423" s="226">
        <f>Table7[[#This Row],[Drug Cost]]+Table7[[#This Row],[Drug Markup]]+Table7[[#This Row],[Drug Dispensing Fee]]</f>
        <v>0</v>
      </c>
      <c r="O1423" s="126"/>
      <c r="P1423" s="126">
        <f>Table7[[#This Row],[Total Drug Cost]]-Table7[[#This Row],[Total Third-party Pay]]</f>
        <v>0</v>
      </c>
      <c r="Q1423" s="127"/>
      <c r="R1423" s="70" t="e">
        <f>VLOOKUP(Table7[[#This Row],[Patient PHN]],'[1]MASTER LIST'!$C:$D,2,FALSE)</f>
        <v>#N/A</v>
      </c>
    </row>
    <row r="1424" spans="1:18" x14ac:dyDescent="0.25">
      <c r="A1424" s="210"/>
      <c r="B1424" s="124"/>
      <c r="C1424" s="125"/>
      <c r="D1424" s="125"/>
      <c r="E1424" s="125"/>
      <c r="F1424" s="125"/>
      <c r="G1424" s="125"/>
      <c r="H1424" s="125"/>
      <c r="I1424" s="125"/>
      <c r="J1424" s="125"/>
      <c r="K1424" s="126"/>
      <c r="L1424" s="126"/>
      <c r="M1424" s="126"/>
      <c r="N1424" s="226">
        <f>Table7[[#This Row],[Drug Cost]]+Table7[[#This Row],[Drug Markup]]+Table7[[#This Row],[Drug Dispensing Fee]]</f>
        <v>0</v>
      </c>
      <c r="O1424" s="126"/>
      <c r="P1424" s="126">
        <f>Table7[[#This Row],[Total Drug Cost]]-Table7[[#This Row],[Total Third-party Pay]]</f>
        <v>0</v>
      </c>
      <c r="Q1424" s="127"/>
      <c r="R1424" s="70" t="e">
        <f>VLOOKUP(Table7[[#This Row],[Patient PHN]],'[1]MASTER LIST'!$C:$D,2,FALSE)</f>
        <v>#N/A</v>
      </c>
    </row>
    <row r="1425" spans="1:18" x14ac:dyDescent="0.25">
      <c r="A1425" s="210"/>
      <c r="B1425" s="124"/>
      <c r="C1425" s="125"/>
      <c r="D1425" s="125"/>
      <c r="E1425" s="125"/>
      <c r="F1425" s="125"/>
      <c r="G1425" s="125"/>
      <c r="H1425" s="125"/>
      <c r="I1425" s="125"/>
      <c r="J1425" s="125"/>
      <c r="K1425" s="126"/>
      <c r="L1425" s="126"/>
      <c r="M1425" s="126"/>
      <c r="N1425" s="226">
        <f>Table7[[#This Row],[Drug Cost]]+Table7[[#This Row],[Drug Markup]]+Table7[[#This Row],[Drug Dispensing Fee]]</f>
        <v>0</v>
      </c>
      <c r="O1425" s="126"/>
      <c r="P1425" s="126">
        <f>Table7[[#This Row],[Total Drug Cost]]-Table7[[#This Row],[Total Third-party Pay]]</f>
        <v>0</v>
      </c>
      <c r="Q1425" s="127"/>
      <c r="R1425" s="70" t="e">
        <f>VLOOKUP(Table7[[#This Row],[Patient PHN]],'[1]MASTER LIST'!$C:$D,2,FALSE)</f>
        <v>#N/A</v>
      </c>
    </row>
    <row r="1426" spans="1:18" x14ac:dyDescent="0.25">
      <c r="A1426" s="210"/>
      <c r="B1426" s="124"/>
      <c r="C1426" s="125"/>
      <c r="D1426" s="125"/>
      <c r="E1426" s="125"/>
      <c r="F1426" s="125"/>
      <c r="G1426" s="125"/>
      <c r="H1426" s="125"/>
      <c r="I1426" s="125"/>
      <c r="J1426" s="125"/>
      <c r="K1426" s="126"/>
      <c r="L1426" s="126"/>
      <c r="M1426" s="126"/>
      <c r="N1426" s="226">
        <f>Table7[[#This Row],[Drug Cost]]+Table7[[#This Row],[Drug Markup]]+Table7[[#This Row],[Drug Dispensing Fee]]</f>
        <v>0</v>
      </c>
      <c r="O1426" s="126"/>
      <c r="P1426" s="126">
        <f>Table7[[#This Row],[Total Drug Cost]]-Table7[[#This Row],[Total Third-party Pay]]</f>
        <v>0</v>
      </c>
      <c r="Q1426" s="127"/>
      <c r="R1426" s="70" t="e">
        <f>VLOOKUP(Table7[[#This Row],[Patient PHN]],'[1]MASTER LIST'!$C:$D,2,FALSE)</f>
        <v>#N/A</v>
      </c>
    </row>
    <row r="1427" spans="1:18" x14ac:dyDescent="0.25">
      <c r="A1427" s="210"/>
      <c r="B1427" s="124"/>
      <c r="C1427" s="125"/>
      <c r="D1427" s="125"/>
      <c r="E1427" s="125"/>
      <c r="F1427" s="125"/>
      <c r="G1427" s="125"/>
      <c r="H1427" s="125"/>
      <c r="I1427" s="125"/>
      <c r="J1427" s="125"/>
      <c r="K1427" s="126"/>
      <c r="L1427" s="126"/>
      <c r="M1427" s="126"/>
      <c r="N1427" s="226">
        <f>Table7[[#This Row],[Drug Cost]]+Table7[[#This Row],[Drug Markup]]+Table7[[#This Row],[Drug Dispensing Fee]]</f>
        <v>0</v>
      </c>
      <c r="O1427" s="126"/>
      <c r="P1427" s="126">
        <f>Table7[[#This Row],[Total Drug Cost]]-Table7[[#This Row],[Total Third-party Pay]]</f>
        <v>0</v>
      </c>
      <c r="Q1427" s="127"/>
      <c r="R1427" s="70" t="e">
        <f>VLOOKUP(Table7[[#This Row],[Patient PHN]],'[1]MASTER LIST'!$C:$D,2,FALSE)</f>
        <v>#N/A</v>
      </c>
    </row>
    <row r="1428" spans="1:18" x14ac:dyDescent="0.25">
      <c r="A1428" s="210"/>
      <c r="B1428" s="124"/>
      <c r="C1428" s="125"/>
      <c r="D1428" s="125"/>
      <c r="E1428" s="125"/>
      <c r="F1428" s="125"/>
      <c r="G1428" s="125"/>
      <c r="H1428" s="125"/>
      <c r="I1428" s="125"/>
      <c r="J1428" s="125"/>
      <c r="K1428" s="126"/>
      <c r="L1428" s="126"/>
      <c r="M1428" s="126"/>
      <c r="N1428" s="226">
        <f>Table7[[#This Row],[Drug Cost]]+Table7[[#This Row],[Drug Markup]]+Table7[[#This Row],[Drug Dispensing Fee]]</f>
        <v>0</v>
      </c>
      <c r="O1428" s="126"/>
      <c r="P1428" s="126">
        <f>Table7[[#This Row],[Total Drug Cost]]-Table7[[#This Row],[Total Third-party Pay]]</f>
        <v>0</v>
      </c>
      <c r="Q1428" s="127"/>
      <c r="R1428" s="70" t="e">
        <f>VLOOKUP(Table7[[#This Row],[Patient PHN]],'[1]MASTER LIST'!$C:$D,2,FALSE)</f>
        <v>#N/A</v>
      </c>
    </row>
    <row r="1429" spans="1:18" x14ac:dyDescent="0.25">
      <c r="A1429" s="210"/>
      <c r="B1429" s="124"/>
      <c r="C1429" s="125"/>
      <c r="D1429" s="125"/>
      <c r="E1429" s="125"/>
      <c r="F1429" s="125"/>
      <c r="G1429" s="125"/>
      <c r="H1429" s="125"/>
      <c r="I1429" s="125"/>
      <c r="J1429" s="125"/>
      <c r="K1429" s="126"/>
      <c r="L1429" s="126"/>
      <c r="M1429" s="126"/>
      <c r="N1429" s="226">
        <f>Table7[[#This Row],[Drug Cost]]+Table7[[#This Row],[Drug Markup]]+Table7[[#This Row],[Drug Dispensing Fee]]</f>
        <v>0</v>
      </c>
      <c r="O1429" s="126"/>
      <c r="P1429" s="126">
        <f>Table7[[#This Row],[Total Drug Cost]]-Table7[[#This Row],[Total Third-party Pay]]</f>
        <v>0</v>
      </c>
      <c r="Q1429" s="127"/>
      <c r="R1429" s="70" t="e">
        <f>VLOOKUP(Table7[[#This Row],[Patient PHN]],'[1]MASTER LIST'!$C:$D,2,FALSE)</f>
        <v>#N/A</v>
      </c>
    </row>
    <row r="1430" spans="1:18" x14ac:dyDescent="0.25">
      <c r="A1430" s="210"/>
      <c r="B1430" s="124"/>
      <c r="C1430" s="125"/>
      <c r="D1430" s="125"/>
      <c r="E1430" s="125"/>
      <c r="F1430" s="125"/>
      <c r="G1430" s="125"/>
      <c r="H1430" s="125"/>
      <c r="I1430" s="125"/>
      <c r="J1430" s="125"/>
      <c r="K1430" s="126"/>
      <c r="L1430" s="126"/>
      <c r="M1430" s="126"/>
      <c r="N1430" s="226">
        <f>Table7[[#This Row],[Drug Cost]]+Table7[[#This Row],[Drug Markup]]+Table7[[#This Row],[Drug Dispensing Fee]]</f>
        <v>0</v>
      </c>
      <c r="O1430" s="126"/>
      <c r="P1430" s="126">
        <f>Table7[[#This Row],[Total Drug Cost]]-Table7[[#This Row],[Total Third-party Pay]]</f>
        <v>0</v>
      </c>
      <c r="Q1430" s="127"/>
      <c r="R1430" s="70" t="e">
        <f>VLOOKUP(Table7[[#This Row],[Patient PHN]],'[1]MASTER LIST'!$C:$D,2,FALSE)</f>
        <v>#N/A</v>
      </c>
    </row>
    <row r="1431" spans="1:18" x14ac:dyDescent="0.25">
      <c r="A1431" s="210"/>
      <c r="B1431" s="124"/>
      <c r="C1431" s="125"/>
      <c r="D1431" s="125"/>
      <c r="E1431" s="125"/>
      <c r="F1431" s="125"/>
      <c r="G1431" s="125"/>
      <c r="H1431" s="125"/>
      <c r="I1431" s="125"/>
      <c r="J1431" s="125"/>
      <c r="K1431" s="126"/>
      <c r="L1431" s="126"/>
      <c r="M1431" s="126"/>
      <c r="N1431" s="226">
        <f>Table7[[#This Row],[Drug Cost]]+Table7[[#This Row],[Drug Markup]]+Table7[[#This Row],[Drug Dispensing Fee]]</f>
        <v>0</v>
      </c>
      <c r="O1431" s="126"/>
      <c r="P1431" s="126">
        <f>Table7[[#This Row],[Total Drug Cost]]-Table7[[#This Row],[Total Third-party Pay]]</f>
        <v>0</v>
      </c>
      <c r="Q1431" s="127"/>
      <c r="R1431" s="70" t="e">
        <f>VLOOKUP(Table7[[#This Row],[Patient PHN]],'[1]MASTER LIST'!$C:$D,2,FALSE)</f>
        <v>#N/A</v>
      </c>
    </row>
    <row r="1432" spans="1:18" x14ac:dyDescent="0.25">
      <c r="A1432" s="210"/>
      <c r="B1432" s="124"/>
      <c r="C1432" s="125"/>
      <c r="D1432" s="125"/>
      <c r="E1432" s="125"/>
      <c r="F1432" s="125"/>
      <c r="G1432" s="125"/>
      <c r="H1432" s="125"/>
      <c r="I1432" s="125"/>
      <c r="J1432" s="125"/>
      <c r="K1432" s="126"/>
      <c r="L1432" s="126"/>
      <c r="M1432" s="126"/>
      <c r="N1432" s="226">
        <f>Table7[[#This Row],[Drug Cost]]+Table7[[#This Row],[Drug Markup]]+Table7[[#This Row],[Drug Dispensing Fee]]</f>
        <v>0</v>
      </c>
      <c r="O1432" s="126"/>
      <c r="P1432" s="126">
        <f>Table7[[#This Row],[Total Drug Cost]]-Table7[[#This Row],[Total Third-party Pay]]</f>
        <v>0</v>
      </c>
      <c r="Q1432" s="127"/>
      <c r="R1432" s="70" t="e">
        <f>VLOOKUP(Table7[[#This Row],[Patient PHN]],'[1]MASTER LIST'!$C:$D,2,FALSE)</f>
        <v>#N/A</v>
      </c>
    </row>
    <row r="1433" spans="1:18" x14ac:dyDescent="0.25">
      <c r="A1433" s="210"/>
      <c r="B1433" s="124"/>
      <c r="C1433" s="125"/>
      <c r="D1433" s="125"/>
      <c r="E1433" s="125"/>
      <c r="F1433" s="125"/>
      <c r="G1433" s="125"/>
      <c r="H1433" s="125"/>
      <c r="I1433" s="125"/>
      <c r="J1433" s="125"/>
      <c r="K1433" s="126"/>
      <c r="L1433" s="126"/>
      <c r="M1433" s="126"/>
      <c r="N1433" s="226">
        <f>Table7[[#This Row],[Drug Cost]]+Table7[[#This Row],[Drug Markup]]+Table7[[#This Row],[Drug Dispensing Fee]]</f>
        <v>0</v>
      </c>
      <c r="O1433" s="126"/>
      <c r="P1433" s="126">
        <f>Table7[[#This Row],[Total Drug Cost]]-Table7[[#This Row],[Total Third-party Pay]]</f>
        <v>0</v>
      </c>
      <c r="Q1433" s="127"/>
      <c r="R1433" s="70" t="e">
        <f>VLOOKUP(Table7[[#This Row],[Patient PHN]],'[1]MASTER LIST'!$C:$D,2,FALSE)</f>
        <v>#N/A</v>
      </c>
    </row>
    <row r="1434" spans="1:18" x14ac:dyDescent="0.25">
      <c r="A1434" s="210"/>
      <c r="B1434" s="124"/>
      <c r="C1434" s="125"/>
      <c r="D1434" s="125"/>
      <c r="E1434" s="125"/>
      <c r="F1434" s="125"/>
      <c r="G1434" s="125"/>
      <c r="H1434" s="125"/>
      <c r="I1434" s="125"/>
      <c r="J1434" s="125"/>
      <c r="K1434" s="126"/>
      <c r="L1434" s="126"/>
      <c r="M1434" s="126"/>
      <c r="N1434" s="226">
        <f>Table7[[#This Row],[Drug Cost]]+Table7[[#This Row],[Drug Markup]]+Table7[[#This Row],[Drug Dispensing Fee]]</f>
        <v>0</v>
      </c>
      <c r="O1434" s="126"/>
      <c r="P1434" s="126">
        <f>Table7[[#This Row],[Total Drug Cost]]-Table7[[#This Row],[Total Third-party Pay]]</f>
        <v>0</v>
      </c>
      <c r="Q1434" s="127"/>
      <c r="R1434" s="70" t="e">
        <f>VLOOKUP(Table7[[#This Row],[Patient PHN]],'[1]MASTER LIST'!$C:$D,2,FALSE)</f>
        <v>#N/A</v>
      </c>
    </row>
    <row r="1435" spans="1:18" x14ac:dyDescent="0.25">
      <c r="A1435" s="210"/>
      <c r="B1435" s="124"/>
      <c r="C1435" s="125"/>
      <c r="D1435" s="125"/>
      <c r="E1435" s="125"/>
      <c r="F1435" s="125"/>
      <c r="G1435" s="125"/>
      <c r="H1435" s="125"/>
      <c r="I1435" s="125"/>
      <c r="J1435" s="125"/>
      <c r="K1435" s="126"/>
      <c r="L1435" s="126"/>
      <c r="M1435" s="126"/>
      <c r="N1435" s="226">
        <f>Table7[[#This Row],[Drug Cost]]+Table7[[#This Row],[Drug Markup]]+Table7[[#This Row],[Drug Dispensing Fee]]</f>
        <v>0</v>
      </c>
      <c r="O1435" s="126"/>
      <c r="P1435" s="126">
        <f>Table7[[#This Row],[Total Drug Cost]]-Table7[[#This Row],[Total Third-party Pay]]</f>
        <v>0</v>
      </c>
      <c r="Q1435" s="127"/>
      <c r="R1435" s="70" t="e">
        <f>VLOOKUP(Table7[[#This Row],[Patient PHN]],'[1]MASTER LIST'!$C:$D,2,FALSE)</f>
        <v>#N/A</v>
      </c>
    </row>
    <row r="1436" spans="1:18" x14ac:dyDescent="0.25">
      <c r="A1436" s="210"/>
      <c r="B1436" s="124"/>
      <c r="C1436" s="125"/>
      <c r="D1436" s="125"/>
      <c r="E1436" s="125"/>
      <c r="F1436" s="125"/>
      <c r="G1436" s="125"/>
      <c r="H1436" s="125"/>
      <c r="I1436" s="125"/>
      <c r="J1436" s="125"/>
      <c r="K1436" s="126"/>
      <c r="L1436" s="126"/>
      <c r="M1436" s="126"/>
      <c r="N1436" s="226">
        <f>Table7[[#This Row],[Drug Cost]]+Table7[[#This Row],[Drug Markup]]+Table7[[#This Row],[Drug Dispensing Fee]]</f>
        <v>0</v>
      </c>
      <c r="O1436" s="126"/>
      <c r="P1436" s="126">
        <f>Table7[[#This Row],[Total Drug Cost]]-Table7[[#This Row],[Total Third-party Pay]]</f>
        <v>0</v>
      </c>
      <c r="Q1436" s="127"/>
      <c r="R1436" s="70" t="e">
        <f>VLOOKUP(Table7[[#This Row],[Patient PHN]],'[1]MASTER LIST'!$C:$D,2,FALSE)</f>
        <v>#N/A</v>
      </c>
    </row>
    <row r="1437" spans="1:18" x14ac:dyDescent="0.25">
      <c r="A1437" s="210"/>
      <c r="B1437" s="124"/>
      <c r="C1437" s="125"/>
      <c r="D1437" s="125"/>
      <c r="E1437" s="125"/>
      <c r="F1437" s="125"/>
      <c r="G1437" s="125"/>
      <c r="H1437" s="125"/>
      <c r="I1437" s="125"/>
      <c r="J1437" s="125"/>
      <c r="K1437" s="126"/>
      <c r="L1437" s="126"/>
      <c r="M1437" s="126"/>
      <c r="N1437" s="226">
        <f>Table7[[#This Row],[Drug Cost]]+Table7[[#This Row],[Drug Markup]]+Table7[[#This Row],[Drug Dispensing Fee]]</f>
        <v>0</v>
      </c>
      <c r="O1437" s="126"/>
      <c r="P1437" s="126">
        <f>Table7[[#This Row],[Total Drug Cost]]-Table7[[#This Row],[Total Third-party Pay]]</f>
        <v>0</v>
      </c>
      <c r="Q1437" s="127"/>
      <c r="R1437" s="70" t="e">
        <f>VLOOKUP(Table7[[#This Row],[Patient PHN]],'[1]MASTER LIST'!$C:$D,2,FALSE)</f>
        <v>#N/A</v>
      </c>
    </row>
    <row r="1438" spans="1:18" x14ac:dyDescent="0.25">
      <c r="A1438" s="210"/>
      <c r="B1438" s="124"/>
      <c r="C1438" s="125"/>
      <c r="D1438" s="125"/>
      <c r="E1438" s="125"/>
      <c r="F1438" s="125"/>
      <c r="G1438" s="125"/>
      <c r="H1438" s="125"/>
      <c r="I1438" s="125"/>
      <c r="J1438" s="125"/>
      <c r="K1438" s="126"/>
      <c r="L1438" s="126"/>
      <c r="M1438" s="126"/>
      <c r="N1438" s="226">
        <f>Table7[[#This Row],[Drug Cost]]+Table7[[#This Row],[Drug Markup]]+Table7[[#This Row],[Drug Dispensing Fee]]</f>
        <v>0</v>
      </c>
      <c r="O1438" s="126"/>
      <c r="P1438" s="126">
        <f>Table7[[#This Row],[Total Drug Cost]]-Table7[[#This Row],[Total Third-party Pay]]</f>
        <v>0</v>
      </c>
      <c r="Q1438" s="127"/>
      <c r="R1438" s="70" t="e">
        <f>VLOOKUP(Table7[[#This Row],[Patient PHN]],'[1]MASTER LIST'!$C:$D,2,FALSE)</f>
        <v>#N/A</v>
      </c>
    </row>
    <row r="1439" spans="1:18" x14ac:dyDescent="0.25">
      <c r="A1439" s="210"/>
      <c r="B1439" s="124"/>
      <c r="C1439" s="125"/>
      <c r="D1439" s="125"/>
      <c r="E1439" s="125"/>
      <c r="F1439" s="125"/>
      <c r="G1439" s="125"/>
      <c r="H1439" s="125"/>
      <c r="I1439" s="125"/>
      <c r="J1439" s="125"/>
      <c r="K1439" s="126"/>
      <c r="L1439" s="126"/>
      <c r="M1439" s="126"/>
      <c r="N1439" s="226">
        <f>Table7[[#This Row],[Drug Cost]]+Table7[[#This Row],[Drug Markup]]+Table7[[#This Row],[Drug Dispensing Fee]]</f>
        <v>0</v>
      </c>
      <c r="O1439" s="126"/>
      <c r="P1439" s="126">
        <f>Table7[[#This Row],[Total Drug Cost]]-Table7[[#This Row],[Total Third-party Pay]]</f>
        <v>0</v>
      </c>
      <c r="Q1439" s="127"/>
      <c r="R1439" s="70" t="e">
        <f>VLOOKUP(Table7[[#This Row],[Patient PHN]],'[1]MASTER LIST'!$C:$D,2,FALSE)</f>
        <v>#N/A</v>
      </c>
    </row>
    <row r="1440" spans="1:18" x14ac:dyDescent="0.25">
      <c r="A1440" s="210"/>
      <c r="B1440" s="124"/>
      <c r="C1440" s="125"/>
      <c r="D1440" s="125"/>
      <c r="E1440" s="125"/>
      <c r="F1440" s="125"/>
      <c r="G1440" s="125"/>
      <c r="H1440" s="125"/>
      <c r="I1440" s="125"/>
      <c r="J1440" s="125"/>
      <c r="K1440" s="126"/>
      <c r="L1440" s="126"/>
      <c r="M1440" s="126"/>
      <c r="N1440" s="226">
        <f>Table7[[#This Row],[Drug Cost]]+Table7[[#This Row],[Drug Markup]]+Table7[[#This Row],[Drug Dispensing Fee]]</f>
        <v>0</v>
      </c>
      <c r="O1440" s="126"/>
      <c r="P1440" s="126">
        <f>Table7[[#This Row],[Total Drug Cost]]-Table7[[#This Row],[Total Third-party Pay]]</f>
        <v>0</v>
      </c>
      <c r="Q1440" s="127"/>
      <c r="R1440" s="70" t="e">
        <f>VLOOKUP(Table7[[#This Row],[Patient PHN]],'[1]MASTER LIST'!$C:$D,2,FALSE)</f>
        <v>#N/A</v>
      </c>
    </row>
    <row r="1441" spans="1:18" x14ac:dyDescent="0.25">
      <c r="A1441" s="210"/>
      <c r="B1441" s="124"/>
      <c r="C1441" s="125"/>
      <c r="D1441" s="125"/>
      <c r="E1441" s="125"/>
      <c r="F1441" s="125"/>
      <c r="G1441" s="125"/>
      <c r="H1441" s="125"/>
      <c r="I1441" s="125"/>
      <c r="J1441" s="125"/>
      <c r="K1441" s="126"/>
      <c r="L1441" s="126"/>
      <c r="M1441" s="126"/>
      <c r="N1441" s="226">
        <f>Table7[[#This Row],[Drug Cost]]+Table7[[#This Row],[Drug Markup]]+Table7[[#This Row],[Drug Dispensing Fee]]</f>
        <v>0</v>
      </c>
      <c r="O1441" s="126"/>
      <c r="P1441" s="126">
        <f>Table7[[#This Row],[Total Drug Cost]]-Table7[[#This Row],[Total Third-party Pay]]</f>
        <v>0</v>
      </c>
      <c r="Q1441" s="127"/>
      <c r="R1441" s="70" t="e">
        <f>VLOOKUP(Table7[[#This Row],[Patient PHN]],'[1]MASTER LIST'!$C:$D,2,FALSE)</f>
        <v>#N/A</v>
      </c>
    </row>
    <row r="1442" spans="1:18" x14ac:dyDescent="0.25">
      <c r="A1442" s="210"/>
      <c r="B1442" s="124"/>
      <c r="C1442" s="125"/>
      <c r="D1442" s="125"/>
      <c r="E1442" s="125"/>
      <c r="F1442" s="125"/>
      <c r="G1442" s="125"/>
      <c r="H1442" s="125"/>
      <c r="I1442" s="125"/>
      <c r="J1442" s="125"/>
      <c r="K1442" s="126"/>
      <c r="L1442" s="126"/>
      <c r="M1442" s="126"/>
      <c r="N1442" s="226">
        <f>Table7[[#This Row],[Drug Cost]]+Table7[[#This Row],[Drug Markup]]+Table7[[#This Row],[Drug Dispensing Fee]]</f>
        <v>0</v>
      </c>
      <c r="O1442" s="126"/>
      <c r="P1442" s="126">
        <f>Table7[[#This Row],[Total Drug Cost]]-Table7[[#This Row],[Total Third-party Pay]]</f>
        <v>0</v>
      </c>
      <c r="Q1442" s="127"/>
      <c r="R1442" s="70" t="e">
        <f>VLOOKUP(Table7[[#This Row],[Patient PHN]],'[1]MASTER LIST'!$C:$D,2,FALSE)</f>
        <v>#N/A</v>
      </c>
    </row>
    <row r="1443" spans="1:18" x14ac:dyDescent="0.25">
      <c r="A1443" s="210"/>
      <c r="B1443" s="124"/>
      <c r="C1443" s="125"/>
      <c r="D1443" s="125"/>
      <c r="E1443" s="125"/>
      <c r="F1443" s="125"/>
      <c r="G1443" s="125"/>
      <c r="H1443" s="125"/>
      <c r="I1443" s="125"/>
      <c r="J1443" s="125"/>
      <c r="K1443" s="126"/>
      <c r="L1443" s="126"/>
      <c r="M1443" s="126"/>
      <c r="N1443" s="226">
        <f>Table7[[#This Row],[Drug Cost]]+Table7[[#This Row],[Drug Markup]]+Table7[[#This Row],[Drug Dispensing Fee]]</f>
        <v>0</v>
      </c>
      <c r="O1443" s="126"/>
      <c r="P1443" s="126">
        <f>Table7[[#This Row],[Total Drug Cost]]-Table7[[#This Row],[Total Third-party Pay]]</f>
        <v>0</v>
      </c>
      <c r="Q1443" s="127"/>
      <c r="R1443" s="70" t="e">
        <f>VLOOKUP(Table7[[#This Row],[Patient PHN]],'[1]MASTER LIST'!$C:$D,2,FALSE)</f>
        <v>#N/A</v>
      </c>
    </row>
    <row r="1444" spans="1:18" x14ac:dyDescent="0.25">
      <c r="A1444" s="210"/>
      <c r="B1444" s="124"/>
      <c r="C1444" s="125"/>
      <c r="D1444" s="125"/>
      <c r="E1444" s="125"/>
      <c r="F1444" s="125"/>
      <c r="G1444" s="125"/>
      <c r="H1444" s="125"/>
      <c r="I1444" s="125"/>
      <c r="J1444" s="125"/>
      <c r="K1444" s="126"/>
      <c r="L1444" s="126"/>
      <c r="M1444" s="126"/>
      <c r="N1444" s="226">
        <f>Table7[[#This Row],[Drug Cost]]+Table7[[#This Row],[Drug Markup]]+Table7[[#This Row],[Drug Dispensing Fee]]</f>
        <v>0</v>
      </c>
      <c r="O1444" s="126"/>
      <c r="P1444" s="126">
        <f>Table7[[#This Row],[Total Drug Cost]]-Table7[[#This Row],[Total Third-party Pay]]</f>
        <v>0</v>
      </c>
      <c r="Q1444" s="127"/>
      <c r="R1444" s="70" t="e">
        <f>VLOOKUP(Table7[[#This Row],[Patient PHN]],'[1]MASTER LIST'!$C:$D,2,FALSE)</f>
        <v>#N/A</v>
      </c>
    </row>
    <row r="1445" spans="1:18" x14ac:dyDescent="0.25">
      <c r="A1445" s="210"/>
      <c r="B1445" s="124"/>
      <c r="C1445" s="125"/>
      <c r="D1445" s="125"/>
      <c r="E1445" s="125"/>
      <c r="F1445" s="125"/>
      <c r="G1445" s="125"/>
      <c r="H1445" s="125"/>
      <c r="I1445" s="125"/>
      <c r="J1445" s="125"/>
      <c r="K1445" s="126"/>
      <c r="L1445" s="126"/>
      <c r="M1445" s="126"/>
      <c r="N1445" s="226">
        <f>Table7[[#This Row],[Drug Cost]]+Table7[[#This Row],[Drug Markup]]+Table7[[#This Row],[Drug Dispensing Fee]]</f>
        <v>0</v>
      </c>
      <c r="O1445" s="126"/>
      <c r="P1445" s="126">
        <f>Table7[[#This Row],[Total Drug Cost]]-Table7[[#This Row],[Total Third-party Pay]]</f>
        <v>0</v>
      </c>
      <c r="Q1445" s="127"/>
      <c r="R1445" s="70" t="e">
        <f>VLOOKUP(Table7[[#This Row],[Patient PHN]],'[1]MASTER LIST'!$C:$D,2,FALSE)</f>
        <v>#N/A</v>
      </c>
    </row>
    <row r="1446" spans="1:18" x14ac:dyDescent="0.25">
      <c r="A1446" s="210"/>
      <c r="B1446" s="124"/>
      <c r="C1446" s="125"/>
      <c r="D1446" s="125"/>
      <c r="E1446" s="125"/>
      <c r="F1446" s="125"/>
      <c r="G1446" s="125"/>
      <c r="H1446" s="125"/>
      <c r="I1446" s="125"/>
      <c r="J1446" s="125"/>
      <c r="K1446" s="126"/>
      <c r="L1446" s="126"/>
      <c r="M1446" s="126"/>
      <c r="N1446" s="226">
        <f>Table7[[#This Row],[Drug Cost]]+Table7[[#This Row],[Drug Markup]]+Table7[[#This Row],[Drug Dispensing Fee]]</f>
        <v>0</v>
      </c>
      <c r="O1446" s="126"/>
      <c r="P1446" s="126">
        <f>Table7[[#This Row],[Total Drug Cost]]-Table7[[#This Row],[Total Third-party Pay]]</f>
        <v>0</v>
      </c>
      <c r="Q1446" s="127"/>
      <c r="R1446" s="70" t="e">
        <f>VLOOKUP(Table7[[#This Row],[Patient PHN]],'[1]MASTER LIST'!$C:$D,2,FALSE)</f>
        <v>#N/A</v>
      </c>
    </row>
    <row r="1447" spans="1:18" x14ac:dyDescent="0.25">
      <c r="A1447" s="210"/>
      <c r="B1447" s="124"/>
      <c r="C1447" s="125"/>
      <c r="D1447" s="125"/>
      <c r="E1447" s="125"/>
      <c r="F1447" s="125"/>
      <c r="G1447" s="125"/>
      <c r="H1447" s="125"/>
      <c r="I1447" s="125"/>
      <c r="J1447" s="125"/>
      <c r="K1447" s="126"/>
      <c r="L1447" s="126"/>
      <c r="M1447" s="126"/>
      <c r="N1447" s="226">
        <f>Table7[[#This Row],[Drug Cost]]+Table7[[#This Row],[Drug Markup]]+Table7[[#This Row],[Drug Dispensing Fee]]</f>
        <v>0</v>
      </c>
      <c r="O1447" s="126"/>
      <c r="P1447" s="126">
        <f>Table7[[#This Row],[Total Drug Cost]]-Table7[[#This Row],[Total Third-party Pay]]</f>
        <v>0</v>
      </c>
      <c r="Q1447" s="127"/>
      <c r="R1447" s="70" t="e">
        <f>VLOOKUP(Table7[[#This Row],[Patient PHN]],'[1]MASTER LIST'!$C:$D,2,FALSE)</f>
        <v>#N/A</v>
      </c>
    </row>
    <row r="1448" spans="1:18" x14ac:dyDescent="0.25">
      <c r="A1448" s="210"/>
      <c r="B1448" s="124"/>
      <c r="C1448" s="125"/>
      <c r="D1448" s="125"/>
      <c r="E1448" s="125"/>
      <c r="F1448" s="125"/>
      <c r="G1448" s="125"/>
      <c r="H1448" s="125"/>
      <c r="I1448" s="125"/>
      <c r="J1448" s="125"/>
      <c r="K1448" s="126"/>
      <c r="L1448" s="126"/>
      <c r="M1448" s="126"/>
      <c r="N1448" s="226">
        <f>Table7[[#This Row],[Drug Cost]]+Table7[[#This Row],[Drug Markup]]+Table7[[#This Row],[Drug Dispensing Fee]]</f>
        <v>0</v>
      </c>
      <c r="O1448" s="126"/>
      <c r="P1448" s="126">
        <f>Table7[[#This Row],[Total Drug Cost]]-Table7[[#This Row],[Total Third-party Pay]]</f>
        <v>0</v>
      </c>
      <c r="Q1448" s="127"/>
      <c r="R1448" s="70" t="e">
        <f>VLOOKUP(Table7[[#This Row],[Patient PHN]],'[1]MASTER LIST'!$C:$D,2,FALSE)</f>
        <v>#N/A</v>
      </c>
    </row>
    <row r="1449" spans="1:18" x14ac:dyDescent="0.25">
      <c r="A1449" s="210"/>
      <c r="B1449" s="124"/>
      <c r="C1449" s="125"/>
      <c r="D1449" s="125"/>
      <c r="E1449" s="125"/>
      <c r="F1449" s="125"/>
      <c r="G1449" s="125"/>
      <c r="H1449" s="125"/>
      <c r="I1449" s="125"/>
      <c r="J1449" s="125"/>
      <c r="K1449" s="126"/>
      <c r="L1449" s="126"/>
      <c r="M1449" s="126"/>
      <c r="N1449" s="226">
        <f>Table7[[#This Row],[Drug Cost]]+Table7[[#This Row],[Drug Markup]]+Table7[[#This Row],[Drug Dispensing Fee]]</f>
        <v>0</v>
      </c>
      <c r="O1449" s="126"/>
      <c r="P1449" s="126">
        <f>Table7[[#This Row],[Total Drug Cost]]-Table7[[#This Row],[Total Third-party Pay]]</f>
        <v>0</v>
      </c>
      <c r="Q1449" s="127"/>
      <c r="R1449" s="70" t="e">
        <f>VLOOKUP(Table7[[#This Row],[Patient PHN]],'[1]MASTER LIST'!$C:$D,2,FALSE)</f>
        <v>#N/A</v>
      </c>
    </row>
    <row r="1450" spans="1:18" x14ac:dyDescent="0.25">
      <c r="A1450" s="210"/>
      <c r="B1450" s="124"/>
      <c r="C1450" s="125"/>
      <c r="D1450" s="125"/>
      <c r="E1450" s="125"/>
      <c r="F1450" s="125"/>
      <c r="G1450" s="125"/>
      <c r="H1450" s="125"/>
      <c r="I1450" s="125"/>
      <c r="J1450" s="125"/>
      <c r="K1450" s="126"/>
      <c r="L1450" s="126"/>
      <c r="M1450" s="126"/>
      <c r="N1450" s="226">
        <f>Table7[[#This Row],[Drug Cost]]+Table7[[#This Row],[Drug Markup]]+Table7[[#This Row],[Drug Dispensing Fee]]</f>
        <v>0</v>
      </c>
      <c r="O1450" s="126"/>
      <c r="P1450" s="126">
        <f>Table7[[#This Row],[Total Drug Cost]]-Table7[[#This Row],[Total Third-party Pay]]</f>
        <v>0</v>
      </c>
      <c r="Q1450" s="127"/>
      <c r="R1450" s="70" t="e">
        <f>VLOOKUP(Table7[[#This Row],[Patient PHN]],'[1]MASTER LIST'!$C:$D,2,FALSE)</f>
        <v>#N/A</v>
      </c>
    </row>
    <row r="1451" spans="1:18" x14ac:dyDescent="0.25">
      <c r="A1451" s="210"/>
      <c r="B1451" s="124"/>
      <c r="C1451" s="125"/>
      <c r="D1451" s="125"/>
      <c r="E1451" s="125"/>
      <c r="F1451" s="125"/>
      <c r="G1451" s="125"/>
      <c r="H1451" s="125"/>
      <c r="I1451" s="125"/>
      <c r="J1451" s="125"/>
      <c r="K1451" s="126"/>
      <c r="L1451" s="126"/>
      <c r="M1451" s="126"/>
      <c r="N1451" s="226">
        <f>Table7[[#This Row],[Drug Cost]]+Table7[[#This Row],[Drug Markup]]+Table7[[#This Row],[Drug Dispensing Fee]]</f>
        <v>0</v>
      </c>
      <c r="O1451" s="126"/>
      <c r="P1451" s="126">
        <f>Table7[[#This Row],[Total Drug Cost]]-Table7[[#This Row],[Total Third-party Pay]]</f>
        <v>0</v>
      </c>
      <c r="Q1451" s="127"/>
      <c r="R1451" s="70" t="e">
        <f>VLOOKUP(Table7[[#This Row],[Patient PHN]],'[1]MASTER LIST'!$C:$D,2,FALSE)</f>
        <v>#N/A</v>
      </c>
    </row>
    <row r="1452" spans="1:18" x14ac:dyDescent="0.25">
      <c r="A1452" s="210"/>
      <c r="B1452" s="124"/>
      <c r="C1452" s="125"/>
      <c r="D1452" s="125"/>
      <c r="E1452" s="125"/>
      <c r="F1452" s="125"/>
      <c r="G1452" s="125"/>
      <c r="H1452" s="125"/>
      <c r="I1452" s="125"/>
      <c r="J1452" s="125"/>
      <c r="K1452" s="126"/>
      <c r="L1452" s="126"/>
      <c r="M1452" s="126"/>
      <c r="N1452" s="226">
        <f>Table7[[#This Row],[Drug Cost]]+Table7[[#This Row],[Drug Markup]]+Table7[[#This Row],[Drug Dispensing Fee]]</f>
        <v>0</v>
      </c>
      <c r="O1452" s="126"/>
      <c r="P1452" s="126">
        <f>Table7[[#This Row],[Total Drug Cost]]-Table7[[#This Row],[Total Third-party Pay]]</f>
        <v>0</v>
      </c>
      <c r="Q1452" s="127"/>
      <c r="R1452" s="70" t="e">
        <f>VLOOKUP(Table7[[#This Row],[Patient PHN]],'[1]MASTER LIST'!$C:$D,2,FALSE)</f>
        <v>#N/A</v>
      </c>
    </row>
    <row r="1453" spans="1:18" x14ac:dyDescent="0.25">
      <c r="A1453" s="210"/>
      <c r="B1453" s="124"/>
      <c r="C1453" s="125"/>
      <c r="D1453" s="125"/>
      <c r="E1453" s="125"/>
      <c r="F1453" s="125"/>
      <c r="G1453" s="125"/>
      <c r="H1453" s="125"/>
      <c r="I1453" s="125"/>
      <c r="J1453" s="125"/>
      <c r="K1453" s="126"/>
      <c r="L1453" s="126"/>
      <c r="M1453" s="126"/>
      <c r="N1453" s="226">
        <f>Table7[[#This Row],[Drug Cost]]+Table7[[#This Row],[Drug Markup]]+Table7[[#This Row],[Drug Dispensing Fee]]</f>
        <v>0</v>
      </c>
      <c r="O1453" s="126"/>
      <c r="P1453" s="126">
        <f>Table7[[#This Row],[Total Drug Cost]]-Table7[[#This Row],[Total Third-party Pay]]</f>
        <v>0</v>
      </c>
      <c r="Q1453" s="127"/>
      <c r="R1453" s="70" t="e">
        <f>VLOOKUP(Table7[[#This Row],[Patient PHN]],'[1]MASTER LIST'!$C:$D,2,FALSE)</f>
        <v>#N/A</v>
      </c>
    </row>
    <row r="1454" spans="1:18" x14ac:dyDescent="0.25">
      <c r="A1454" s="210"/>
      <c r="B1454" s="124"/>
      <c r="C1454" s="125"/>
      <c r="D1454" s="125"/>
      <c r="E1454" s="125"/>
      <c r="F1454" s="125"/>
      <c r="G1454" s="125"/>
      <c r="H1454" s="125"/>
      <c r="I1454" s="125"/>
      <c r="J1454" s="125"/>
      <c r="K1454" s="126"/>
      <c r="L1454" s="126"/>
      <c r="M1454" s="126"/>
      <c r="N1454" s="226">
        <f>Table7[[#This Row],[Drug Cost]]+Table7[[#This Row],[Drug Markup]]+Table7[[#This Row],[Drug Dispensing Fee]]</f>
        <v>0</v>
      </c>
      <c r="O1454" s="126"/>
      <c r="P1454" s="126">
        <f>Table7[[#This Row],[Total Drug Cost]]-Table7[[#This Row],[Total Third-party Pay]]</f>
        <v>0</v>
      </c>
      <c r="Q1454" s="127"/>
      <c r="R1454" s="70" t="e">
        <f>VLOOKUP(Table7[[#This Row],[Patient PHN]],'[1]MASTER LIST'!$C:$D,2,FALSE)</f>
        <v>#N/A</v>
      </c>
    </row>
    <row r="1455" spans="1:18" x14ac:dyDescent="0.25">
      <c r="A1455" s="210"/>
      <c r="B1455" s="124"/>
      <c r="C1455" s="125"/>
      <c r="D1455" s="125"/>
      <c r="E1455" s="125"/>
      <c r="F1455" s="125"/>
      <c r="G1455" s="125"/>
      <c r="H1455" s="125"/>
      <c r="I1455" s="125"/>
      <c r="J1455" s="125"/>
      <c r="K1455" s="126"/>
      <c r="L1455" s="126"/>
      <c r="M1455" s="126"/>
      <c r="N1455" s="226">
        <f>Table7[[#This Row],[Drug Cost]]+Table7[[#This Row],[Drug Markup]]+Table7[[#This Row],[Drug Dispensing Fee]]</f>
        <v>0</v>
      </c>
      <c r="O1455" s="126"/>
      <c r="P1455" s="126">
        <f>Table7[[#This Row],[Total Drug Cost]]-Table7[[#This Row],[Total Third-party Pay]]</f>
        <v>0</v>
      </c>
      <c r="Q1455" s="127"/>
      <c r="R1455" s="70" t="e">
        <f>VLOOKUP(Table7[[#This Row],[Patient PHN]],'[1]MASTER LIST'!$C:$D,2,FALSE)</f>
        <v>#N/A</v>
      </c>
    </row>
    <row r="1456" spans="1:18" x14ac:dyDescent="0.25">
      <c r="A1456" s="210"/>
      <c r="B1456" s="124"/>
      <c r="C1456" s="125"/>
      <c r="D1456" s="125"/>
      <c r="E1456" s="125"/>
      <c r="F1456" s="125"/>
      <c r="G1456" s="125"/>
      <c r="H1456" s="125"/>
      <c r="I1456" s="125"/>
      <c r="J1456" s="125"/>
      <c r="K1456" s="126"/>
      <c r="L1456" s="126"/>
      <c r="M1456" s="126"/>
      <c r="N1456" s="226">
        <f>Table7[[#This Row],[Drug Cost]]+Table7[[#This Row],[Drug Markup]]+Table7[[#This Row],[Drug Dispensing Fee]]</f>
        <v>0</v>
      </c>
      <c r="O1456" s="126"/>
      <c r="P1456" s="126">
        <f>Table7[[#This Row],[Total Drug Cost]]-Table7[[#This Row],[Total Third-party Pay]]</f>
        <v>0</v>
      </c>
      <c r="Q1456" s="127"/>
      <c r="R1456" s="70" t="e">
        <f>VLOOKUP(Table7[[#This Row],[Patient PHN]],'[1]MASTER LIST'!$C:$D,2,FALSE)</f>
        <v>#N/A</v>
      </c>
    </row>
    <row r="1457" spans="1:18" x14ac:dyDescent="0.25">
      <c r="A1457" s="210"/>
      <c r="B1457" s="124"/>
      <c r="C1457" s="125"/>
      <c r="D1457" s="125"/>
      <c r="E1457" s="125"/>
      <c r="F1457" s="125"/>
      <c r="G1457" s="125"/>
      <c r="H1457" s="125"/>
      <c r="I1457" s="125"/>
      <c r="J1457" s="125"/>
      <c r="K1457" s="126"/>
      <c r="L1457" s="126"/>
      <c r="M1457" s="126"/>
      <c r="N1457" s="226">
        <f>Table7[[#This Row],[Drug Cost]]+Table7[[#This Row],[Drug Markup]]+Table7[[#This Row],[Drug Dispensing Fee]]</f>
        <v>0</v>
      </c>
      <c r="O1457" s="126"/>
      <c r="P1457" s="126">
        <f>Table7[[#This Row],[Total Drug Cost]]-Table7[[#This Row],[Total Third-party Pay]]</f>
        <v>0</v>
      </c>
      <c r="Q1457" s="127"/>
      <c r="R1457" s="70" t="e">
        <f>VLOOKUP(Table7[[#This Row],[Patient PHN]],'[1]MASTER LIST'!$C:$D,2,FALSE)</f>
        <v>#N/A</v>
      </c>
    </row>
    <row r="1458" spans="1:18" x14ac:dyDescent="0.25">
      <c r="A1458" s="210"/>
      <c r="B1458" s="124"/>
      <c r="C1458" s="125"/>
      <c r="D1458" s="125"/>
      <c r="E1458" s="125"/>
      <c r="F1458" s="125"/>
      <c r="G1458" s="125"/>
      <c r="H1458" s="125"/>
      <c r="I1458" s="125"/>
      <c r="J1458" s="125"/>
      <c r="K1458" s="126"/>
      <c r="L1458" s="126"/>
      <c r="M1458" s="126"/>
      <c r="N1458" s="226">
        <f>Table7[[#This Row],[Drug Cost]]+Table7[[#This Row],[Drug Markup]]+Table7[[#This Row],[Drug Dispensing Fee]]</f>
        <v>0</v>
      </c>
      <c r="O1458" s="126"/>
      <c r="P1458" s="126">
        <f>Table7[[#This Row],[Total Drug Cost]]-Table7[[#This Row],[Total Third-party Pay]]</f>
        <v>0</v>
      </c>
      <c r="Q1458" s="127"/>
      <c r="R1458" s="70" t="e">
        <f>VLOOKUP(Table7[[#This Row],[Patient PHN]],'[1]MASTER LIST'!$C:$D,2,FALSE)</f>
        <v>#N/A</v>
      </c>
    </row>
    <row r="1459" spans="1:18" x14ac:dyDescent="0.25">
      <c r="A1459" s="210"/>
      <c r="B1459" s="124"/>
      <c r="C1459" s="125"/>
      <c r="D1459" s="125"/>
      <c r="E1459" s="125"/>
      <c r="F1459" s="125"/>
      <c r="G1459" s="125"/>
      <c r="H1459" s="125"/>
      <c r="I1459" s="125"/>
      <c r="J1459" s="125"/>
      <c r="K1459" s="126"/>
      <c r="L1459" s="126"/>
      <c r="M1459" s="126"/>
      <c r="N1459" s="226">
        <f>Table7[[#This Row],[Drug Cost]]+Table7[[#This Row],[Drug Markup]]+Table7[[#This Row],[Drug Dispensing Fee]]</f>
        <v>0</v>
      </c>
      <c r="O1459" s="126"/>
      <c r="P1459" s="126">
        <f>Table7[[#This Row],[Total Drug Cost]]-Table7[[#This Row],[Total Third-party Pay]]</f>
        <v>0</v>
      </c>
      <c r="Q1459" s="127"/>
      <c r="R1459" s="70" t="e">
        <f>VLOOKUP(Table7[[#This Row],[Patient PHN]],'[1]MASTER LIST'!$C:$D,2,FALSE)</f>
        <v>#N/A</v>
      </c>
    </row>
    <row r="1460" spans="1:18" x14ac:dyDescent="0.25">
      <c r="A1460" s="210"/>
      <c r="B1460" s="124"/>
      <c r="C1460" s="125"/>
      <c r="D1460" s="125"/>
      <c r="E1460" s="125"/>
      <c r="F1460" s="125"/>
      <c r="G1460" s="125"/>
      <c r="H1460" s="125"/>
      <c r="I1460" s="125"/>
      <c r="J1460" s="125"/>
      <c r="K1460" s="126"/>
      <c r="L1460" s="126"/>
      <c r="M1460" s="126"/>
      <c r="N1460" s="226">
        <f>Table7[[#This Row],[Drug Cost]]+Table7[[#This Row],[Drug Markup]]+Table7[[#This Row],[Drug Dispensing Fee]]</f>
        <v>0</v>
      </c>
      <c r="O1460" s="126"/>
      <c r="P1460" s="126">
        <f>Table7[[#This Row],[Total Drug Cost]]-Table7[[#This Row],[Total Third-party Pay]]</f>
        <v>0</v>
      </c>
      <c r="Q1460" s="127"/>
      <c r="R1460" s="70" t="e">
        <f>VLOOKUP(Table7[[#This Row],[Patient PHN]],'[1]MASTER LIST'!$C:$D,2,FALSE)</f>
        <v>#N/A</v>
      </c>
    </row>
    <row r="1461" spans="1:18" x14ac:dyDescent="0.25">
      <c r="A1461" s="210"/>
      <c r="B1461" s="124"/>
      <c r="C1461" s="125"/>
      <c r="D1461" s="125"/>
      <c r="E1461" s="125"/>
      <c r="F1461" s="125"/>
      <c r="G1461" s="125"/>
      <c r="H1461" s="125"/>
      <c r="I1461" s="125"/>
      <c r="J1461" s="125"/>
      <c r="K1461" s="126"/>
      <c r="L1461" s="126"/>
      <c r="M1461" s="126"/>
      <c r="N1461" s="226">
        <f>Table7[[#This Row],[Drug Cost]]+Table7[[#This Row],[Drug Markup]]+Table7[[#This Row],[Drug Dispensing Fee]]</f>
        <v>0</v>
      </c>
      <c r="O1461" s="126"/>
      <c r="P1461" s="126">
        <f>Table7[[#This Row],[Total Drug Cost]]-Table7[[#This Row],[Total Third-party Pay]]</f>
        <v>0</v>
      </c>
      <c r="Q1461" s="127"/>
      <c r="R1461" s="70" t="e">
        <f>VLOOKUP(Table7[[#This Row],[Patient PHN]],'[1]MASTER LIST'!$C:$D,2,FALSE)</f>
        <v>#N/A</v>
      </c>
    </row>
    <row r="1462" spans="1:18" x14ac:dyDescent="0.25">
      <c r="A1462" s="210"/>
      <c r="B1462" s="124"/>
      <c r="C1462" s="125"/>
      <c r="D1462" s="125"/>
      <c r="E1462" s="125"/>
      <c r="F1462" s="125"/>
      <c r="G1462" s="125"/>
      <c r="H1462" s="125"/>
      <c r="I1462" s="125"/>
      <c r="J1462" s="125"/>
      <c r="K1462" s="126"/>
      <c r="L1462" s="126"/>
      <c r="M1462" s="126"/>
      <c r="N1462" s="226">
        <f>Table7[[#This Row],[Drug Cost]]+Table7[[#This Row],[Drug Markup]]+Table7[[#This Row],[Drug Dispensing Fee]]</f>
        <v>0</v>
      </c>
      <c r="O1462" s="126"/>
      <c r="P1462" s="126">
        <f>Table7[[#This Row],[Total Drug Cost]]-Table7[[#This Row],[Total Third-party Pay]]</f>
        <v>0</v>
      </c>
      <c r="Q1462" s="127"/>
      <c r="R1462" s="70" t="e">
        <f>VLOOKUP(Table7[[#This Row],[Patient PHN]],'[1]MASTER LIST'!$C:$D,2,FALSE)</f>
        <v>#N/A</v>
      </c>
    </row>
    <row r="1463" spans="1:18" x14ac:dyDescent="0.25">
      <c r="A1463" s="210"/>
      <c r="B1463" s="124"/>
      <c r="C1463" s="125"/>
      <c r="D1463" s="125"/>
      <c r="E1463" s="125"/>
      <c r="F1463" s="125"/>
      <c r="G1463" s="125"/>
      <c r="H1463" s="125"/>
      <c r="I1463" s="125"/>
      <c r="J1463" s="125"/>
      <c r="K1463" s="126"/>
      <c r="L1463" s="126"/>
      <c r="M1463" s="126"/>
      <c r="N1463" s="226">
        <f>Table7[[#This Row],[Drug Cost]]+Table7[[#This Row],[Drug Markup]]+Table7[[#This Row],[Drug Dispensing Fee]]</f>
        <v>0</v>
      </c>
      <c r="O1463" s="126"/>
      <c r="P1463" s="126">
        <f>Table7[[#This Row],[Total Drug Cost]]-Table7[[#This Row],[Total Third-party Pay]]</f>
        <v>0</v>
      </c>
      <c r="Q1463" s="127"/>
      <c r="R1463" s="70" t="e">
        <f>VLOOKUP(Table7[[#This Row],[Patient PHN]],'[1]MASTER LIST'!$C:$D,2,FALSE)</f>
        <v>#N/A</v>
      </c>
    </row>
    <row r="1464" spans="1:18" x14ac:dyDescent="0.25">
      <c r="A1464" s="210"/>
      <c r="B1464" s="124"/>
      <c r="C1464" s="125"/>
      <c r="D1464" s="125"/>
      <c r="E1464" s="125"/>
      <c r="F1464" s="125"/>
      <c r="G1464" s="125"/>
      <c r="H1464" s="125"/>
      <c r="I1464" s="125"/>
      <c r="J1464" s="125"/>
      <c r="K1464" s="126"/>
      <c r="L1464" s="126"/>
      <c r="M1464" s="126"/>
      <c r="N1464" s="226">
        <f>Table7[[#This Row],[Drug Cost]]+Table7[[#This Row],[Drug Markup]]+Table7[[#This Row],[Drug Dispensing Fee]]</f>
        <v>0</v>
      </c>
      <c r="O1464" s="126"/>
      <c r="P1464" s="126">
        <f>Table7[[#This Row],[Total Drug Cost]]-Table7[[#This Row],[Total Third-party Pay]]</f>
        <v>0</v>
      </c>
      <c r="Q1464" s="127"/>
      <c r="R1464" s="70" t="e">
        <f>VLOOKUP(Table7[[#This Row],[Patient PHN]],'[1]MASTER LIST'!$C:$D,2,FALSE)</f>
        <v>#N/A</v>
      </c>
    </row>
    <row r="1465" spans="1:18" x14ac:dyDescent="0.25">
      <c r="A1465" s="210"/>
      <c r="B1465" s="124"/>
      <c r="C1465" s="125"/>
      <c r="D1465" s="125"/>
      <c r="E1465" s="125"/>
      <c r="F1465" s="125"/>
      <c r="G1465" s="125"/>
      <c r="H1465" s="125"/>
      <c r="I1465" s="125"/>
      <c r="J1465" s="125"/>
      <c r="K1465" s="126"/>
      <c r="L1465" s="126"/>
      <c r="M1465" s="126"/>
      <c r="N1465" s="226">
        <f>Table7[[#This Row],[Drug Cost]]+Table7[[#This Row],[Drug Markup]]+Table7[[#This Row],[Drug Dispensing Fee]]</f>
        <v>0</v>
      </c>
      <c r="O1465" s="126"/>
      <c r="P1465" s="126">
        <f>Table7[[#This Row],[Total Drug Cost]]-Table7[[#This Row],[Total Third-party Pay]]</f>
        <v>0</v>
      </c>
      <c r="Q1465" s="127"/>
      <c r="R1465" s="70" t="e">
        <f>VLOOKUP(Table7[[#This Row],[Patient PHN]],'[1]MASTER LIST'!$C:$D,2,FALSE)</f>
        <v>#N/A</v>
      </c>
    </row>
    <row r="1466" spans="1:18" x14ac:dyDescent="0.25">
      <c r="A1466" s="210"/>
      <c r="B1466" s="124"/>
      <c r="C1466" s="125"/>
      <c r="D1466" s="125"/>
      <c r="E1466" s="125"/>
      <c r="F1466" s="125"/>
      <c r="G1466" s="125"/>
      <c r="H1466" s="125"/>
      <c r="I1466" s="125"/>
      <c r="J1466" s="125"/>
      <c r="K1466" s="126"/>
      <c r="L1466" s="126"/>
      <c r="M1466" s="126"/>
      <c r="N1466" s="226">
        <f>Table7[[#This Row],[Drug Cost]]+Table7[[#This Row],[Drug Markup]]+Table7[[#This Row],[Drug Dispensing Fee]]</f>
        <v>0</v>
      </c>
      <c r="O1466" s="126"/>
      <c r="P1466" s="126">
        <f>Table7[[#This Row],[Total Drug Cost]]-Table7[[#This Row],[Total Third-party Pay]]</f>
        <v>0</v>
      </c>
      <c r="Q1466" s="127"/>
      <c r="R1466" s="70" t="e">
        <f>VLOOKUP(Table7[[#This Row],[Patient PHN]],'[1]MASTER LIST'!$C:$D,2,FALSE)</f>
        <v>#N/A</v>
      </c>
    </row>
    <row r="1467" spans="1:18" x14ac:dyDescent="0.25">
      <c r="A1467" s="210"/>
      <c r="B1467" s="124"/>
      <c r="C1467" s="125"/>
      <c r="D1467" s="125"/>
      <c r="E1467" s="125"/>
      <c r="F1467" s="125"/>
      <c r="G1467" s="125"/>
      <c r="H1467" s="125"/>
      <c r="I1467" s="125"/>
      <c r="J1467" s="125"/>
      <c r="K1467" s="126"/>
      <c r="L1467" s="126"/>
      <c r="M1467" s="126"/>
      <c r="N1467" s="226">
        <f>Table7[[#This Row],[Drug Cost]]+Table7[[#This Row],[Drug Markup]]+Table7[[#This Row],[Drug Dispensing Fee]]</f>
        <v>0</v>
      </c>
      <c r="O1467" s="126"/>
      <c r="P1467" s="126">
        <f>Table7[[#This Row],[Total Drug Cost]]-Table7[[#This Row],[Total Third-party Pay]]</f>
        <v>0</v>
      </c>
      <c r="Q1467" s="127"/>
      <c r="R1467" s="70" t="e">
        <f>VLOOKUP(Table7[[#This Row],[Patient PHN]],'[1]MASTER LIST'!$C:$D,2,FALSE)</f>
        <v>#N/A</v>
      </c>
    </row>
    <row r="1468" spans="1:18" x14ac:dyDescent="0.25">
      <c r="A1468" s="210"/>
      <c r="B1468" s="124"/>
      <c r="C1468" s="125"/>
      <c r="D1468" s="125"/>
      <c r="E1468" s="125"/>
      <c r="F1468" s="125"/>
      <c r="G1468" s="125"/>
      <c r="H1468" s="125"/>
      <c r="I1468" s="125"/>
      <c r="J1468" s="125"/>
      <c r="K1468" s="126"/>
      <c r="L1468" s="126"/>
      <c r="M1468" s="126"/>
      <c r="N1468" s="226">
        <f>Table7[[#This Row],[Drug Cost]]+Table7[[#This Row],[Drug Markup]]+Table7[[#This Row],[Drug Dispensing Fee]]</f>
        <v>0</v>
      </c>
      <c r="O1468" s="126"/>
      <c r="P1468" s="126">
        <f>Table7[[#This Row],[Total Drug Cost]]-Table7[[#This Row],[Total Third-party Pay]]</f>
        <v>0</v>
      </c>
      <c r="Q1468" s="127"/>
      <c r="R1468" s="70" t="e">
        <f>VLOOKUP(Table7[[#This Row],[Patient PHN]],'[1]MASTER LIST'!$C:$D,2,FALSE)</f>
        <v>#N/A</v>
      </c>
    </row>
    <row r="1469" spans="1:18" x14ac:dyDescent="0.25">
      <c r="A1469" s="210"/>
      <c r="B1469" s="124"/>
      <c r="C1469" s="125"/>
      <c r="D1469" s="125"/>
      <c r="E1469" s="125"/>
      <c r="F1469" s="125"/>
      <c r="G1469" s="125"/>
      <c r="H1469" s="125"/>
      <c r="I1469" s="125"/>
      <c r="J1469" s="125"/>
      <c r="K1469" s="126"/>
      <c r="L1469" s="126"/>
      <c r="M1469" s="126"/>
      <c r="N1469" s="226">
        <f>Table7[[#This Row],[Drug Cost]]+Table7[[#This Row],[Drug Markup]]+Table7[[#This Row],[Drug Dispensing Fee]]</f>
        <v>0</v>
      </c>
      <c r="O1469" s="126"/>
      <c r="P1469" s="126">
        <f>Table7[[#This Row],[Total Drug Cost]]-Table7[[#This Row],[Total Third-party Pay]]</f>
        <v>0</v>
      </c>
      <c r="Q1469" s="127"/>
      <c r="R1469" s="70" t="e">
        <f>VLOOKUP(Table7[[#This Row],[Patient PHN]],'[1]MASTER LIST'!$C:$D,2,FALSE)</f>
        <v>#N/A</v>
      </c>
    </row>
    <row r="1470" spans="1:18" x14ac:dyDescent="0.25">
      <c r="A1470" s="210"/>
      <c r="B1470" s="124"/>
      <c r="C1470" s="125"/>
      <c r="D1470" s="125"/>
      <c r="E1470" s="125"/>
      <c r="F1470" s="125"/>
      <c r="G1470" s="125"/>
      <c r="H1470" s="125"/>
      <c r="I1470" s="125"/>
      <c r="J1470" s="125"/>
      <c r="K1470" s="126"/>
      <c r="L1470" s="126"/>
      <c r="M1470" s="126"/>
      <c r="N1470" s="226">
        <f>Table7[[#This Row],[Drug Cost]]+Table7[[#This Row],[Drug Markup]]+Table7[[#This Row],[Drug Dispensing Fee]]</f>
        <v>0</v>
      </c>
      <c r="O1470" s="126"/>
      <c r="P1470" s="126">
        <f>Table7[[#This Row],[Total Drug Cost]]-Table7[[#This Row],[Total Third-party Pay]]</f>
        <v>0</v>
      </c>
      <c r="Q1470" s="127"/>
      <c r="R1470" s="70" t="e">
        <f>VLOOKUP(Table7[[#This Row],[Patient PHN]],'[1]MASTER LIST'!$C:$D,2,FALSE)</f>
        <v>#N/A</v>
      </c>
    </row>
    <row r="1471" spans="1:18" x14ac:dyDescent="0.25">
      <c r="A1471" s="210"/>
      <c r="B1471" s="124"/>
      <c r="C1471" s="125"/>
      <c r="D1471" s="125"/>
      <c r="E1471" s="125"/>
      <c r="F1471" s="125"/>
      <c r="G1471" s="125"/>
      <c r="H1471" s="125"/>
      <c r="I1471" s="125"/>
      <c r="J1471" s="125"/>
      <c r="K1471" s="126"/>
      <c r="L1471" s="126"/>
      <c r="M1471" s="126"/>
      <c r="N1471" s="226">
        <f>Table7[[#This Row],[Drug Cost]]+Table7[[#This Row],[Drug Markup]]+Table7[[#This Row],[Drug Dispensing Fee]]</f>
        <v>0</v>
      </c>
      <c r="O1471" s="126"/>
      <c r="P1471" s="126">
        <f>Table7[[#This Row],[Total Drug Cost]]-Table7[[#This Row],[Total Third-party Pay]]</f>
        <v>0</v>
      </c>
      <c r="Q1471" s="127"/>
      <c r="R1471" s="70" t="e">
        <f>VLOOKUP(Table7[[#This Row],[Patient PHN]],'[1]MASTER LIST'!$C:$D,2,FALSE)</f>
        <v>#N/A</v>
      </c>
    </row>
    <row r="1472" spans="1:18" x14ac:dyDescent="0.25">
      <c r="A1472" s="210"/>
      <c r="B1472" s="124"/>
      <c r="C1472" s="125"/>
      <c r="D1472" s="125"/>
      <c r="E1472" s="125"/>
      <c r="F1472" s="125"/>
      <c r="G1472" s="125"/>
      <c r="H1472" s="125"/>
      <c r="I1472" s="125"/>
      <c r="J1472" s="125"/>
      <c r="K1472" s="126"/>
      <c r="L1472" s="126"/>
      <c r="M1472" s="126"/>
      <c r="N1472" s="226">
        <f>Table7[[#This Row],[Drug Cost]]+Table7[[#This Row],[Drug Markup]]+Table7[[#This Row],[Drug Dispensing Fee]]</f>
        <v>0</v>
      </c>
      <c r="O1472" s="126"/>
      <c r="P1472" s="126">
        <f>Table7[[#This Row],[Total Drug Cost]]-Table7[[#This Row],[Total Third-party Pay]]</f>
        <v>0</v>
      </c>
      <c r="Q1472" s="127"/>
      <c r="R1472" s="70" t="e">
        <f>VLOOKUP(Table7[[#This Row],[Patient PHN]],'[1]MASTER LIST'!$C:$D,2,FALSE)</f>
        <v>#N/A</v>
      </c>
    </row>
    <row r="1473" spans="1:18" x14ac:dyDescent="0.25">
      <c r="A1473" s="210"/>
      <c r="B1473" s="124"/>
      <c r="C1473" s="125"/>
      <c r="D1473" s="125"/>
      <c r="E1473" s="125"/>
      <c r="F1473" s="125"/>
      <c r="G1473" s="125"/>
      <c r="H1473" s="125"/>
      <c r="I1473" s="125"/>
      <c r="J1473" s="125"/>
      <c r="K1473" s="126"/>
      <c r="L1473" s="126"/>
      <c r="M1473" s="126"/>
      <c r="N1473" s="226">
        <f>Table7[[#This Row],[Drug Cost]]+Table7[[#This Row],[Drug Markup]]+Table7[[#This Row],[Drug Dispensing Fee]]</f>
        <v>0</v>
      </c>
      <c r="O1473" s="126"/>
      <c r="P1473" s="126">
        <f>Table7[[#This Row],[Total Drug Cost]]-Table7[[#This Row],[Total Third-party Pay]]</f>
        <v>0</v>
      </c>
      <c r="Q1473" s="127"/>
      <c r="R1473" s="70" t="e">
        <f>VLOOKUP(Table7[[#This Row],[Patient PHN]],'[1]MASTER LIST'!$C:$D,2,FALSE)</f>
        <v>#N/A</v>
      </c>
    </row>
    <row r="1474" spans="1:18" x14ac:dyDescent="0.25">
      <c r="A1474" s="210"/>
      <c r="B1474" s="124"/>
      <c r="C1474" s="125"/>
      <c r="D1474" s="125"/>
      <c r="E1474" s="125"/>
      <c r="F1474" s="125"/>
      <c r="G1474" s="125"/>
      <c r="H1474" s="125"/>
      <c r="I1474" s="125"/>
      <c r="J1474" s="125"/>
      <c r="K1474" s="126"/>
      <c r="L1474" s="126"/>
      <c r="M1474" s="126"/>
      <c r="N1474" s="226">
        <f>Table7[[#This Row],[Drug Cost]]+Table7[[#This Row],[Drug Markup]]+Table7[[#This Row],[Drug Dispensing Fee]]</f>
        <v>0</v>
      </c>
      <c r="O1474" s="126"/>
      <c r="P1474" s="126">
        <f>Table7[[#This Row],[Total Drug Cost]]-Table7[[#This Row],[Total Third-party Pay]]</f>
        <v>0</v>
      </c>
      <c r="Q1474" s="127"/>
      <c r="R1474" s="70" t="e">
        <f>VLOOKUP(Table7[[#This Row],[Patient PHN]],'[1]MASTER LIST'!$C:$D,2,FALSE)</f>
        <v>#N/A</v>
      </c>
    </row>
    <row r="1475" spans="1:18" x14ac:dyDescent="0.25">
      <c r="A1475" s="210"/>
      <c r="B1475" s="124"/>
      <c r="C1475" s="125"/>
      <c r="D1475" s="125"/>
      <c r="E1475" s="125"/>
      <c r="F1475" s="125"/>
      <c r="G1475" s="125"/>
      <c r="H1475" s="125"/>
      <c r="I1475" s="125"/>
      <c r="J1475" s="125"/>
      <c r="K1475" s="126"/>
      <c r="L1475" s="126"/>
      <c r="M1475" s="126"/>
      <c r="N1475" s="226">
        <f>Table7[[#This Row],[Drug Cost]]+Table7[[#This Row],[Drug Markup]]+Table7[[#This Row],[Drug Dispensing Fee]]</f>
        <v>0</v>
      </c>
      <c r="O1475" s="126"/>
      <c r="P1475" s="126">
        <f>Table7[[#This Row],[Total Drug Cost]]-Table7[[#This Row],[Total Third-party Pay]]</f>
        <v>0</v>
      </c>
      <c r="Q1475" s="127"/>
      <c r="R1475" s="70" t="e">
        <f>VLOOKUP(Table7[[#This Row],[Patient PHN]],'[1]MASTER LIST'!$C:$D,2,FALSE)</f>
        <v>#N/A</v>
      </c>
    </row>
    <row r="1476" spans="1:18" x14ac:dyDescent="0.25">
      <c r="A1476" s="210"/>
      <c r="B1476" s="124"/>
      <c r="C1476" s="125"/>
      <c r="D1476" s="125"/>
      <c r="E1476" s="125"/>
      <c r="F1476" s="125"/>
      <c r="G1476" s="125"/>
      <c r="H1476" s="125"/>
      <c r="I1476" s="125"/>
      <c r="J1476" s="125"/>
      <c r="K1476" s="126"/>
      <c r="L1476" s="126"/>
      <c r="M1476" s="126"/>
      <c r="N1476" s="226">
        <f>Table7[[#This Row],[Drug Cost]]+Table7[[#This Row],[Drug Markup]]+Table7[[#This Row],[Drug Dispensing Fee]]</f>
        <v>0</v>
      </c>
      <c r="O1476" s="126"/>
      <c r="P1476" s="126">
        <f>Table7[[#This Row],[Total Drug Cost]]-Table7[[#This Row],[Total Third-party Pay]]</f>
        <v>0</v>
      </c>
      <c r="Q1476" s="127"/>
      <c r="R1476" s="70" t="e">
        <f>VLOOKUP(Table7[[#This Row],[Patient PHN]],'[1]MASTER LIST'!$C:$D,2,FALSE)</f>
        <v>#N/A</v>
      </c>
    </row>
    <row r="1477" spans="1:18" x14ac:dyDescent="0.25">
      <c r="A1477" s="210"/>
      <c r="B1477" s="124"/>
      <c r="C1477" s="125"/>
      <c r="D1477" s="125"/>
      <c r="E1477" s="125"/>
      <c r="F1477" s="125"/>
      <c r="G1477" s="125"/>
      <c r="H1477" s="125"/>
      <c r="I1477" s="125"/>
      <c r="J1477" s="125"/>
      <c r="K1477" s="126"/>
      <c r="L1477" s="126"/>
      <c r="M1477" s="126"/>
      <c r="N1477" s="226">
        <f>Table7[[#This Row],[Drug Cost]]+Table7[[#This Row],[Drug Markup]]+Table7[[#This Row],[Drug Dispensing Fee]]</f>
        <v>0</v>
      </c>
      <c r="O1477" s="126"/>
      <c r="P1477" s="126">
        <f>Table7[[#This Row],[Total Drug Cost]]-Table7[[#This Row],[Total Third-party Pay]]</f>
        <v>0</v>
      </c>
      <c r="Q1477" s="127"/>
      <c r="R1477" s="70" t="e">
        <f>VLOOKUP(Table7[[#This Row],[Patient PHN]],'[1]MASTER LIST'!$C:$D,2,FALSE)</f>
        <v>#N/A</v>
      </c>
    </row>
    <row r="1478" spans="1:18" x14ac:dyDescent="0.25">
      <c r="A1478" s="210"/>
      <c r="B1478" s="124"/>
      <c r="C1478" s="125"/>
      <c r="D1478" s="125"/>
      <c r="E1478" s="125"/>
      <c r="F1478" s="125"/>
      <c r="G1478" s="125"/>
      <c r="H1478" s="125"/>
      <c r="I1478" s="125"/>
      <c r="J1478" s="125"/>
      <c r="K1478" s="126"/>
      <c r="L1478" s="126"/>
      <c r="M1478" s="126"/>
      <c r="N1478" s="226">
        <f>Table7[[#This Row],[Drug Cost]]+Table7[[#This Row],[Drug Markup]]+Table7[[#This Row],[Drug Dispensing Fee]]</f>
        <v>0</v>
      </c>
      <c r="O1478" s="126"/>
      <c r="P1478" s="126">
        <f>Table7[[#This Row],[Total Drug Cost]]-Table7[[#This Row],[Total Third-party Pay]]</f>
        <v>0</v>
      </c>
      <c r="Q1478" s="127"/>
      <c r="R1478" s="70" t="e">
        <f>VLOOKUP(Table7[[#This Row],[Patient PHN]],'[1]MASTER LIST'!$C:$D,2,FALSE)</f>
        <v>#N/A</v>
      </c>
    </row>
    <row r="1479" spans="1:18" x14ac:dyDescent="0.25">
      <c r="A1479" s="210"/>
      <c r="B1479" s="124"/>
      <c r="C1479" s="125"/>
      <c r="D1479" s="125"/>
      <c r="E1479" s="125"/>
      <c r="F1479" s="125"/>
      <c r="G1479" s="125"/>
      <c r="H1479" s="125"/>
      <c r="I1479" s="125"/>
      <c r="J1479" s="125"/>
      <c r="K1479" s="126"/>
      <c r="L1479" s="126"/>
      <c r="M1479" s="126"/>
      <c r="N1479" s="226">
        <f>Table7[[#This Row],[Drug Cost]]+Table7[[#This Row],[Drug Markup]]+Table7[[#This Row],[Drug Dispensing Fee]]</f>
        <v>0</v>
      </c>
      <c r="O1479" s="126"/>
      <c r="P1479" s="126">
        <f>Table7[[#This Row],[Total Drug Cost]]-Table7[[#This Row],[Total Third-party Pay]]</f>
        <v>0</v>
      </c>
      <c r="Q1479" s="127"/>
      <c r="R1479" s="70" t="e">
        <f>VLOOKUP(Table7[[#This Row],[Patient PHN]],'[1]MASTER LIST'!$C:$D,2,FALSE)</f>
        <v>#N/A</v>
      </c>
    </row>
    <row r="1480" spans="1:18" x14ac:dyDescent="0.25">
      <c r="A1480" s="210"/>
      <c r="B1480" s="124"/>
      <c r="C1480" s="125"/>
      <c r="D1480" s="125"/>
      <c r="E1480" s="125"/>
      <c r="F1480" s="125"/>
      <c r="G1480" s="125"/>
      <c r="H1480" s="125"/>
      <c r="I1480" s="125"/>
      <c r="J1480" s="125"/>
      <c r="K1480" s="126"/>
      <c r="L1480" s="126"/>
      <c r="M1480" s="126"/>
      <c r="N1480" s="226">
        <f>Table7[[#This Row],[Drug Cost]]+Table7[[#This Row],[Drug Markup]]+Table7[[#This Row],[Drug Dispensing Fee]]</f>
        <v>0</v>
      </c>
      <c r="O1480" s="126"/>
      <c r="P1480" s="126">
        <f>Table7[[#This Row],[Total Drug Cost]]-Table7[[#This Row],[Total Third-party Pay]]</f>
        <v>0</v>
      </c>
      <c r="Q1480" s="127"/>
      <c r="R1480" s="70" t="e">
        <f>VLOOKUP(Table7[[#This Row],[Patient PHN]],'[1]MASTER LIST'!$C:$D,2,FALSE)</f>
        <v>#N/A</v>
      </c>
    </row>
    <row r="1481" spans="1:18" x14ac:dyDescent="0.25">
      <c r="A1481" s="210"/>
      <c r="B1481" s="124"/>
      <c r="C1481" s="125"/>
      <c r="D1481" s="125"/>
      <c r="E1481" s="125"/>
      <c r="F1481" s="125"/>
      <c r="G1481" s="125"/>
      <c r="H1481" s="125"/>
      <c r="I1481" s="125"/>
      <c r="J1481" s="125"/>
      <c r="K1481" s="126"/>
      <c r="L1481" s="126"/>
      <c r="M1481" s="126"/>
      <c r="N1481" s="226">
        <f>Table7[[#This Row],[Drug Cost]]+Table7[[#This Row],[Drug Markup]]+Table7[[#This Row],[Drug Dispensing Fee]]</f>
        <v>0</v>
      </c>
      <c r="O1481" s="126"/>
      <c r="P1481" s="126">
        <f>Table7[[#This Row],[Total Drug Cost]]-Table7[[#This Row],[Total Third-party Pay]]</f>
        <v>0</v>
      </c>
      <c r="Q1481" s="127"/>
      <c r="R1481" s="70" t="e">
        <f>VLOOKUP(Table7[[#This Row],[Patient PHN]],'[1]MASTER LIST'!$C:$D,2,FALSE)</f>
        <v>#N/A</v>
      </c>
    </row>
    <row r="1482" spans="1:18" x14ac:dyDescent="0.25">
      <c r="A1482" s="210"/>
      <c r="B1482" s="124"/>
      <c r="C1482" s="125"/>
      <c r="D1482" s="125"/>
      <c r="E1482" s="125"/>
      <c r="F1482" s="125"/>
      <c r="G1482" s="125"/>
      <c r="H1482" s="125"/>
      <c r="I1482" s="125"/>
      <c r="J1482" s="125"/>
      <c r="K1482" s="126"/>
      <c r="L1482" s="126"/>
      <c r="M1482" s="126"/>
      <c r="N1482" s="226">
        <f>Table7[[#This Row],[Drug Cost]]+Table7[[#This Row],[Drug Markup]]+Table7[[#This Row],[Drug Dispensing Fee]]</f>
        <v>0</v>
      </c>
      <c r="O1482" s="126"/>
      <c r="P1482" s="126">
        <f>Table7[[#This Row],[Total Drug Cost]]-Table7[[#This Row],[Total Third-party Pay]]</f>
        <v>0</v>
      </c>
      <c r="Q1482" s="127"/>
      <c r="R1482" s="70" t="e">
        <f>VLOOKUP(Table7[[#This Row],[Patient PHN]],'[1]MASTER LIST'!$C:$D,2,FALSE)</f>
        <v>#N/A</v>
      </c>
    </row>
    <row r="1483" spans="1:18" x14ac:dyDescent="0.25">
      <c r="A1483" s="210"/>
      <c r="B1483" s="124"/>
      <c r="C1483" s="125"/>
      <c r="D1483" s="125"/>
      <c r="E1483" s="125"/>
      <c r="F1483" s="125"/>
      <c r="G1483" s="125"/>
      <c r="H1483" s="125"/>
      <c r="I1483" s="125"/>
      <c r="J1483" s="125"/>
      <c r="K1483" s="126"/>
      <c r="L1483" s="126"/>
      <c r="M1483" s="126"/>
      <c r="N1483" s="226">
        <f>Table7[[#This Row],[Drug Cost]]+Table7[[#This Row],[Drug Markup]]+Table7[[#This Row],[Drug Dispensing Fee]]</f>
        <v>0</v>
      </c>
      <c r="O1483" s="126"/>
      <c r="P1483" s="126">
        <f>Table7[[#This Row],[Total Drug Cost]]-Table7[[#This Row],[Total Third-party Pay]]</f>
        <v>0</v>
      </c>
      <c r="Q1483" s="127"/>
      <c r="R1483" s="70" t="e">
        <f>VLOOKUP(Table7[[#This Row],[Patient PHN]],'[1]MASTER LIST'!$C:$D,2,FALSE)</f>
        <v>#N/A</v>
      </c>
    </row>
    <row r="1484" spans="1:18" x14ac:dyDescent="0.25">
      <c r="A1484" s="210"/>
      <c r="B1484" s="124"/>
      <c r="C1484" s="125"/>
      <c r="D1484" s="125"/>
      <c r="E1484" s="125"/>
      <c r="F1484" s="125"/>
      <c r="G1484" s="125"/>
      <c r="H1484" s="125"/>
      <c r="I1484" s="125"/>
      <c r="J1484" s="125"/>
      <c r="K1484" s="126"/>
      <c r="L1484" s="126"/>
      <c r="M1484" s="126"/>
      <c r="N1484" s="226">
        <f>Table7[[#This Row],[Drug Cost]]+Table7[[#This Row],[Drug Markup]]+Table7[[#This Row],[Drug Dispensing Fee]]</f>
        <v>0</v>
      </c>
      <c r="O1484" s="126"/>
      <c r="P1484" s="126">
        <f>Table7[[#This Row],[Total Drug Cost]]-Table7[[#This Row],[Total Third-party Pay]]</f>
        <v>0</v>
      </c>
      <c r="Q1484" s="127"/>
      <c r="R1484" s="70" t="e">
        <f>VLOOKUP(Table7[[#This Row],[Patient PHN]],'[1]MASTER LIST'!$C:$D,2,FALSE)</f>
        <v>#N/A</v>
      </c>
    </row>
    <row r="1485" spans="1:18" x14ac:dyDescent="0.25">
      <c r="A1485" s="210"/>
      <c r="B1485" s="124"/>
      <c r="C1485" s="125"/>
      <c r="D1485" s="125"/>
      <c r="E1485" s="125"/>
      <c r="F1485" s="125"/>
      <c r="G1485" s="125"/>
      <c r="H1485" s="125"/>
      <c r="I1485" s="125"/>
      <c r="J1485" s="125"/>
      <c r="K1485" s="126"/>
      <c r="L1485" s="126"/>
      <c r="M1485" s="126"/>
      <c r="N1485" s="226">
        <f>Table7[[#This Row],[Drug Cost]]+Table7[[#This Row],[Drug Markup]]+Table7[[#This Row],[Drug Dispensing Fee]]</f>
        <v>0</v>
      </c>
      <c r="O1485" s="126"/>
      <c r="P1485" s="126">
        <f>Table7[[#This Row],[Total Drug Cost]]-Table7[[#This Row],[Total Third-party Pay]]</f>
        <v>0</v>
      </c>
      <c r="Q1485" s="127"/>
      <c r="R1485" s="70" t="e">
        <f>VLOOKUP(Table7[[#This Row],[Patient PHN]],'[1]MASTER LIST'!$C:$D,2,FALSE)</f>
        <v>#N/A</v>
      </c>
    </row>
    <row r="1486" spans="1:18" x14ac:dyDescent="0.25">
      <c r="A1486" s="210"/>
      <c r="B1486" s="124"/>
      <c r="C1486" s="125"/>
      <c r="D1486" s="125"/>
      <c r="E1486" s="125"/>
      <c r="F1486" s="125"/>
      <c r="G1486" s="125"/>
      <c r="H1486" s="125"/>
      <c r="I1486" s="125"/>
      <c r="J1486" s="125"/>
      <c r="K1486" s="126"/>
      <c r="L1486" s="126"/>
      <c r="M1486" s="126"/>
      <c r="N1486" s="226">
        <f>Table7[[#This Row],[Drug Cost]]+Table7[[#This Row],[Drug Markup]]+Table7[[#This Row],[Drug Dispensing Fee]]</f>
        <v>0</v>
      </c>
      <c r="O1486" s="126"/>
      <c r="P1486" s="126">
        <f>Table7[[#This Row],[Total Drug Cost]]-Table7[[#This Row],[Total Third-party Pay]]</f>
        <v>0</v>
      </c>
      <c r="Q1486" s="127"/>
      <c r="R1486" s="70" t="e">
        <f>VLOOKUP(Table7[[#This Row],[Patient PHN]],'[1]MASTER LIST'!$C:$D,2,FALSE)</f>
        <v>#N/A</v>
      </c>
    </row>
    <row r="1487" spans="1:18" x14ac:dyDescent="0.25">
      <c r="A1487" s="210"/>
      <c r="B1487" s="124"/>
      <c r="C1487" s="125"/>
      <c r="D1487" s="125"/>
      <c r="E1487" s="125"/>
      <c r="F1487" s="125"/>
      <c r="G1487" s="125"/>
      <c r="H1487" s="125"/>
      <c r="I1487" s="125"/>
      <c r="J1487" s="125"/>
      <c r="K1487" s="126"/>
      <c r="L1487" s="126"/>
      <c r="M1487" s="126"/>
      <c r="N1487" s="226">
        <f>Table7[[#This Row],[Drug Cost]]+Table7[[#This Row],[Drug Markup]]+Table7[[#This Row],[Drug Dispensing Fee]]</f>
        <v>0</v>
      </c>
      <c r="O1487" s="126"/>
      <c r="P1487" s="126">
        <f>Table7[[#This Row],[Total Drug Cost]]-Table7[[#This Row],[Total Third-party Pay]]</f>
        <v>0</v>
      </c>
      <c r="Q1487" s="127"/>
      <c r="R1487" s="70" t="e">
        <f>VLOOKUP(Table7[[#This Row],[Patient PHN]],'[1]MASTER LIST'!$C:$D,2,FALSE)</f>
        <v>#N/A</v>
      </c>
    </row>
    <row r="1488" spans="1:18" x14ac:dyDescent="0.25">
      <c r="A1488" s="210"/>
      <c r="B1488" s="124"/>
      <c r="C1488" s="125"/>
      <c r="D1488" s="125"/>
      <c r="E1488" s="125"/>
      <c r="F1488" s="125"/>
      <c r="G1488" s="125"/>
      <c r="H1488" s="125"/>
      <c r="I1488" s="125"/>
      <c r="J1488" s="125"/>
      <c r="K1488" s="126"/>
      <c r="L1488" s="126"/>
      <c r="M1488" s="126"/>
      <c r="N1488" s="226">
        <f>Table7[[#This Row],[Drug Cost]]+Table7[[#This Row],[Drug Markup]]+Table7[[#This Row],[Drug Dispensing Fee]]</f>
        <v>0</v>
      </c>
      <c r="O1488" s="126"/>
      <c r="P1488" s="126">
        <f>Table7[[#This Row],[Total Drug Cost]]-Table7[[#This Row],[Total Third-party Pay]]</f>
        <v>0</v>
      </c>
      <c r="Q1488" s="127"/>
      <c r="R1488" s="70" t="e">
        <f>VLOOKUP(Table7[[#This Row],[Patient PHN]],'[1]MASTER LIST'!$C:$D,2,FALSE)</f>
        <v>#N/A</v>
      </c>
    </row>
    <row r="1489" spans="1:18" x14ac:dyDescent="0.25">
      <c r="A1489" s="210"/>
      <c r="B1489" s="124"/>
      <c r="C1489" s="125"/>
      <c r="D1489" s="125"/>
      <c r="E1489" s="125"/>
      <c r="F1489" s="125"/>
      <c r="G1489" s="125"/>
      <c r="H1489" s="125"/>
      <c r="I1489" s="125"/>
      <c r="J1489" s="125"/>
      <c r="K1489" s="126"/>
      <c r="L1489" s="126"/>
      <c r="M1489" s="126"/>
      <c r="N1489" s="226">
        <f>Table7[[#This Row],[Drug Cost]]+Table7[[#This Row],[Drug Markup]]+Table7[[#This Row],[Drug Dispensing Fee]]</f>
        <v>0</v>
      </c>
      <c r="O1489" s="126"/>
      <c r="P1489" s="126">
        <f>Table7[[#This Row],[Total Drug Cost]]-Table7[[#This Row],[Total Third-party Pay]]</f>
        <v>0</v>
      </c>
      <c r="Q1489" s="127"/>
      <c r="R1489" s="70" t="e">
        <f>VLOOKUP(Table7[[#This Row],[Patient PHN]],'[1]MASTER LIST'!$C:$D,2,FALSE)</f>
        <v>#N/A</v>
      </c>
    </row>
    <row r="1490" spans="1:18" x14ac:dyDescent="0.25">
      <c r="A1490" s="210"/>
      <c r="B1490" s="124"/>
      <c r="C1490" s="125"/>
      <c r="D1490" s="125"/>
      <c r="E1490" s="125"/>
      <c r="F1490" s="125"/>
      <c r="G1490" s="125"/>
      <c r="H1490" s="125"/>
      <c r="I1490" s="125"/>
      <c r="J1490" s="125"/>
      <c r="K1490" s="126"/>
      <c r="L1490" s="126"/>
      <c r="M1490" s="126"/>
      <c r="N1490" s="226">
        <f>Table7[[#This Row],[Drug Cost]]+Table7[[#This Row],[Drug Markup]]+Table7[[#This Row],[Drug Dispensing Fee]]</f>
        <v>0</v>
      </c>
      <c r="O1490" s="126"/>
      <c r="P1490" s="126">
        <f>Table7[[#This Row],[Total Drug Cost]]-Table7[[#This Row],[Total Third-party Pay]]</f>
        <v>0</v>
      </c>
      <c r="Q1490" s="127"/>
      <c r="R1490" s="70" t="e">
        <f>VLOOKUP(Table7[[#This Row],[Patient PHN]],'[1]MASTER LIST'!$C:$D,2,FALSE)</f>
        <v>#N/A</v>
      </c>
    </row>
    <row r="1491" spans="1:18" x14ac:dyDescent="0.25">
      <c r="A1491" s="210"/>
      <c r="B1491" s="124"/>
      <c r="C1491" s="125"/>
      <c r="D1491" s="125"/>
      <c r="E1491" s="125"/>
      <c r="F1491" s="125"/>
      <c r="G1491" s="125"/>
      <c r="H1491" s="125"/>
      <c r="I1491" s="125"/>
      <c r="J1491" s="125"/>
      <c r="K1491" s="126"/>
      <c r="L1491" s="126"/>
      <c r="M1491" s="126"/>
      <c r="N1491" s="226">
        <f>Table7[[#This Row],[Drug Cost]]+Table7[[#This Row],[Drug Markup]]+Table7[[#This Row],[Drug Dispensing Fee]]</f>
        <v>0</v>
      </c>
      <c r="O1491" s="126"/>
      <c r="P1491" s="126">
        <f>Table7[[#This Row],[Total Drug Cost]]-Table7[[#This Row],[Total Third-party Pay]]</f>
        <v>0</v>
      </c>
      <c r="Q1491" s="127"/>
      <c r="R1491" s="70" t="e">
        <f>VLOOKUP(Table7[[#This Row],[Patient PHN]],'[1]MASTER LIST'!$C:$D,2,FALSE)</f>
        <v>#N/A</v>
      </c>
    </row>
    <row r="1492" spans="1:18" x14ac:dyDescent="0.25">
      <c r="A1492" s="210"/>
      <c r="B1492" s="124"/>
      <c r="C1492" s="125"/>
      <c r="D1492" s="125"/>
      <c r="E1492" s="125"/>
      <c r="F1492" s="125"/>
      <c r="G1492" s="125"/>
      <c r="H1492" s="125"/>
      <c r="I1492" s="125"/>
      <c r="J1492" s="125"/>
      <c r="K1492" s="126"/>
      <c r="L1492" s="126"/>
      <c r="M1492" s="126"/>
      <c r="N1492" s="226">
        <f>Table7[[#This Row],[Drug Cost]]+Table7[[#This Row],[Drug Markup]]+Table7[[#This Row],[Drug Dispensing Fee]]</f>
        <v>0</v>
      </c>
      <c r="O1492" s="126"/>
      <c r="P1492" s="126">
        <f>Table7[[#This Row],[Total Drug Cost]]-Table7[[#This Row],[Total Third-party Pay]]</f>
        <v>0</v>
      </c>
      <c r="Q1492" s="127"/>
      <c r="R1492" s="70" t="e">
        <f>VLOOKUP(Table7[[#This Row],[Patient PHN]],'[1]MASTER LIST'!$C:$D,2,FALSE)</f>
        <v>#N/A</v>
      </c>
    </row>
    <row r="1493" spans="1:18" x14ac:dyDescent="0.25">
      <c r="A1493" s="210"/>
      <c r="B1493" s="124"/>
      <c r="C1493" s="125"/>
      <c r="D1493" s="125"/>
      <c r="E1493" s="125"/>
      <c r="F1493" s="125"/>
      <c r="G1493" s="125"/>
      <c r="H1493" s="125"/>
      <c r="I1493" s="125"/>
      <c r="J1493" s="125"/>
      <c r="K1493" s="126"/>
      <c r="L1493" s="126"/>
      <c r="M1493" s="126"/>
      <c r="N1493" s="226">
        <f>Table7[[#This Row],[Drug Cost]]+Table7[[#This Row],[Drug Markup]]+Table7[[#This Row],[Drug Dispensing Fee]]</f>
        <v>0</v>
      </c>
      <c r="O1493" s="126"/>
      <c r="P1493" s="126">
        <f>Table7[[#This Row],[Total Drug Cost]]-Table7[[#This Row],[Total Third-party Pay]]</f>
        <v>0</v>
      </c>
      <c r="Q1493" s="127"/>
      <c r="R1493" s="70" t="e">
        <f>VLOOKUP(Table7[[#This Row],[Patient PHN]],'[1]MASTER LIST'!$C:$D,2,FALSE)</f>
        <v>#N/A</v>
      </c>
    </row>
    <row r="1494" spans="1:18" x14ac:dyDescent="0.25">
      <c r="A1494" s="210"/>
      <c r="B1494" s="124"/>
      <c r="C1494" s="125"/>
      <c r="D1494" s="125"/>
      <c r="E1494" s="125"/>
      <c r="F1494" s="125"/>
      <c r="G1494" s="125"/>
      <c r="H1494" s="125"/>
      <c r="I1494" s="125"/>
      <c r="J1494" s="125"/>
      <c r="K1494" s="126"/>
      <c r="L1494" s="126"/>
      <c r="M1494" s="126"/>
      <c r="N1494" s="226">
        <f>Table7[[#This Row],[Drug Cost]]+Table7[[#This Row],[Drug Markup]]+Table7[[#This Row],[Drug Dispensing Fee]]</f>
        <v>0</v>
      </c>
      <c r="O1494" s="126"/>
      <c r="P1494" s="126">
        <f>Table7[[#This Row],[Total Drug Cost]]-Table7[[#This Row],[Total Third-party Pay]]</f>
        <v>0</v>
      </c>
      <c r="Q1494" s="127"/>
      <c r="R1494" s="70" t="e">
        <f>VLOOKUP(Table7[[#This Row],[Patient PHN]],'[1]MASTER LIST'!$C:$D,2,FALSE)</f>
        <v>#N/A</v>
      </c>
    </row>
    <row r="1495" spans="1:18" x14ac:dyDescent="0.25">
      <c r="A1495" s="210"/>
      <c r="B1495" s="124"/>
      <c r="C1495" s="125"/>
      <c r="D1495" s="125"/>
      <c r="E1495" s="125"/>
      <c r="F1495" s="125"/>
      <c r="G1495" s="125"/>
      <c r="H1495" s="125"/>
      <c r="I1495" s="125"/>
      <c r="J1495" s="125"/>
      <c r="K1495" s="126"/>
      <c r="L1495" s="126"/>
      <c r="M1495" s="126"/>
      <c r="N1495" s="226">
        <f>Table7[[#This Row],[Drug Cost]]+Table7[[#This Row],[Drug Markup]]+Table7[[#This Row],[Drug Dispensing Fee]]</f>
        <v>0</v>
      </c>
      <c r="O1495" s="126"/>
      <c r="P1495" s="126">
        <f>Table7[[#This Row],[Total Drug Cost]]-Table7[[#This Row],[Total Third-party Pay]]</f>
        <v>0</v>
      </c>
      <c r="Q1495" s="127"/>
      <c r="R1495" s="70" t="e">
        <f>VLOOKUP(Table7[[#This Row],[Patient PHN]],'[1]MASTER LIST'!$C:$D,2,FALSE)</f>
        <v>#N/A</v>
      </c>
    </row>
    <row r="1496" spans="1:18" x14ac:dyDescent="0.25">
      <c r="A1496" s="210"/>
      <c r="B1496" s="124"/>
      <c r="C1496" s="125"/>
      <c r="D1496" s="125"/>
      <c r="E1496" s="125"/>
      <c r="F1496" s="125"/>
      <c r="G1496" s="125"/>
      <c r="H1496" s="125"/>
      <c r="I1496" s="125"/>
      <c r="J1496" s="125"/>
      <c r="K1496" s="126"/>
      <c r="L1496" s="126"/>
      <c r="M1496" s="126"/>
      <c r="N1496" s="226">
        <f>Table7[[#This Row],[Drug Cost]]+Table7[[#This Row],[Drug Markup]]+Table7[[#This Row],[Drug Dispensing Fee]]</f>
        <v>0</v>
      </c>
      <c r="O1496" s="126"/>
      <c r="P1496" s="126">
        <f>Table7[[#This Row],[Total Drug Cost]]-Table7[[#This Row],[Total Third-party Pay]]</f>
        <v>0</v>
      </c>
      <c r="Q1496" s="127"/>
      <c r="R1496" s="70" t="e">
        <f>VLOOKUP(Table7[[#This Row],[Patient PHN]],'[1]MASTER LIST'!$C:$D,2,FALSE)</f>
        <v>#N/A</v>
      </c>
    </row>
    <row r="1497" spans="1:18" x14ac:dyDescent="0.25">
      <c r="A1497" s="210"/>
      <c r="B1497" s="124"/>
      <c r="C1497" s="125"/>
      <c r="D1497" s="125"/>
      <c r="E1497" s="125"/>
      <c r="F1497" s="125"/>
      <c r="G1497" s="125"/>
      <c r="H1497" s="125"/>
      <c r="I1497" s="125"/>
      <c r="J1497" s="125"/>
      <c r="K1497" s="126"/>
      <c r="L1497" s="126"/>
      <c r="M1497" s="126"/>
      <c r="N1497" s="226">
        <f>Table7[[#This Row],[Drug Cost]]+Table7[[#This Row],[Drug Markup]]+Table7[[#This Row],[Drug Dispensing Fee]]</f>
        <v>0</v>
      </c>
      <c r="O1497" s="126"/>
      <c r="P1497" s="126">
        <f>Table7[[#This Row],[Total Drug Cost]]-Table7[[#This Row],[Total Third-party Pay]]</f>
        <v>0</v>
      </c>
      <c r="Q1497" s="127"/>
      <c r="R1497" s="70" t="e">
        <f>VLOOKUP(Table7[[#This Row],[Patient PHN]],'[1]MASTER LIST'!$C:$D,2,FALSE)</f>
        <v>#N/A</v>
      </c>
    </row>
    <row r="1498" spans="1:18" x14ac:dyDescent="0.25">
      <c r="A1498" s="210"/>
      <c r="B1498" s="124"/>
      <c r="C1498" s="125"/>
      <c r="D1498" s="125"/>
      <c r="E1498" s="125"/>
      <c r="F1498" s="125"/>
      <c r="G1498" s="125"/>
      <c r="H1498" s="125"/>
      <c r="I1498" s="125"/>
      <c r="J1498" s="125"/>
      <c r="K1498" s="126"/>
      <c r="L1498" s="126"/>
      <c r="M1498" s="126"/>
      <c r="N1498" s="226">
        <f>Table7[[#This Row],[Drug Cost]]+Table7[[#This Row],[Drug Markup]]+Table7[[#This Row],[Drug Dispensing Fee]]</f>
        <v>0</v>
      </c>
      <c r="O1498" s="126"/>
      <c r="P1498" s="126">
        <f>Table7[[#This Row],[Total Drug Cost]]-Table7[[#This Row],[Total Third-party Pay]]</f>
        <v>0</v>
      </c>
      <c r="Q1498" s="127"/>
      <c r="R1498" s="70" t="e">
        <f>VLOOKUP(Table7[[#This Row],[Patient PHN]],'[1]MASTER LIST'!$C:$D,2,FALSE)</f>
        <v>#N/A</v>
      </c>
    </row>
    <row r="1499" spans="1:18" x14ac:dyDescent="0.25">
      <c r="A1499" s="210"/>
      <c r="B1499" s="124"/>
      <c r="C1499" s="125"/>
      <c r="D1499" s="125"/>
      <c r="E1499" s="125"/>
      <c r="F1499" s="125"/>
      <c r="G1499" s="125"/>
      <c r="H1499" s="125"/>
      <c r="I1499" s="125"/>
      <c r="J1499" s="125"/>
      <c r="K1499" s="126"/>
      <c r="L1499" s="126"/>
      <c r="M1499" s="126"/>
      <c r="N1499" s="226">
        <f>Table7[[#This Row],[Drug Cost]]+Table7[[#This Row],[Drug Markup]]+Table7[[#This Row],[Drug Dispensing Fee]]</f>
        <v>0</v>
      </c>
      <c r="O1499" s="126"/>
      <c r="P1499" s="126">
        <f>Table7[[#This Row],[Total Drug Cost]]-Table7[[#This Row],[Total Third-party Pay]]</f>
        <v>0</v>
      </c>
      <c r="Q1499" s="127"/>
      <c r="R1499" s="70" t="e">
        <f>VLOOKUP(Table7[[#This Row],[Patient PHN]],'[1]MASTER LIST'!$C:$D,2,FALSE)</f>
        <v>#N/A</v>
      </c>
    </row>
    <row r="1500" spans="1:18" x14ac:dyDescent="0.25">
      <c r="A1500" s="210"/>
      <c r="B1500" s="124"/>
      <c r="C1500" s="125"/>
      <c r="D1500" s="125"/>
      <c r="E1500" s="125"/>
      <c r="F1500" s="125"/>
      <c r="G1500" s="125"/>
      <c r="H1500" s="125"/>
      <c r="I1500" s="125"/>
      <c r="J1500" s="125"/>
      <c r="K1500" s="126"/>
      <c r="L1500" s="126"/>
      <c r="M1500" s="126"/>
      <c r="N1500" s="226">
        <f>Table7[[#This Row],[Drug Cost]]+Table7[[#This Row],[Drug Markup]]+Table7[[#This Row],[Drug Dispensing Fee]]</f>
        <v>0</v>
      </c>
      <c r="O1500" s="126"/>
      <c r="P1500" s="126">
        <f>Table7[[#This Row],[Total Drug Cost]]-Table7[[#This Row],[Total Third-party Pay]]</f>
        <v>0</v>
      </c>
      <c r="Q1500" s="127"/>
      <c r="R1500" s="70" t="e">
        <f>VLOOKUP(Table7[[#This Row],[Patient PHN]],'[1]MASTER LIST'!$C:$D,2,FALSE)</f>
        <v>#N/A</v>
      </c>
    </row>
    <row r="1501" spans="1:18" x14ac:dyDescent="0.25">
      <c r="A1501" s="210"/>
      <c r="B1501" s="124"/>
      <c r="C1501" s="125"/>
      <c r="D1501" s="125"/>
      <c r="E1501" s="125"/>
      <c r="F1501" s="125"/>
      <c r="G1501" s="125"/>
      <c r="H1501" s="125"/>
      <c r="I1501" s="125"/>
      <c r="J1501" s="125"/>
      <c r="K1501" s="126"/>
      <c r="L1501" s="126"/>
      <c r="M1501" s="126"/>
      <c r="N1501" s="226">
        <f>Table7[[#This Row],[Drug Cost]]+Table7[[#This Row],[Drug Markup]]+Table7[[#This Row],[Drug Dispensing Fee]]</f>
        <v>0</v>
      </c>
      <c r="O1501" s="126"/>
      <c r="P1501" s="126">
        <f>Table7[[#This Row],[Total Drug Cost]]-Table7[[#This Row],[Total Third-party Pay]]</f>
        <v>0</v>
      </c>
      <c r="Q1501" s="127"/>
      <c r="R1501" s="70" t="e">
        <f>VLOOKUP(Table7[[#This Row],[Patient PHN]],'[1]MASTER LIST'!$C:$D,2,FALSE)</f>
        <v>#N/A</v>
      </c>
    </row>
    <row r="1502" spans="1:18" x14ac:dyDescent="0.25">
      <c r="A1502" s="210"/>
      <c r="B1502" s="124"/>
      <c r="C1502" s="125"/>
      <c r="D1502" s="125"/>
      <c r="E1502" s="125"/>
      <c r="F1502" s="125"/>
      <c r="G1502" s="125"/>
      <c r="H1502" s="125"/>
      <c r="I1502" s="125"/>
      <c r="J1502" s="125"/>
      <c r="K1502" s="126"/>
      <c r="L1502" s="126"/>
      <c r="M1502" s="126"/>
      <c r="N1502" s="226">
        <f>Table7[[#This Row],[Drug Cost]]+Table7[[#This Row],[Drug Markup]]+Table7[[#This Row],[Drug Dispensing Fee]]</f>
        <v>0</v>
      </c>
      <c r="O1502" s="126"/>
      <c r="P1502" s="126">
        <f>Table7[[#This Row],[Total Drug Cost]]-Table7[[#This Row],[Total Third-party Pay]]</f>
        <v>0</v>
      </c>
      <c r="Q1502" s="127"/>
      <c r="R1502" s="70" t="e">
        <f>VLOOKUP(Table7[[#This Row],[Patient PHN]],'[1]MASTER LIST'!$C:$D,2,FALSE)</f>
        <v>#N/A</v>
      </c>
    </row>
    <row r="1503" spans="1:18" x14ac:dyDescent="0.25">
      <c r="A1503" s="210"/>
      <c r="B1503" s="124"/>
      <c r="C1503" s="125"/>
      <c r="D1503" s="125"/>
      <c r="E1503" s="125"/>
      <c r="F1503" s="125"/>
      <c r="G1503" s="125"/>
      <c r="H1503" s="125"/>
      <c r="I1503" s="125"/>
      <c r="J1503" s="125"/>
      <c r="K1503" s="126"/>
      <c r="L1503" s="126"/>
      <c r="M1503" s="126"/>
      <c r="N1503" s="226">
        <f>Table7[[#This Row],[Drug Cost]]+Table7[[#This Row],[Drug Markup]]+Table7[[#This Row],[Drug Dispensing Fee]]</f>
        <v>0</v>
      </c>
      <c r="O1503" s="126"/>
      <c r="P1503" s="126">
        <f>Table7[[#This Row],[Total Drug Cost]]-Table7[[#This Row],[Total Third-party Pay]]</f>
        <v>0</v>
      </c>
      <c r="Q1503" s="127"/>
      <c r="R1503" s="70" t="e">
        <f>VLOOKUP(Table7[[#This Row],[Patient PHN]],'[1]MASTER LIST'!$C:$D,2,FALSE)</f>
        <v>#N/A</v>
      </c>
    </row>
    <row r="1504" spans="1:18" x14ac:dyDescent="0.25">
      <c r="A1504" s="210"/>
      <c r="B1504" s="124"/>
      <c r="C1504" s="125"/>
      <c r="D1504" s="125"/>
      <c r="E1504" s="125"/>
      <c r="F1504" s="125"/>
      <c r="G1504" s="125"/>
      <c r="H1504" s="125"/>
      <c r="I1504" s="125"/>
      <c r="J1504" s="125"/>
      <c r="K1504" s="126"/>
      <c r="L1504" s="126"/>
      <c r="M1504" s="126"/>
      <c r="N1504" s="226">
        <f>Table7[[#This Row],[Drug Cost]]+Table7[[#This Row],[Drug Markup]]+Table7[[#This Row],[Drug Dispensing Fee]]</f>
        <v>0</v>
      </c>
      <c r="O1504" s="126"/>
      <c r="P1504" s="126">
        <f>Table7[[#This Row],[Total Drug Cost]]-Table7[[#This Row],[Total Third-party Pay]]</f>
        <v>0</v>
      </c>
      <c r="Q1504" s="127"/>
      <c r="R1504" s="70" t="e">
        <f>VLOOKUP(Table7[[#This Row],[Patient PHN]],'[1]MASTER LIST'!$C:$D,2,FALSE)</f>
        <v>#N/A</v>
      </c>
    </row>
    <row r="1505" spans="1:18" x14ac:dyDescent="0.25">
      <c r="A1505" s="210"/>
      <c r="B1505" s="124"/>
      <c r="C1505" s="125"/>
      <c r="D1505" s="125"/>
      <c r="E1505" s="125"/>
      <c r="F1505" s="125"/>
      <c r="G1505" s="125"/>
      <c r="H1505" s="125"/>
      <c r="I1505" s="125"/>
      <c r="J1505" s="125"/>
      <c r="K1505" s="126"/>
      <c r="L1505" s="126"/>
      <c r="M1505" s="126"/>
      <c r="N1505" s="226">
        <f>Table7[[#This Row],[Drug Cost]]+Table7[[#This Row],[Drug Markup]]+Table7[[#This Row],[Drug Dispensing Fee]]</f>
        <v>0</v>
      </c>
      <c r="O1505" s="126"/>
      <c r="P1505" s="126">
        <f>Table7[[#This Row],[Total Drug Cost]]-Table7[[#This Row],[Total Third-party Pay]]</f>
        <v>0</v>
      </c>
      <c r="Q1505" s="127"/>
      <c r="R1505" s="70" t="e">
        <f>VLOOKUP(Table7[[#This Row],[Patient PHN]],'[1]MASTER LIST'!$C:$D,2,FALSE)</f>
        <v>#N/A</v>
      </c>
    </row>
    <row r="1506" spans="1:18" x14ac:dyDescent="0.25">
      <c r="A1506" s="210"/>
      <c r="B1506" s="124"/>
      <c r="C1506" s="125"/>
      <c r="D1506" s="125"/>
      <c r="E1506" s="125"/>
      <c r="F1506" s="125"/>
      <c r="G1506" s="125"/>
      <c r="H1506" s="125"/>
      <c r="I1506" s="125"/>
      <c r="J1506" s="125"/>
      <c r="K1506" s="126"/>
      <c r="L1506" s="126"/>
      <c r="M1506" s="126"/>
      <c r="N1506" s="226">
        <f>Table7[[#This Row],[Drug Cost]]+Table7[[#This Row],[Drug Markup]]+Table7[[#This Row],[Drug Dispensing Fee]]</f>
        <v>0</v>
      </c>
      <c r="O1506" s="126"/>
      <c r="P1506" s="126">
        <f>Table7[[#This Row],[Total Drug Cost]]-Table7[[#This Row],[Total Third-party Pay]]</f>
        <v>0</v>
      </c>
      <c r="Q1506" s="127"/>
      <c r="R1506" s="70" t="e">
        <f>VLOOKUP(Table7[[#This Row],[Patient PHN]],'[1]MASTER LIST'!$C:$D,2,FALSE)</f>
        <v>#N/A</v>
      </c>
    </row>
    <row r="1507" spans="1:18" x14ac:dyDescent="0.25">
      <c r="A1507" s="210"/>
      <c r="B1507" s="124"/>
      <c r="C1507" s="125"/>
      <c r="D1507" s="125"/>
      <c r="E1507" s="125"/>
      <c r="F1507" s="125"/>
      <c r="G1507" s="125"/>
      <c r="H1507" s="125"/>
      <c r="I1507" s="125"/>
      <c r="J1507" s="125"/>
      <c r="K1507" s="126"/>
      <c r="L1507" s="126"/>
      <c r="M1507" s="126"/>
      <c r="N1507" s="226">
        <f>Table7[[#This Row],[Drug Cost]]+Table7[[#This Row],[Drug Markup]]+Table7[[#This Row],[Drug Dispensing Fee]]</f>
        <v>0</v>
      </c>
      <c r="O1507" s="126"/>
      <c r="P1507" s="126">
        <f>Table7[[#This Row],[Total Drug Cost]]-Table7[[#This Row],[Total Third-party Pay]]</f>
        <v>0</v>
      </c>
      <c r="Q1507" s="127"/>
      <c r="R1507" s="70" t="e">
        <f>VLOOKUP(Table7[[#This Row],[Patient PHN]],'[1]MASTER LIST'!$C:$D,2,FALSE)</f>
        <v>#N/A</v>
      </c>
    </row>
    <row r="1508" spans="1:18" x14ac:dyDescent="0.25">
      <c r="A1508" s="210"/>
      <c r="B1508" s="124"/>
      <c r="C1508" s="125"/>
      <c r="D1508" s="125"/>
      <c r="E1508" s="125"/>
      <c r="F1508" s="125"/>
      <c r="G1508" s="125"/>
      <c r="H1508" s="125"/>
      <c r="I1508" s="125"/>
      <c r="J1508" s="125"/>
      <c r="K1508" s="126"/>
      <c r="L1508" s="126"/>
      <c r="M1508" s="126"/>
      <c r="N1508" s="226">
        <f>Table7[[#This Row],[Drug Cost]]+Table7[[#This Row],[Drug Markup]]+Table7[[#This Row],[Drug Dispensing Fee]]</f>
        <v>0</v>
      </c>
      <c r="O1508" s="126"/>
      <c r="P1508" s="126">
        <f>Table7[[#This Row],[Total Drug Cost]]-Table7[[#This Row],[Total Third-party Pay]]</f>
        <v>0</v>
      </c>
      <c r="Q1508" s="127"/>
      <c r="R1508" s="70" t="e">
        <f>VLOOKUP(Table7[[#This Row],[Patient PHN]],'[1]MASTER LIST'!$C:$D,2,FALSE)</f>
        <v>#N/A</v>
      </c>
    </row>
    <row r="1509" spans="1:18" x14ac:dyDescent="0.25">
      <c r="A1509" s="210"/>
      <c r="B1509" s="124"/>
      <c r="C1509" s="125"/>
      <c r="D1509" s="125"/>
      <c r="E1509" s="125"/>
      <c r="F1509" s="125"/>
      <c r="G1509" s="125"/>
      <c r="H1509" s="125"/>
      <c r="I1509" s="125"/>
      <c r="J1509" s="125"/>
      <c r="K1509" s="126"/>
      <c r="L1509" s="126"/>
      <c r="M1509" s="126"/>
      <c r="N1509" s="226">
        <f>Table7[[#This Row],[Drug Cost]]+Table7[[#This Row],[Drug Markup]]+Table7[[#This Row],[Drug Dispensing Fee]]</f>
        <v>0</v>
      </c>
      <c r="O1509" s="126"/>
      <c r="P1509" s="126">
        <f>Table7[[#This Row],[Total Drug Cost]]-Table7[[#This Row],[Total Third-party Pay]]</f>
        <v>0</v>
      </c>
      <c r="Q1509" s="127"/>
      <c r="R1509" s="70" t="e">
        <f>VLOOKUP(Table7[[#This Row],[Patient PHN]],'[1]MASTER LIST'!$C:$D,2,FALSE)</f>
        <v>#N/A</v>
      </c>
    </row>
    <row r="1510" spans="1:18" x14ac:dyDescent="0.25">
      <c r="A1510" s="210"/>
      <c r="B1510" s="124"/>
      <c r="C1510" s="125"/>
      <c r="D1510" s="125"/>
      <c r="E1510" s="125"/>
      <c r="F1510" s="125"/>
      <c r="G1510" s="125"/>
      <c r="H1510" s="125"/>
      <c r="I1510" s="125"/>
      <c r="J1510" s="125"/>
      <c r="K1510" s="126"/>
      <c r="L1510" s="126"/>
      <c r="M1510" s="126"/>
      <c r="N1510" s="226">
        <f>Table7[[#This Row],[Drug Cost]]+Table7[[#This Row],[Drug Markup]]+Table7[[#This Row],[Drug Dispensing Fee]]</f>
        <v>0</v>
      </c>
      <c r="O1510" s="126"/>
      <c r="P1510" s="126">
        <f>Table7[[#This Row],[Total Drug Cost]]-Table7[[#This Row],[Total Third-party Pay]]</f>
        <v>0</v>
      </c>
      <c r="Q1510" s="127"/>
      <c r="R1510" s="70" t="e">
        <f>VLOOKUP(Table7[[#This Row],[Patient PHN]],'[1]MASTER LIST'!$C:$D,2,FALSE)</f>
        <v>#N/A</v>
      </c>
    </row>
    <row r="1511" spans="1:18" x14ac:dyDescent="0.25">
      <c r="A1511" s="210"/>
      <c r="B1511" s="124"/>
      <c r="C1511" s="125"/>
      <c r="D1511" s="125"/>
      <c r="E1511" s="125"/>
      <c r="F1511" s="125"/>
      <c r="G1511" s="125"/>
      <c r="H1511" s="125"/>
      <c r="I1511" s="125"/>
      <c r="J1511" s="125"/>
      <c r="K1511" s="126"/>
      <c r="L1511" s="126"/>
      <c r="M1511" s="126"/>
      <c r="N1511" s="226">
        <f>Table7[[#This Row],[Drug Cost]]+Table7[[#This Row],[Drug Markup]]+Table7[[#This Row],[Drug Dispensing Fee]]</f>
        <v>0</v>
      </c>
      <c r="O1511" s="126"/>
      <c r="P1511" s="126">
        <f>Table7[[#This Row],[Total Drug Cost]]-Table7[[#This Row],[Total Third-party Pay]]</f>
        <v>0</v>
      </c>
      <c r="Q1511" s="127"/>
      <c r="R1511" s="70" t="e">
        <f>VLOOKUP(Table7[[#This Row],[Patient PHN]],'[1]MASTER LIST'!$C:$D,2,FALSE)</f>
        <v>#N/A</v>
      </c>
    </row>
    <row r="1512" spans="1:18" x14ac:dyDescent="0.25">
      <c r="A1512" s="210"/>
      <c r="B1512" s="124"/>
      <c r="C1512" s="125"/>
      <c r="D1512" s="125"/>
      <c r="E1512" s="125"/>
      <c r="F1512" s="125"/>
      <c r="G1512" s="125"/>
      <c r="H1512" s="125"/>
      <c r="I1512" s="125"/>
      <c r="J1512" s="125"/>
      <c r="K1512" s="126"/>
      <c r="L1512" s="126"/>
      <c r="M1512" s="126"/>
      <c r="N1512" s="226">
        <f>Table7[[#This Row],[Drug Cost]]+Table7[[#This Row],[Drug Markup]]+Table7[[#This Row],[Drug Dispensing Fee]]</f>
        <v>0</v>
      </c>
      <c r="O1512" s="126"/>
      <c r="P1512" s="126">
        <f>Table7[[#This Row],[Total Drug Cost]]-Table7[[#This Row],[Total Third-party Pay]]</f>
        <v>0</v>
      </c>
      <c r="Q1512" s="127"/>
      <c r="R1512" s="70" t="e">
        <f>VLOOKUP(Table7[[#This Row],[Patient PHN]],'[1]MASTER LIST'!$C:$D,2,FALSE)</f>
        <v>#N/A</v>
      </c>
    </row>
    <row r="1513" spans="1:18" x14ac:dyDescent="0.25">
      <c r="A1513" s="210"/>
      <c r="B1513" s="124"/>
      <c r="C1513" s="125"/>
      <c r="D1513" s="125"/>
      <c r="E1513" s="125"/>
      <c r="F1513" s="125"/>
      <c r="G1513" s="125"/>
      <c r="H1513" s="125"/>
      <c r="I1513" s="125"/>
      <c r="J1513" s="125"/>
      <c r="K1513" s="126"/>
      <c r="L1513" s="126"/>
      <c r="M1513" s="126"/>
      <c r="N1513" s="226">
        <f>Table7[[#This Row],[Drug Cost]]+Table7[[#This Row],[Drug Markup]]+Table7[[#This Row],[Drug Dispensing Fee]]</f>
        <v>0</v>
      </c>
      <c r="O1513" s="126"/>
      <c r="P1513" s="126">
        <f>Table7[[#This Row],[Total Drug Cost]]-Table7[[#This Row],[Total Third-party Pay]]</f>
        <v>0</v>
      </c>
      <c r="Q1513" s="127"/>
      <c r="R1513" s="70" t="e">
        <f>VLOOKUP(Table7[[#This Row],[Patient PHN]],'[1]MASTER LIST'!$C:$D,2,FALSE)</f>
        <v>#N/A</v>
      </c>
    </row>
    <row r="1514" spans="1:18" x14ac:dyDescent="0.25">
      <c r="A1514" s="210"/>
      <c r="B1514" s="124"/>
      <c r="C1514" s="125"/>
      <c r="D1514" s="125"/>
      <c r="E1514" s="125"/>
      <c r="F1514" s="125"/>
      <c r="G1514" s="125"/>
      <c r="H1514" s="125"/>
      <c r="I1514" s="125"/>
      <c r="J1514" s="125"/>
      <c r="K1514" s="126"/>
      <c r="L1514" s="126"/>
      <c r="M1514" s="126"/>
      <c r="N1514" s="226">
        <f>Table7[[#This Row],[Drug Cost]]+Table7[[#This Row],[Drug Markup]]+Table7[[#This Row],[Drug Dispensing Fee]]</f>
        <v>0</v>
      </c>
      <c r="O1514" s="126"/>
      <c r="P1514" s="126">
        <f>Table7[[#This Row],[Total Drug Cost]]-Table7[[#This Row],[Total Third-party Pay]]</f>
        <v>0</v>
      </c>
      <c r="Q1514" s="127"/>
      <c r="R1514" s="70" t="e">
        <f>VLOOKUP(Table7[[#This Row],[Patient PHN]],'[1]MASTER LIST'!$C:$D,2,FALSE)</f>
        <v>#N/A</v>
      </c>
    </row>
    <row r="1515" spans="1:18" x14ac:dyDescent="0.25">
      <c r="A1515" s="210"/>
      <c r="B1515" s="124"/>
      <c r="C1515" s="125"/>
      <c r="D1515" s="125"/>
      <c r="E1515" s="125"/>
      <c r="F1515" s="125"/>
      <c r="G1515" s="125"/>
      <c r="H1515" s="125"/>
      <c r="I1515" s="125"/>
      <c r="J1515" s="125"/>
      <c r="K1515" s="126"/>
      <c r="L1515" s="126"/>
      <c r="M1515" s="126"/>
      <c r="N1515" s="226">
        <f>Table7[[#This Row],[Drug Cost]]+Table7[[#This Row],[Drug Markup]]+Table7[[#This Row],[Drug Dispensing Fee]]</f>
        <v>0</v>
      </c>
      <c r="O1515" s="126"/>
      <c r="P1515" s="126">
        <f>Table7[[#This Row],[Total Drug Cost]]-Table7[[#This Row],[Total Third-party Pay]]</f>
        <v>0</v>
      </c>
      <c r="Q1515" s="127"/>
      <c r="R1515" s="70" t="e">
        <f>VLOOKUP(Table7[[#This Row],[Patient PHN]],'[1]MASTER LIST'!$C:$D,2,FALSE)</f>
        <v>#N/A</v>
      </c>
    </row>
    <row r="1516" spans="1:18" x14ac:dyDescent="0.25">
      <c r="A1516" s="210"/>
      <c r="B1516" s="124"/>
      <c r="C1516" s="125"/>
      <c r="D1516" s="125"/>
      <c r="E1516" s="125"/>
      <c r="F1516" s="125"/>
      <c r="G1516" s="125"/>
      <c r="H1516" s="125"/>
      <c r="I1516" s="125"/>
      <c r="J1516" s="125"/>
      <c r="K1516" s="126"/>
      <c r="L1516" s="126"/>
      <c r="M1516" s="126"/>
      <c r="N1516" s="226">
        <f>Table7[[#This Row],[Drug Cost]]+Table7[[#This Row],[Drug Markup]]+Table7[[#This Row],[Drug Dispensing Fee]]</f>
        <v>0</v>
      </c>
      <c r="O1516" s="126"/>
      <c r="P1516" s="126">
        <f>Table7[[#This Row],[Total Drug Cost]]-Table7[[#This Row],[Total Third-party Pay]]</f>
        <v>0</v>
      </c>
      <c r="Q1516" s="127"/>
      <c r="R1516" s="70" t="e">
        <f>VLOOKUP(Table7[[#This Row],[Patient PHN]],'[1]MASTER LIST'!$C:$D,2,FALSE)</f>
        <v>#N/A</v>
      </c>
    </row>
    <row r="1517" spans="1:18" x14ac:dyDescent="0.25">
      <c r="A1517" s="210"/>
      <c r="B1517" s="124"/>
      <c r="C1517" s="125"/>
      <c r="D1517" s="125"/>
      <c r="E1517" s="125"/>
      <c r="F1517" s="125"/>
      <c r="G1517" s="125"/>
      <c r="H1517" s="125"/>
      <c r="I1517" s="125"/>
      <c r="J1517" s="125"/>
      <c r="K1517" s="126"/>
      <c r="L1517" s="126"/>
      <c r="M1517" s="126"/>
      <c r="N1517" s="226">
        <f>Table7[[#This Row],[Drug Cost]]+Table7[[#This Row],[Drug Markup]]+Table7[[#This Row],[Drug Dispensing Fee]]</f>
        <v>0</v>
      </c>
      <c r="O1517" s="126"/>
      <c r="P1517" s="126">
        <f>Table7[[#This Row],[Total Drug Cost]]-Table7[[#This Row],[Total Third-party Pay]]</f>
        <v>0</v>
      </c>
      <c r="Q1517" s="127"/>
      <c r="R1517" s="70" t="e">
        <f>VLOOKUP(Table7[[#This Row],[Patient PHN]],'[1]MASTER LIST'!$C:$D,2,FALSE)</f>
        <v>#N/A</v>
      </c>
    </row>
    <row r="1518" spans="1:18" x14ac:dyDescent="0.25">
      <c r="A1518" s="210"/>
      <c r="B1518" s="124"/>
      <c r="C1518" s="125"/>
      <c r="D1518" s="125"/>
      <c r="E1518" s="125"/>
      <c r="F1518" s="125"/>
      <c r="G1518" s="125"/>
      <c r="H1518" s="125"/>
      <c r="I1518" s="125"/>
      <c r="J1518" s="125"/>
      <c r="K1518" s="126"/>
      <c r="L1518" s="126"/>
      <c r="M1518" s="126"/>
      <c r="N1518" s="226">
        <f>Table7[[#This Row],[Drug Cost]]+Table7[[#This Row],[Drug Markup]]+Table7[[#This Row],[Drug Dispensing Fee]]</f>
        <v>0</v>
      </c>
      <c r="O1518" s="126"/>
      <c r="P1518" s="126">
        <f>Table7[[#This Row],[Total Drug Cost]]-Table7[[#This Row],[Total Third-party Pay]]</f>
        <v>0</v>
      </c>
      <c r="Q1518" s="127"/>
      <c r="R1518" s="70" t="e">
        <f>VLOOKUP(Table7[[#This Row],[Patient PHN]],'[1]MASTER LIST'!$C:$D,2,FALSE)</f>
        <v>#N/A</v>
      </c>
    </row>
    <row r="1519" spans="1:18" x14ac:dyDescent="0.25">
      <c r="A1519" s="210"/>
      <c r="B1519" s="124"/>
      <c r="C1519" s="125"/>
      <c r="D1519" s="125"/>
      <c r="E1519" s="125"/>
      <c r="F1519" s="125"/>
      <c r="G1519" s="125"/>
      <c r="H1519" s="125"/>
      <c r="I1519" s="125"/>
      <c r="J1519" s="125"/>
      <c r="K1519" s="126"/>
      <c r="L1519" s="126"/>
      <c r="M1519" s="126"/>
      <c r="N1519" s="226">
        <f>Table7[[#This Row],[Drug Cost]]+Table7[[#This Row],[Drug Markup]]+Table7[[#This Row],[Drug Dispensing Fee]]</f>
        <v>0</v>
      </c>
      <c r="O1519" s="126"/>
      <c r="P1519" s="126">
        <f>Table7[[#This Row],[Total Drug Cost]]-Table7[[#This Row],[Total Third-party Pay]]</f>
        <v>0</v>
      </c>
      <c r="Q1519" s="127"/>
      <c r="R1519" s="70" t="e">
        <f>VLOOKUP(Table7[[#This Row],[Patient PHN]],'[1]MASTER LIST'!$C:$D,2,FALSE)</f>
        <v>#N/A</v>
      </c>
    </row>
    <row r="1520" spans="1:18" x14ac:dyDescent="0.25">
      <c r="A1520" s="210"/>
      <c r="B1520" s="124"/>
      <c r="C1520" s="125"/>
      <c r="D1520" s="125"/>
      <c r="E1520" s="125"/>
      <c r="F1520" s="125"/>
      <c r="G1520" s="125"/>
      <c r="H1520" s="125"/>
      <c r="I1520" s="125"/>
      <c r="J1520" s="125"/>
      <c r="K1520" s="126"/>
      <c r="L1520" s="126"/>
      <c r="M1520" s="126"/>
      <c r="N1520" s="226">
        <f>Table7[[#This Row],[Drug Cost]]+Table7[[#This Row],[Drug Markup]]+Table7[[#This Row],[Drug Dispensing Fee]]</f>
        <v>0</v>
      </c>
      <c r="O1520" s="126"/>
      <c r="P1520" s="126">
        <f>Table7[[#This Row],[Total Drug Cost]]-Table7[[#This Row],[Total Third-party Pay]]</f>
        <v>0</v>
      </c>
      <c r="Q1520" s="127"/>
      <c r="R1520" s="70" t="e">
        <f>VLOOKUP(Table7[[#This Row],[Patient PHN]],'[1]MASTER LIST'!$C:$D,2,FALSE)</f>
        <v>#N/A</v>
      </c>
    </row>
    <row r="1521" spans="1:18" x14ac:dyDescent="0.25">
      <c r="A1521" s="210"/>
      <c r="B1521" s="124"/>
      <c r="C1521" s="125"/>
      <c r="D1521" s="125"/>
      <c r="E1521" s="125"/>
      <c r="F1521" s="125"/>
      <c r="G1521" s="125"/>
      <c r="H1521" s="125"/>
      <c r="I1521" s="125"/>
      <c r="J1521" s="125"/>
      <c r="K1521" s="126"/>
      <c r="L1521" s="126"/>
      <c r="M1521" s="126"/>
      <c r="N1521" s="226">
        <f>Table7[[#This Row],[Drug Cost]]+Table7[[#This Row],[Drug Markup]]+Table7[[#This Row],[Drug Dispensing Fee]]</f>
        <v>0</v>
      </c>
      <c r="O1521" s="126"/>
      <c r="P1521" s="126">
        <f>Table7[[#This Row],[Total Drug Cost]]-Table7[[#This Row],[Total Third-party Pay]]</f>
        <v>0</v>
      </c>
      <c r="Q1521" s="127"/>
      <c r="R1521" s="70" t="e">
        <f>VLOOKUP(Table7[[#This Row],[Patient PHN]],'[1]MASTER LIST'!$C:$D,2,FALSE)</f>
        <v>#N/A</v>
      </c>
    </row>
    <row r="1522" spans="1:18" x14ac:dyDescent="0.25">
      <c r="A1522" s="210"/>
      <c r="B1522" s="124"/>
      <c r="C1522" s="125"/>
      <c r="D1522" s="125"/>
      <c r="E1522" s="125"/>
      <c r="F1522" s="125"/>
      <c r="G1522" s="125"/>
      <c r="H1522" s="125"/>
      <c r="I1522" s="125"/>
      <c r="J1522" s="125"/>
      <c r="K1522" s="126"/>
      <c r="L1522" s="126"/>
      <c r="M1522" s="126"/>
      <c r="N1522" s="226">
        <f>Table7[[#This Row],[Drug Cost]]+Table7[[#This Row],[Drug Markup]]+Table7[[#This Row],[Drug Dispensing Fee]]</f>
        <v>0</v>
      </c>
      <c r="O1522" s="126"/>
      <c r="P1522" s="126">
        <f>Table7[[#This Row],[Total Drug Cost]]-Table7[[#This Row],[Total Third-party Pay]]</f>
        <v>0</v>
      </c>
      <c r="Q1522" s="127"/>
      <c r="R1522" s="70" t="e">
        <f>VLOOKUP(Table7[[#This Row],[Patient PHN]],'[1]MASTER LIST'!$C:$D,2,FALSE)</f>
        <v>#N/A</v>
      </c>
    </row>
    <row r="1523" spans="1:18" x14ac:dyDescent="0.25">
      <c r="A1523" s="210"/>
      <c r="B1523" s="124"/>
      <c r="C1523" s="125"/>
      <c r="D1523" s="125"/>
      <c r="E1523" s="125"/>
      <c r="F1523" s="125"/>
      <c r="G1523" s="125"/>
      <c r="H1523" s="125"/>
      <c r="I1523" s="125"/>
      <c r="J1523" s="125"/>
      <c r="K1523" s="126"/>
      <c r="L1523" s="126"/>
      <c r="M1523" s="126"/>
      <c r="N1523" s="226">
        <f>Table7[[#This Row],[Drug Cost]]+Table7[[#This Row],[Drug Markup]]+Table7[[#This Row],[Drug Dispensing Fee]]</f>
        <v>0</v>
      </c>
      <c r="O1523" s="126"/>
      <c r="P1523" s="126">
        <f>Table7[[#This Row],[Total Drug Cost]]-Table7[[#This Row],[Total Third-party Pay]]</f>
        <v>0</v>
      </c>
      <c r="Q1523" s="127"/>
      <c r="R1523" s="70" t="e">
        <f>VLOOKUP(Table7[[#This Row],[Patient PHN]],'[1]MASTER LIST'!$C:$D,2,FALSE)</f>
        <v>#N/A</v>
      </c>
    </row>
    <row r="1524" spans="1:18" x14ac:dyDescent="0.25">
      <c r="A1524" s="210"/>
      <c r="B1524" s="124"/>
      <c r="C1524" s="125"/>
      <c r="D1524" s="125"/>
      <c r="E1524" s="125"/>
      <c r="F1524" s="125"/>
      <c r="G1524" s="125"/>
      <c r="H1524" s="125"/>
      <c r="I1524" s="125"/>
      <c r="J1524" s="125"/>
      <c r="K1524" s="126"/>
      <c r="L1524" s="126"/>
      <c r="M1524" s="126"/>
      <c r="N1524" s="226">
        <f>Table7[[#This Row],[Drug Cost]]+Table7[[#This Row],[Drug Markup]]+Table7[[#This Row],[Drug Dispensing Fee]]</f>
        <v>0</v>
      </c>
      <c r="O1524" s="126"/>
      <c r="P1524" s="126">
        <f>Table7[[#This Row],[Total Drug Cost]]-Table7[[#This Row],[Total Third-party Pay]]</f>
        <v>0</v>
      </c>
      <c r="Q1524" s="127"/>
      <c r="R1524" s="70" t="e">
        <f>VLOOKUP(Table7[[#This Row],[Patient PHN]],'[1]MASTER LIST'!$C:$D,2,FALSE)</f>
        <v>#N/A</v>
      </c>
    </row>
    <row r="1525" spans="1:18" x14ac:dyDescent="0.25">
      <c r="A1525" s="210"/>
      <c r="B1525" s="124"/>
      <c r="C1525" s="125"/>
      <c r="D1525" s="125"/>
      <c r="E1525" s="125"/>
      <c r="F1525" s="125"/>
      <c r="G1525" s="125"/>
      <c r="H1525" s="125"/>
      <c r="I1525" s="125"/>
      <c r="J1525" s="125"/>
      <c r="K1525" s="126"/>
      <c r="L1525" s="126"/>
      <c r="M1525" s="126"/>
      <c r="N1525" s="226">
        <f>Table7[[#This Row],[Drug Cost]]+Table7[[#This Row],[Drug Markup]]+Table7[[#This Row],[Drug Dispensing Fee]]</f>
        <v>0</v>
      </c>
      <c r="O1525" s="126"/>
      <c r="P1525" s="126">
        <f>Table7[[#This Row],[Total Drug Cost]]-Table7[[#This Row],[Total Third-party Pay]]</f>
        <v>0</v>
      </c>
      <c r="Q1525" s="127"/>
      <c r="R1525" s="70" t="e">
        <f>VLOOKUP(Table7[[#This Row],[Patient PHN]],'[1]MASTER LIST'!$C:$D,2,FALSE)</f>
        <v>#N/A</v>
      </c>
    </row>
    <row r="1526" spans="1:18" x14ac:dyDescent="0.25">
      <c r="A1526" s="210"/>
      <c r="B1526" s="124"/>
      <c r="C1526" s="125"/>
      <c r="D1526" s="125"/>
      <c r="E1526" s="125"/>
      <c r="F1526" s="125"/>
      <c r="G1526" s="125"/>
      <c r="H1526" s="125"/>
      <c r="I1526" s="125"/>
      <c r="J1526" s="125"/>
      <c r="K1526" s="126"/>
      <c r="L1526" s="126"/>
      <c r="M1526" s="126"/>
      <c r="N1526" s="226">
        <f>Table7[[#This Row],[Drug Cost]]+Table7[[#This Row],[Drug Markup]]+Table7[[#This Row],[Drug Dispensing Fee]]</f>
        <v>0</v>
      </c>
      <c r="O1526" s="126"/>
      <c r="P1526" s="126">
        <f>Table7[[#This Row],[Total Drug Cost]]-Table7[[#This Row],[Total Third-party Pay]]</f>
        <v>0</v>
      </c>
      <c r="Q1526" s="127"/>
      <c r="R1526" s="70" t="e">
        <f>VLOOKUP(Table7[[#This Row],[Patient PHN]],'[1]MASTER LIST'!$C:$D,2,FALSE)</f>
        <v>#N/A</v>
      </c>
    </row>
    <row r="1527" spans="1:18" x14ac:dyDescent="0.25">
      <c r="A1527" s="210"/>
      <c r="B1527" s="124"/>
      <c r="C1527" s="125"/>
      <c r="D1527" s="125"/>
      <c r="E1527" s="125"/>
      <c r="F1527" s="125"/>
      <c r="G1527" s="125"/>
      <c r="H1527" s="125"/>
      <c r="I1527" s="125"/>
      <c r="J1527" s="125"/>
      <c r="K1527" s="126"/>
      <c r="L1527" s="126"/>
      <c r="M1527" s="126"/>
      <c r="N1527" s="226">
        <f>Table7[[#This Row],[Drug Cost]]+Table7[[#This Row],[Drug Markup]]+Table7[[#This Row],[Drug Dispensing Fee]]</f>
        <v>0</v>
      </c>
      <c r="O1527" s="126"/>
      <c r="P1527" s="126">
        <f>Table7[[#This Row],[Total Drug Cost]]-Table7[[#This Row],[Total Third-party Pay]]</f>
        <v>0</v>
      </c>
      <c r="Q1527" s="127"/>
      <c r="R1527" s="70" t="e">
        <f>VLOOKUP(Table7[[#This Row],[Patient PHN]],'[1]MASTER LIST'!$C:$D,2,FALSE)</f>
        <v>#N/A</v>
      </c>
    </row>
    <row r="1528" spans="1:18" x14ac:dyDescent="0.25">
      <c r="A1528" s="210"/>
      <c r="B1528" s="124"/>
      <c r="C1528" s="125"/>
      <c r="D1528" s="125"/>
      <c r="E1528" s="125"/>
      <c r="F1528" s="125"/>
      <c r="G1528" s="125"/>
      <c r="H1528" s="125"/>
      <c r="I1528" s="125"/>
      <c r="J1528" s="125"/>
      <c r="K1528" s="126"/>
      <c r="L1528" s="126"/>
      <c r="M1528" s="126"/>
      <c r="N1528" s="226">
        <f>Table7[[#This Row],[Drug Cost]]+Table7[[#This Row],[Drug Markup]]+Table7[[#This Row],[Drug Dispensing Fee]]</f>
        <v>0</v>
      </c>
      <c r="O1528" s="126"/>
      <c r="P1528" s="126">
        <f>Table7[[#This Row],[Total Drug Cost]]-Table7[[#This Row],[Total Third-party Pay]]</f>
        <v>0</v>
      </c>
      <c r="Q1528" s="127"/>
      <c r="R1528" s="70" t="e">
        <f>VLOOKUP(Table7[[#This Row],[Patient PHN]],'[1]MASTER LIST'!$C:$D,2,FALSE)</f>
        <v>#N/A</v>
      </c>
    </row>
    <row r="1529" spans="1:18" x14ac:dyDescent="0.25">
      <c r="A1529" s="210"/>
      <c r="B1529" s="124"/>
      <c r="C1529" s="125"/>
      <c r="D1529" s="125"/>
      <c r="E1529" s="125"/>
      <c r="F1529" s="125"/>
      <c r="G1529" s="125"/>
      <c r="H1529" s="125"/>
      <c r="I1529" s="125"/>
      <c r="J1529" s="125"/>
      <c r="K1529" s="126"/>
      <c r="L1529" s="126"/>
      <c r="M1529" s="126"/>
      <c r="N1529" s="226">
        <f>Table7[[#This Row],[Drug Cost]]+Table7[[#This Row],[Drug Markup]]+Table7[[#This Row],[Drug Dispensing Fee]]</f>
        <v>0</v>
      </c>
      <c r="O1529" s="126"/>
      <c r="P1529" s="126">
        <f>Table7[[#This Row],[Total Drug Cost]]-Table7[[#This Row],[Total Third-party Pay]]</f>
        <v>0</v>
      </c>
      <c r="Q1529" s="127"/>
      <c r="R1529" s="70" t="e">
        <f>VLOOKUP(Table7[[#This Row],[Patient PHN]],'[1]MASTER LIST'!$C:$D,2,FALSE)</f>
        <v>#N/A</v>
      </c>
    </row>
    <row r="1530" spans="1:18" x14ac:dyDescent="0.25">
      <c r="A1530" s="210"/>
      <c r="B1530" s="124"/>
      <c r="C1530" s="125"/>
      <c r="D1530" s="125"/>
      <c r="E1530" s="125"/>
      <c r="F1530" s="125"/>
      <c r="G1530" s="125"/>
      <c r="H1530" s="125"/>
      <c r="I1530" s="125"/>
      <c r="J1530" s="125"/>
      <c r="K1530" s="126"/>
      <c r="L1530" s="126"/>
      <c r="M1530" s="126"/>
      <c r="N1530" s="226">
        <f>Table7[[#This Row],[Drug Cost]]+Table7[[#This Row],[Drug Markup]]+Table7[[#This Row],[Drug Dispensing Fee]]</f>
        <v>0</v>
      </c>
      <c r="O1530" s="126"/>
      <c r="P1530" s="126">
        <f>Table7[[#This Row],[Total Drug Cost]]-Table7[[#This Row],[Total Third-party Pay]]</f>
        <v>0</v>
      </c>
      <c r="Q1530" s="127"/>
      <c r="R1530" s="70" t="e">
        <f>VLOOKUP(Table7[[#This Row],[Patient PHN]],'[1]MASTER LIST'!$C:$D,2,FALSE)</f>
        <v>#N/A</v>
      </c>
    </row>
    <row r="1531" spans="1:18" x14ac:dyDescent="0.25">
      <c r="A1531" s="210"/>
      <c r="B1531" s="124"/>
      <c r="C1531" s="125"/>
      <c r="D1531" s="125"/>
      <c r="E1531" s="125"/>
      <c r="F1531" s="125"/>
      <c r="G1531" s="125"/>
      <c r="H1531" s="125"/>
      <c r="I1531" s="125"/>
      <c r="J1531" s="125"/>
      <c r="K1531" s="126"/>
      <c r="L1531" s="126"/>
      <c r="M1531" s="126"/>
      <c r="N1531" s="226">
        <f>Table7[[#This Row],[Drug Cost]]+Table7[[#This Row],[Drug Markup]]+Table7[[#This Row],[Drug Dispensing Fee]]</f>
        <v>0</v>
      </c>
      <c r="O1531" s="126"/>
      <c r="P1531" s="126">
        <f>Table7[[#This Row],[Total Drug Cost]]-Table7[[#This Row],[Total Third-party Pay]]</f>
        <v>0</v>
      </c>
      <c r="Q1531" s="127"/>
      <c r="R1531" s="70" t="e">
        <f>VLOOKUP(Table7[[#This Row],[Patient PHN]],'[1]MASTER LIST'!$C:$D,2,FALSE)</f>
        <v>#N/A</v>
      </c>
    </row>
    <row r="1532" spans="1:18" x14ac:dyDescent="0.25">
      <c r="A1532" s="210"/>
      <c r="B1532" s="124"/>
      <c r="C1532" s="125"/>
      <c r="D1532" s="125"/>
      <c r="E1532" s="125"/>
      <c r="F1532" s="125"/>
      <c r="G1532" s="125"/>
      <c r="H1532" s="125"/>
      <c r="I1532" s="125"/>
      <c r="J1532" s="125"/>
      <c r="K1532" s="126"/>
      <c r="L1532" s="126"/>
      <c r="M1532" s="126"/>
      <c r="N1532" s="226">
        <f>Table7[[#This Row],[Drug Cost]]+Table7[[#This Row],[Drug Markup]]+Table7[[#This Row],[Drug Dispensing Fee]]</f>
        <v>0</v>
      </c>
      <c r="O1532" s="126"/>
      <c r="P1532" s="126">
        <f>Table7[[#This Row],[Total Drug Cost]]-Table7[[#This Row],[Total Third-party Pay]]</f>
        <v>0</v>
      </c>
      <c r="Q1532" s="127"/>
      <c r="R1532" s="70" t="e">
        <f>VLOOKUP(Table7[[#This Row],[Patient PHN]],'[1]MASTER LIST'!$C:$D,2,FALSE)</f>
        <v>#N/A</v>
      </c>
    </row>
    <row r="1533" spans="1:18" x14ac:dyDescent="0.25">
      <c r="A1533" s="210"/>
      <c r="B1533" s="124"/>
      <c r="C1533" s="125"/>
      <c r="D1533" s="125"/>
      <c r="E1533" s="125"/>
      <c r="F1533" s="125"/>
      <c r="G1533" s="125"/>
      <c r="H1533" s="125"/>
      <c r="I1533" s="125"/>
      <c r="J1533" s="125"/>
      <c r="K1533" s="126"/>
      <c r="L1533" s="126"/>
      <c r="M1533" s="126"/>
      <c r="N1533" s="226">
        <f>Table7[[#This Row],[Drug Cost]]+Table7[[#This Row],[Drug Markup]]+Table7[[#This Row],[Drug Dispensing Fee]]</f>
        <v>0</v>
      </c>
      <c r="O1533" s="126"/>
      <c r="P1533" s="126">
        <f>Table7[[#This Row],[Total Drug Cost]]-Table7[[#This Row],[Total Third-party Pay]]</f>
        <v>0</v>
      </c>
      <c r="Q1533" s="127"/>
      <c r="R1533" s="70" t="e">
        <f>VLOOKUP(Table7[[#This Row],[Patient PHN]],'[1]MASTER LIST'!$C:$D,2,FALSE)</f>
        <v>#N/A</v>
      </c>
    </row>
    <row r="1534" spans="1:18" x14ac:dyDescent="0.25">
      <c r="A1534" s="210"/>
      <c r="B1534" s="124"/>
      <c r="C1534" s="125"/>
      <c r="D1534" s="125"/>
      <c r="E1534" s="125"/>
      <c r="F1534" s="125"/>
      <c r="G1534" s="125"/>
      <c r="H1534" s="125"/>
      <c r="I1534" s="125"/>
      <c r="J1534" s="125"/>
      <c r="K1534" s="126"/>
      <c r="L1534" s="126"/>
      <c r="M1534" s="126"/>
      <c r="N1534" s="226">
        <f>Table7[[#This Row],[Drug Cost]]+Table7[[#This Row],[Drug Markup]]+Table7[[#This Row],[Drug Dispensing Fee]]</f>
        <v>0</v>
      </c>
      <c r="O1534" s="126"/>
      <c r="P1534" s="126">
        <f>Table7[[#This Row],[Total Drug Cost]]-Table7[[#This Row],[Total Third-party Pay]]</f>
        <v>0</v>
      </c>
      <c r="Q1534" s="127"/>
      <c r="R1534" s="70" t="e">
        <f>VLOOKUP(Table7[[#This Row],[Patient PHN]],'[1]MASTER LIST'!$C:$D,2,FALSE)</f>
        <v>#N/A</v>
      </c>
    </row>
    <row r="1535" spans="1:18" x14ac:dyDescent="0.25">
      <c r="A1535" s="210"/>
      <c r="B1535" s="124"/>
      <c r="C1535" s="125"/>
      <c r="D1535" s="125"/>
      <c r="E1535" s="125"/>
      <c r="F1535" s="125"/>
      <c r="G1535" s="125"/>
      <c r="H1535" s="125"/>
      <c r="I1535" s="125"/>
      <c r="J1535" s="125"/>
      <c r="K1535" s="126"/>
      <c r="L1535" s="126"/>
      <c r="M1535" s="126"/>
      <c r="N1535" s="226">
        <f>Table7[[#This Row],[Drug Cost]]+Table7[[#This Row],[Drug Markup]]+Table7[[#This Row],[Drug Dispensing Fee]]</f>
        <v>0</v>
      </c>
      <c r="O1535" s="126"/>
      <c r="P1535" s="126">
        <f>Table7[[#This Row],[Total Drug Cost]]-Table7[[#This Row],[Total Third-party Pay]]</f>
        <v>0</v>
      </c>
      <c r="Q1535" s="127"/>
      <c r="R1535" s="70" t="e">
        <f>VLOOKUP(Table7[[#This Row],[Patient PHN]],'[1]MASTER LIST'!$C:$D,2,FALSE)</f>
        <v>#N/A</v>
      </c>
    </row>
    <row r="1536" spans="1:18" x14ac:dyDescent="0.25">
      <c r="A1536" s="210"/>
      <c r="B1536" s="124"/>
      <c r="C1536" s="125"/>
      <c r="D1536" s="125"/>
      <c r="E1536" s="125"/>
      <c r="F1536" s="125"/>
      <c r="G1536" s="125"/>
      <c r="H1536" s="125"/>
      <c r="I1536" s="125"/>
      <c r="J1536" s="125"/>
      <c r="K1536" s="126"/>
      <c r="L1536" s="126"/>
      <c r="M1536" s="126"/>
      <c r="N1536" s="226">
        <f>Table7[[#This Row],[Drug Cost]]+Table7[[#This Row],[Drug Markup]]+Table7[[#This Row],[Drug Dispensing Fee]]</f>
        <v>0</v>
      </c>
      <c r="O1536" s="126"/>
      <c r="P1536" s="126">
        <f>Table7[[#This Row],[Total Drug Cost]]-Table7[[#This Row],[Total Third-party Pay]]</f>
        <v>0</v>
      </c>
      <c r="Q1536" s="127"/>
      <c r="R1536" s="70" t="e">
        <f>VLOOKUP(Table7[[#This Row],[Patient PHN]],'[1]MASTER LIST'!$C:$D,2,FALSE)</f>
        <v>#N/A</v>
      </c>
    </row>
    <row r="1537" spans="1:18" x14ac:dyDescent="0.25">
      <c r="A1537" s="210"/>
      <c r="B1537" s="124"/>
      <c r="C1537" s="125"/>
      <c r="D1537" s="125"/>
      <c r="E1537" s="125"/>
      <c r="F1537" s="125"/>
      <c r="G1537" s="125"/>
      <c r="H1537" s="125"/>
      <c r="I1537" s="125"/>
      <c r="J1537" s="125"/>
      <c r="K1537" s="126"/>
      <c r="L1537" s="126"/>
      <c r="M1537" s="126"/>
      <c r="N1537" s="226">
        <f>Table7[[#This Row],[Drug Cost]]+Table7[[#This Row],[Drug Markup]]+Table7[[#This Row],[Drug Dispensing Fee]]</f>
        <v>0</v>
      </c>
      <c r="O1537" s="126"/>
      <c r="P1537" s="126">
        <f>Table7[[#This Row],[Total Drug Cost]]-Table7[[#This Row],[Total Third-party Pay]]</f>
        <v>0</v>
      </c>
      <c r="Q1537" s="127"/>
      <c r="R1537" s="70" t="e">
        <f>VLOOKUP(Table7[[#This Row],[Patient PHN]],'[1]MASTER LIST'!$C:$D,2,FALSE)</f>
        <v>#N/A</v>
      </c>
    </row>
    <row r="1538" spans="1:18" x14ac:dyDescent="0.25">
      <c r="A1538" s="210"/>
      <c r="B1538" s="124"/>
      <c r="C1538" s="125"/>
      <c r="D1538" s="125"/>
      <c r="E1538" s="125"/>
      <c r="F1538" s="125"/>
      <c r="G1538" s="125"/>
      <c r="H1538" s="125"/>
      <c r="I1538" s="125"/>
      <c r="J1538" s="125"/>
      <c r="K1538" s="126"/>
      <c r="L1538" s="126"/>
      <c r="M1538" s="126"/>
      <c r="N1538" s="226">
        <f>Table7[[#This Row],[Drug Cost]]+Table7[[#This Row],[Drug Markup]]+Table7[[#This Row],[Drug Dispensing Fee]]</f>
        <v>0</v>
      </c>
      <c r="O1538" s="126"/>
      <c r="P1538" s="126">
        <f>Table7[[#This Row],[Total Drug Cost]]-Table7[[#This Row],[Total Third-party Pay]]</f>
        <v>0</v>
      </c>
      <c r="Q1538" s="127"/>
      <c r="R1538" s="70" t="e">
        <f>VLOOKUP(Table7[[#This Row],[Patient PHN]],'[1]MASTER LIST'!$C:$D,2,FALSE)</f>
        <v>#N/A</v>
      </c>
    </row>
    <row r="1539" spans="1:18" x14ac:dyDescent="0.25">
      <c r="A1539" s="210"/>
      <c r="B1539" s="124"/>
      <c r="C1539" s="125"/>
      <c r="D1539" s="125"/>
      <c r="E1539" s="125"/>
      <c r="F1539" s="125"/>
      <c r="G1539" s="125"/>
      <c r="H1539" s="125"/>
      <c r="I1539" s="125"/>
      <c r="J1539" s="125"/>
      <c r="K1539" s="126"/>
      <c r="L1539" s="126"/>
      <c r="M1539" s="126"/>
      <c r="N1539" s="226">
        <f>Table7[[#This Row],[Drug Cost]]+Table7[[#This Row],[Drug Markup]]+Table7[[#This Row],[Drug Dispensing Fee]]</f>
        <v>0</v>
      </c>
      <c r="O1539" s="126"/>
      <c r="P1539" s="126">
        <f>Table7[[#This Row],[Total Drug Cost]]-Table7[[#This Row],[Total Third-party Pay]]</f>
        <v>0</v>
      </c>
      <c r="Q1539" s="127"/>
      <c r="R1539" s="70" t="e">
        <f>VLOOKUP(Table7[[#This Row],[Patient PHN]],'[1]MASTER LIST'!$C:$D,2,FALSE)</f>
        <v>#N/A</v>
      </c>
    </row>
    <row r="1540" spans="1:18" x14ac:dyDescent="0.25">
      <c r="A1540" s="210"/>
      <c r="B1540" s="124"/>
      <c r="C1540" s="125"/>
      <c r="D1540" s="125"/>
      <c r="E1540" s="125"/>
      <c r="F1540" s="125"/>
      <c r="G1540" s="125"/>
      <c r="H1540" s="125"/>
      <c r="I1540" s="125"/>
      <c r="J1540" s="125"/>
      <c r="K1540" s="126"/>
      <c r="L1540" s="126"/>
      <c r="M1540" s="126"/>
      <c r="N1540" s="226">
        <f>Table7[[#This Row],[Drug Cost]]+Table7[[#This Row],[Drug Markup]]+Table7[[#This Row],[Drug Dispensing Fee]]</f>
        <v>0</v>
      </c>
      <c r="O1540" s="126"/>
      <c r="P1540" s="126">
        <f>Table7[[#This Row],[Total Drug Cost]]-Table7[[#This Row],[Total Third-party Pay]]</f>
        <v>0</v>
      </c>
      <c r="Q1540" s="127"/>
      <c r="R1540" s="70" t="e">
        <f>VLOOKUP(Table7[[#This Row],[Patient PHN]],'[1]MASTER LIST'!$C:$D,2,FALSE)</f>
        <v>#N/A</v>
      </c>
    </row>
    <row r="1541" spans="1:18" x14ac:dyDescent="0.25">
      <c r="A1541" s="210"/>
      <c r="B1541" s="124"/>
      <c r="C1541" s="125"/>
      <c r="D1541" s="125"/>
      <c r="E1541" s="125"/>
      <c r="F1541" s="125"/>
      <c r="G1541" s="125"/>
      <c r="H1541" s="125"/>
      <c r="I1541" s="125"/>
      <c r="J1541" s="125"/>
      <c r="K1541" s="126"/>
      <c r="L1541" s="126"/>
      <c r="M1541" s="126"/>
      <c r="N1541" s="226">
        <f>Table7[[#This Row],[Drug Cost]]+Table7[[#This Row],[Drug Markup]]+Table7[[#This Row],[Drug Dispensing Fee]]</f>
        <v>0</v>
      </c>
      <c r="O1541" s="126"/>
      <c r="P1541" s="126">
        <f>Table7[[#This Row],[Total Drug Cost]]-Table7[[#This Row],[Total Third-party Pay]]</f>
        <v>0</v>
      </c>
      <c r="Q1541" s="127"/>
      <c r="R1541" s="70" t="e">
        <f>VLOOKUP(Table7[[#This Row],[Patient PHN]],'[1]MASTER LIST'!$C:$D,2,FALSE)</f>
        <v>#N/A</v>
      </c>
    </row>
    <row r="1542" spans="1:18" x14ac:dyDescent="0.25">
      <c r="A1542" s="210"/>
      <c r="B1542" s="124"/>
      <c r="C1542" s="125"/>
      <c r="D1542" s="125"/>
      <c r="E1542" s="125"/>
      <c r="F1542" s="125"/>
      <c r="G1542" s="125"/>
      <c r="H1542" s="125"/>
      <c r="I1542" s="125"/>
      <c r="J1542" s="125"/>
      <c r="K1542" s="126"/>
      <c r="L1542" s="126"/>
      <c r="M1542" s="126"/>
      <c r="N1542" s="226">
        <f>Table7[[#This Row],[Drug Cost]]+Table7[[#This Row],[Drug Markup]]+Table7[[#This Row],[Drug Dispensing Fee]]</f>
        <v>0</v>
      </c>
      <c r="O1542" s="126"/>
      <c r="P1542" s="126">
        <f>Table7[[#This Row],[Total Drug Cost]]-Table7[[#This Row],[Total Third-party Pay]]</f>
        <v>0</v>
      </c>
      <c r="Q1542" s="127"/>
      <c r="R1542" s="70" t="e">
        <f>VLOOKUP(Table7[[#This Row],[Patient PHN]],'[1]MASTER LIST'!$C:$D,2,FALSE)</f>
        <v>#N/A</v>
      </c>
    </row>
    <row r="1543" spans="1:18" x14ac:dyDescent="0.25">
      <c r="A1543" s="210"/>
      <c r="B1543" s="124"/>
      <c r="C1543" s="125"/>
      <c r="D1543" s="125"/>
      <c r="E1543" s="125"/>
      <c r="F1543" s="125"/>
      <c r="G1543" s="125"/>
      <c r="H1543" s="125"/>
      <c r="I1543" s="125"/>
      <c r="J1543" s="125"/>
      <c r="K1543" s="126"/>
      <c r="L1543" s="126"/>
      <c r="M1543" s="126"/>
      <c r="N1543" s="226">
        <f>Table7[[#This Row],[Drug Cost]]+Table7[[#This Row],[Drug Markup]]+Table7[[#This Row],[Drug Dispensing Fee]]</f>
        <v>0</v>
      </c>
      <c r="O1543" s="126"/>
      <c r="P1543" s="126">
        <f>Table7[[#This Row],[Total Drug Cost]]-Table7[[#This Row],[Total Third-party Pay]]</f>
        <v>0</v>
      </c>
      <c r="Q1543" s="127"/>
      <c r="R1543" s="70" t="e">
        <f>VLOOKUP(Table7[[#This Row],[Patient PHN]],'[1]MASTER LIST'!$C:$D,2,FALSE)</f>
        <v>#N/A</v>
      </c>
    </row>
    <row r="1544" spans="1:18" x14ac:dyDescent="0.25">
      <c r="A1544" s="210"/>
      <c r="B1544" s="124"/>
      <c r="C1544" s="125"/>
      <c r="D1544" s="125"/>
      <c r="E1544" s="125"/>
      <c r="F1544" s="125"/>
      <c r="G1544" s="125"/>
      <c r="H1544" s="125"/>
      <c r="I1544" s="125"/>
      <c r="J1544" s="125"/>
      <c r="K1544" s="126"/>
      <c r="L1544" s="126"/>
      <c r="M1544" s="126"/>
      <c r="N1544" s="226">
        <f>Table7[[#This Row],[Drug Cost]]+Table7[[#This Row],[Drug Markup]]+Table7[[#This Row],[Drug Dispensing Fee]]</f>
        <v>0</v>
      </c>
      <c r="O1544" s="126"/>
      <c r="P1544" s="126">
        <f>Table7[[#This Row],[Total Drug Cost]]-Table7[[#This Row],[Total Third-party Pay]]</f>
        <v>0</v>
      </c>
      <c r="Q1544" s="127"/>
      <c r="R1544" s="70" t="e">
        <f>VLOOKUP(Table7[[#This Row],[Patient PHN]],'[1]MASTER LIST'!$C:$D,2,FALSE)</f>
        <v>#N/A</v>
      </c>
    </row>
    <row r="1545" spans="1:18" x14ac:dyDescent="0.25">
      <c r="A1545" s="210"/>
      <c r="B1545" s="124"/>
      <c r="C1545" s="125"/>
      <c r="D1545" s="125"/>
      <c r="E1545" s="125"/>
      <c r="F1545" s="125"/>
      <c r="G1545" s="125"/>
      <c r="H1545" s="125"/>
      <c r="I1545" s="125"/>
      <c r="J1545" s="125"/>
      <c r="K1545" s="126"/>
      <c r="L1545" s="126"/>
      <c r="M1545" s="126"/>
      <c r="N1545" s="226">
        <f>Table7[[#This Row],[Drug Cost]]+Table7[[#This Row],[Drug Markup]]+Table7[[#This Row],[Drug Dispensing Fee]]</f>
        <v>0</v>
      </c>
      <c r="O1545" s="126"/>
      <c r="P1545" s="126">
        <f>Table7[[#This Row],[Total Drug Cost]]-Table7[[#This Row],[Total Third-party Pay]]</f>
        <v>0</v>
      </c>
      <c r="Q1545" s="127"/>
      <c r="R1545" s="70" t="e">
        <f>VLOOKUP(Table7[[#This Row],[Patient PHN]],'[1]MASTER LIST'!$C:$D,2,FALSE)</f>
        <v>#N/A</v>
      </c>
    </row>
    <row r="1546" spans="1:18" x14ac:dyDescent="0.25">
      <c r="A1546" s="210"/>
      <c r="B1546" s="124"/>
      <c r="C1546" s="125"/>
      <c r="D1546" s="125"/>
      <c r="E1546" s="125"/>
      <c r="F1546" s="125"/>
      <c r="G1546" s="125"/>
      <c r="H1546" s="125"/>
      <c r="I1546" s="125"/>
      <c r="J1546" s="125"/>
      <c r="K1546" s="126"/>
      <c r="L1546" s="126"/>
      <c r="M1546" s="126"/>
      <c r="N1546" s="226">
        <f>Table7[[#This Row],[Drug Cost]]+Table7[[#This Row],[Drug Markup]]+Table7[[#This Row],[Drug Dispensing Fee]]</f>
        <v>0</v>
      </c>
      <c r="O1546" s="126"/>
      <c r="P1546" s="126">
        <f>Table7[[#This Row],[Total Drug Cost]]-Table7[[#This Row],[Total Third-party Pay]]</f>
        <v>0</v>
      </c>
      <c r="Q1546" s="127"/>
      <c r="R1546" s="70" t="e">
        <f>VLOOKUP(Table7[[#This Row],[Patient PHN]],'[1]MASTER LIST'!$C:$D,2,FALSE)</f>
        <v>#N/A</v>
      </c>
    </row>
    <row r="1547" spans="1:18" x14ac:dyDescent="0.25">
      <c r="A1547" s="210"/>
      <c r="B1547" s="124"/>
      <c r="C1547" s="125"/>
      <c r="D1547" s="125"/>
      <c r="E1547" s="125"/>
      <c r="F1547" s="125"/>
      <c r="G1547" s="125"/>
      <c r="H1547" s="125"/>
      <c r="I1547" s="125"/>
      <c r="J1547" s="125"/>
      <c r="K1547" s="126"/>
      <c r="L1547" s="126"/>
      <c r="M1547" s="126"/>
      <c r="N1547" s="226">
        <f>Table7[[#This Row],[Drug Cost]]+Table7[[#This Row],[Drug Markup]]+Table7[[#This Row],[Drug Dispensing Fee]]</f>
        <v>0</v>
      </c>
      <c r="O1547" s="126"/>
      <c r="P1547" s="126">
        <f>Table7[[#This Row],[Total Drug Cost]]-Table7[[#This Row],[Total Third-party Pay]]</f>
        <v>0</v>
      </c>
      <c r="Q1547" s="127"/>
      <c r="R1547" s="70" t="e">
        <f>VLOOKUP(Table7[[#This Row],[Patient PHN]],'[1]MASTER LIST'!$C:$D,2,FALSE)</f>
        <v>#N/A</v>
      </c>
    </row>
    <row r="1548" spans="1:18" x14ac:dyDescent="0.25">
      <c r="A1548" s="210"/>
      <c r="B1548" s="124"/>
      <c r="C1548" s="125"/>
      <c r="D1548" s="125"/>
      <c r="E1548" s="125"/>
      <c r="F1548" s="125"/>
      <c r="G1548" s="125"/>
      <c r="H1548" s="125"/>
      <c r="I1548" s="125"/>
      <c r="J1548" s="125"/>
      <c r="K1548" s="126"/>
      <c r="L1548" s="126"/>
      <c r="M1548" s="126"/>
      <c r="N1548" s="226">
        <f>Table7[[#This Row],[Drug Cost]]+Table7[[#This Row],[Drug Markup]]+Table7[[#This Row],[Drug Dispensing Fee]]</f>
        <v>0</v>
      </c>
      <c r="O1548" s="126"/>
      <c r="P1548" s="126">
        <f>Table7[[#This Row],[Total Drug Cost]]-Table7[[#This Row],[Total Third-party Pay]]</f>
        <v>0</v>
      </c>
      <c r="Q1548" s="127"/>
      <c r="R1548" s="70" t="e">
        <f>VLOOKUP(Table7[[#This Row],[Patient PHN]],'[1]MASTER LIST'!$C:$D,2,FALSE)</f>
        <v>#N/A</v>
      </c>
    </row>
    <row r="1549" spans="1:18" x14ac:dyDescent="0.25">
      <c r="A1549" s="210"/>
      <c r="B1549" s="124"/>
      <c r="C1549" s="125"/>
      <c r="D1549" s="125"/>
      <c r="E1549" s="125"/>
      <c r="F1549" s="125"/>
      <c r="G1549" s="125"/>
      <c r="H1549" s="125"/>
      <c r="I1549" s="125"/>
      <c r="J1549" s="125"/>
      <c r="K1549" s="126"/>
      <c r="L1549" s="126"/>
      <c r="M1549" s="126"/>
      <c r="N1549" s="226">
        <f>Table7[[#This Row],[Drug Cost]]+Table7[[#This Row],[Drug Markup]]+Table7[[#This Row],[Drug Dispensing Fee]]</f>
        <v>0</v>
      </c>
      <c r="O1549" s="126"/>
      <c r="P1549" s="126">
        <f>Table7[[#This Row],[Total Drug Cost]]-Table7[[#This Row],[Total Third-party Pay]]</f>
        <v>0</v>
      </c>
      <c r="Q1549" s="127"/>
      <c r="R1549" s="70" t="e">
        <f>VLOOKUP(Table7[[#This Row],[Patient PHN]],'[1]MASTER LIST'!$C:$D,2,FALSE)</f>
        <v>#N/A</v>
      </c>
    </row>
    <row r="1550" spans="1:18" x14ac:dyDescent="0.25">
      <c r="A1550" s="210"/>
      <c r="B1550" s="124"/>
      <c r="C1550" s="125"/>
      <c r="D1550" s="125"/>
      <c r="E1550" s="125"/>
      <c r="F1550" s="125"/>
      <c r="G1550" s="125"/>
      <c r="H1550" s="125"/>
      <c r="I1550" s="125"/>
      <c r="J1550" s="125"/>
      <c r="K1550" s="126"/>
      <c r="L1550" s="126"/>
      <c r="M1550" s="126"/>
      <c r="N1550" s="226">
        <f>Table7[[#This Row],[Drug Cost]]+Table7[[#This Row],[Drug Markup]]+Table7[[#This Row],[Drug Dispensing Fee]]</f>
        <v>0</v>
      </c>
      <c r="O1550" s="126"/>
      <c r="P1550" s="126">
        <f>Table7[[#This Row],[Total Drug Cost]]-Table7[[#This Row],[Total Third-party Pay]]</f>
        <v>0</v>
      </c>
      <c r="Q1550" s="127"/>
      <c r="R1550" s="70" t="e">
        <f>VLOOKUP(Table7[[#This Row],[Patient PHN]],'[1]MASTER LIST'!$C:$D,2,FALSE)</f>
        <v>#N/A</v>
      </c>
    </row>
    <row r="1551" spans="1:18" x14ac:dyDescent="0.25">
      <c r="A1551" s="210"/>
      <c r="B1551" s="124"/>
      <c r="C1551" s="125"/>
      <c r="D1551" s="125"/>
      <c r="E1551" s="125"/>
      <c r="F1551" s="125"/>
      <c r="G1551" s="125"/>
      <c r="H1551" s="125"/>
      <c r="I1551" s="125"/>
      <c r="J1551" s="125"/>
      <c r="K1551" s="126"/>
      <c r="L1551" s="126"/>
      <c r="M1551" s="126"/>
      <c r="N1551" s="226">
        <f>Table7[[#This Row],[Drug Cost]]+Table7[[#This Row],[Drug Markup]]+Table7[[#This Row],[Drug Dispensing Fee]]</f>
        <v>0</v>
      </c>
      <c r="O1551" s="126"/>
      <c r="P1551" s="126">
        <f>Table7[[#This Row],[Total Drug Cost]]-Table7[[#This Row],[Total Third-party Pay]]</f>
        <v>0</v>
      </c>
      <c r="Q1551" s="127"/>
      <c r="R1551" s="70" t="e">
        <f>VLOOKUP(Table7[[#This Row],[Patient PHN]],'[1]MASTER LIST'!$C:$D,2,FALSE)</f>
        <v>#N/A</v>
      </c>
    </row>
    <row r="1552" spans="1:18" x14ac:dyDescent="0.25">
      <c r="A1552" s="210"/>
      <c r="B1552" s="124"/>
      <c r="C1552" s="125"/>
      <c r="D1552" s="125"/>
      <c r="E1552" s="125"/>
      <c r="F1552" s="125"/>
      <c r="G1552" s="125"/>
      <c r="H1552" s="125"/>
      <c r="I1552" s="125"/>
      <c r="J1552" s="125"/>
      <c r="K1552" s="126"/>
      <c r="L1552" s="126"/>
      <c r="M1552" s="126"/>
      <c r="N1552" s="226">
        <f>Table7[[#This Row],[Drug Cost]]+Table7[[#This Row],[Drug Markup]]+Table7[[#This Row],[Drug Dispensing Fee]]</f>
        <v>0</v>
      </c>
      <c r="O1552" s="126"/>
      <c r="P1552" s="126">
        <f>Table7[[#This Row],[Total Drug Cost]]-Table7[[#This Row],[Total Third-party Pay]]</f>
        <v>0</v>
      </c>
      <c r="Q1552" s="127"/>
      <c r="R1552" s="70" t="e">
        <f>VLOOKUP(Table7[[#This Row],[Patient PHN]],'[1]MASTER LIST'!$C:$D,2,FALSE)</f>
        <v>#N/A</v>
      </c>
    </row>
    <row r="1553" spans="1:18" x14ac:dyDescent="0.25">
      <c r="A1553" s="210"/>
      <c r="B1553" s="124"/>
      <c r="C1553" s="125"/>
      <c r="D1553" s="125"/>
      <c r="E1553" s="125"/>
      <c r="F1553" s="125"/>
      <c r="G1553" s="125"/>
      <c r="H1553" s="125"/>
      <c r="I1553" s="125"/>
      <c r="J1553" s="125"/>
      <c r="K1553" s="126"/>
      <c r="L1553" s="126"/>
      <c r="M1553" s="126"/>
      <c r="N1553" s="226">
        <f>Table7[[#This Row],[Drug Cost]]+Table7[[#This Row],[Drug Markup]]+Table7[[#This Row],[Drug Dispensing Fee]]</f>
        <v>0</v>
      </c>
      <c r="O1553" s="126"/>
      <c r="P1553" s="126">
        <f>Table7[[#This Row],[Total Drug Cost]]-Table7[[#This Row],[Total Third-party Pay]]</f>
        <v>0</v>
      </c>
      <c r="Q1553" s="127"/>
      <c r="R1553" s="70" t="e">
        <f>VLOOKUP(Table7[[#This Row],[Patient PHN]],'[1]MASTER LIST'!$C:$D,2,FALSE)</f>
        <v>#N/A</v>
      </c>
    </row>
    <row r="1554" spans="1:18" x14ac:dyDescent="0.25">
      <c r="A1554" s="210"/>
      <c r="B1554" s="124"/>
      <c r="C1554" s="125"/>
      <c r="D1554" s="125"/>
      <c r="E1554" s="125"/>
      <c r="F1554" s="125"/>
      <c r="G1554" s="125"/>
      <c r="H1554" s="125"/>
      <c r="I1554" s="125"/>
      <c r="J1554" s="125"/>
      <c r="K1554" s="126"/>
      <c r="L1554" s="126"/>
      <c r="M1554" s="126"/>
      <c r="N1554" s="226">
        <f>Table7[[#This Row],[Drug Cost]]+Table7[[#This Row],[Drug Markup]]+Table7[[#This Row],[Drug Dispensing Fee]]</f>
        <v>0</v>
      </c>
      <c r="O1554" s="126"/>
      <c r="P1554" s="126">
        <f>Table7[[#This Row],[Total Drug Cost]]-Table7[[#This Row],[Total Third-party Pay]]</f>
        <v>0</v>
      </c>
      <c r="Q1554" s="127"/>
      <c r="R1554" s="70" t="e">
        <f>VLOOKUP(Table7[[#This Row],[Patient PHN]],'[1]MASTER LIST'!$C:$D,2,FALSE)</f>
        <v>#N/A</v>
      </c>
    </row>
    <row r="1555" spans="1:18" x14ac:dyDescent="0.25">
      <c r="A1555" s="210"/>
      <c r="B1555" s="124"/>
      <c r="C1555" s="125"/>
      <c r="D1555" s="125"/>
      <c r="E1555" s="125"/>
      <c r="F1555" s="125"/>
      <c r="G1555" s="125"/>
      <c r="H1555" s="125"/>
      <c r="I1555" s="125"/>
      <c r="J1555" s="125"/>
      <c r="K1555" s="126"/>
      <c r="L1555" s="126"/>
      <c r="M1555" s="126"/>
      <c r="N1555" s="226">
        <f>Table7[[#This Row],[Drug Cost]]+Table7[[#This Row],[Drug Markup]]+Table7[[#This Row],[Drug Dispensing Fee]]</f>
        <v>0</v>
      </c>
      <c r="O1555" s="126"/>
      <c r="P1555" s="126">
        <f>Table7[[#This Row],[Total Drug Cost]]-Table7[[#This Row],[Total Third-party Pay]]</f>
        <v>0</v>
      </c>
      <c r="Q1555" s="127"/>
      <c r="R1555" s="70" t="e">
        <f>VLOOKUP(Table7[[#This Row],[Patient PHN]],'[1]MASTER LIST'!$C:$D,2,FALSE)</f>
        <v>#N/A</v>
      </c>
    </row>
    <row r="1556" spans="1:18" x14ac:dyDescent="0.25">
      <c r="A1556" s="210"/>
      <c r="B1556" s="124"/>
      <c r="C1556" s="125"/>
      <c r="D1556" s="125"/>
      <c r="E1556" s="125"/>
      <c r="F1556" s="125"/>
      <c r="G1556" s="125"/>
      <c r="H1556" s="125"/>
      <c r="I1556" s="125"/>
      <c r="J1556" s="125"/>
      <c r="K1556" s="126"/>
      <c r="L1556" s="126"/>
      <c r="M1556" s="126"/>
      <c r="N1556" s="226">
        <f>Table7[[#This Row],[Drug Cost]]+Table7[[#This Row],[Drug Markup]]+Table7[[#This Row],[Drug Dispensing Fee]]</f>
        <v>0</v>
      </c>
      <c r="O1556" s="126"/>
      <c r="P1556" s="126">
        <f>Table7[[#This Row],[Total Drug Cost]]-Table7[[#This Row],[Total Third-party Pay]]</f>
        <v>0</v>
      </c>
      <c r="Q1556" s="127"/>
      <c r="R1556" s="70" t="e">
        <f>VLOOKUP(Table7[[#This Row],[Patient PHN]],'[1]MASTER LIST'!$C:$D,2,FALSE)</f>
        <v>#N/A</v>
      </c>
    </row>
    <row r="1557" spans="1:18" x14ac:dyDescent="0.25">
      <c r="A1557" s="210"/>
      <c r="B1557" s="124"/>
      <c r="C1557" s="125"/>
      <c r="D1557" s="125"/>
      <c r="E1557" s="125"/>
      <c r="F1557" s="125"/>
      <c r="G1557" s="125"/>
      <c r="H1557" s="125"/>
      <c r="I1557" s="125"/>
      <c r="J1557" s="125"/>
      <c r="K1557" s="126"/>
      <c r="L1557" s="126"/>
      <c r="M1557" s="126"/>
      <c r="N1557" s="226">
        <f>Table7[[#This Row],[Drug Cost]]+Table7[[#This Row],[Drug Markup]]+Table7[[#This Row],[Drug Dispensing Fee]]</f>
        <v>0</v>
      </c>
      <c r="O1557" s="126"/>
      <c r="P1557" s="126">
        <f>Table7[[#This Row],[Total Drug Cost]]-Table7[[#This Row],[Total Third-party Pay]]</f>
        <v>0</v>
      </c>
      <c r="Q1557" s="127"/>
      <c r="R1557" s="70" t="e">
        <f>VLOOKUP(Table7[[#This Row],[Patient PHN]],'[1]MASTER LIST'!$C:$D,2,FALSE)</f>
        <v>#N/A</v>
      </c>
    </row>
    <row r="1558" spans="1:18" x14ac:dyDescent="0.25">
      <c r="A1558" s="210"/>
      <c r="B1558" s="124"/>
      <c r="C1558" s="125"/>
      <c r="D1558" s="125"/>
      <c r="E1558" s="125"/>
      <c r="F1558" s="125"/>
      <c r="G1558" s="125"/>
      <c r="H1558" s="125"/>
      <c r="I1558" s="125"/>
      <c r="J1558" s="125"/>
      <c r="K1558" s="126"/>
      <c r="L1558" s="126"/>
      <c r="M1558" s="126"/>
      <c r="N1558" s="226">
        <f>Table7[[#This Row],[Drug Cost]]+Table7[[#This Row],[Drug Markup]]+Table7[[#This Row],[Drug Dispensing Fee]]</f>
        <v>0</v>
      </c>
      <c r="O1558" s="126"/>
      <c r="P1558" s="126">
        <f>Table7[[#This Row],[Total Drug Cost]]-Table7[[#This Row],[Total Third-party Pay]]</f>
        <v>0</v>
      </c>
      <c r="Q1558" s="127"/>
      <c r="R1558" s="70" t="e">
        <f>VLOOKUP(Table7[[#This Row],[Patient PHN]],'[1]MASTER LIST'!$C:$D,2,FALSE)</f>
        <v>#N/A</v>
      </c>
    </row>
    <row r="1559" spans="1:18" x14ac:dyDescent="0.25">
      <c r="A1559" s="210"/>
      <c r="B1559" s="124"/>
      <c r="C1559" s="125"/>
      <c r="D1559" s="125"/>
      <c r="E1559" s="125"/>
      <c r="F1559" s="125"/>
      <c r="G1559" s="125"/>
      <c r="H1559" s="125"/>
      <c r="I1559" s="125"/>
      <c r="J1559" s="125"/>
      <c r="K1559" s="126"/>
      <c r="L1559" s="126"/>
      <c r="M1559" s="126"/>
      <c r="N1559" s="226">
        <f>Table7[[#This Row],[Drug Cost]]+Table7[[#This Row],[Drug Markup]]+Table7[[#This Row],[Drug Dispensing Fee]]</f>
        <v>0</v>
      </c>
      <c r="O1559" s="126"/>
      <c r="P1559" s="126">
        <f>Table7[[#This Row],[Total Drug Cost]]-Table7[[#This Row],[Total Third-party Pay]]</f>
        <v>0</v>
      </c>
      <c r="Q1559" s="127"/>
      <c r="R1559" s="70" t="e">
        <f>VLOOKUP(Table7[[#This Row],[Patient PHN]],'[1]MASTER LIST'!$C:$D,2,FALSE)</f>
        <v>#N/A</v>
      </c>
    </row>
    <row r="1560" spans="1:18" x14ac:dyDescent="0.25">
      <c r="A1560" s="210"/>
      <c r="B1560" s="124"/>
      <c r="C1560" s="125"/>
      <c r="D1560" s="125"/>
      <c r="E1560" s="125"/>
      <c r="F1560" s="125"/>
      <c r="G1560" s="125"/>
      <c r="H1560" s="125"/>
      <c r="I1560" s="125"/>
      <c r="J1560" s="125"/>
      <c r="K1560" s="126"/>
      <c r="L1560" s="126"/>
      <c r="M1560" s="126"/>
      <c r="N1560" s="226">
        <f>Table7[[#This Row],[Drug Cost]]+Table7[[#This Row],[Drug Markup]]+Table7[[#This Row],[Drug Dispensing Fee]]</f>
        <v>0</v>
      </c>
      <c r="O1560" s="126"/>
      <c r="P1560" s="126">
        <f>Table7[[#This Row],[Total Drug Cost]]-Table7[[#This Row],[Total Third-party Pay]]</f>
        <v>0</v>
      </c>
      <c r="Q1560" s="127"/>
      <c r="R1560" s="70" t="e">
        <f>VLOOKUP(Table7[[#This Row],[Patient PHN]],'[1]MASTER LIST'!$C:$D,2,FALSE)</f>
        <v>#N/A</v>
      </c>
    </row>
    <row r="1561" spans="1:18" x14ac:dyDescent="0.25">
      <c r="A1561" s="210"/>
      <c r="B1561" s="124"/>
      <c r="C1561" s="125"/>
      <c r="D1561" s="125"/>
      <c r="E1561" s="125"/>
      <c r="F1561" s="125"/>
      <c r="G1561" s="125"/>
      <c r="H1561" s="125"/>
      <c r="I1561" s="125"/>
      <c r="J1561" s="125"/>
      <c r="K1561" s="126"/>
      <c r="L1561" s="126"/>
      <c r="M1561" s="126"/>
      <c r="N1561" s="226">
        <f>Table7[[#This Row],[Drug Cost]]+Table7[[#This Row],[Drug Markup]]+Table7[[#This Row],[Drug Dispensing Fee]]</f>
        <v>0</v>
      </c>
      <c r="O1561" s="126"/>
      <c r="P1561" s="126">
        <f>Table7[[#This Row],[Total Drug Cost]]-Table7[[#This Row],[Total Third-party Pay]]</f>
        <v>0</v>
      </c>
      <c r="Q1561" s="127"/>
      <c r="R1561" s="70" t="e">
        <f>VLOOKUP(Table7[[#This Row],[Patient PHN]],'[1]MASTER LIST'!$C:$D,2,FALSE)</f>
        <v>#N/A</v>
      </c>
    </row>
    <row r="1562" spans="1:18" x14ac:dyDescent="0.25">
      <c r="A1562" s="210"/>
      <c r="B1562" s="124"/>
      <c r="C1562" s="125"/>
      <c r="D1562" s="125"/>
      <c r="E1562" s="125"/>
      <c r="F1562" s="125"/>
      <c r="G1562" s="125"/>
      <c r="H1562" s="125"/>
      <c r="I1562" s="125"/>
      <c r="J1562" s="125"/>
      <c r="K1562" s="126"/>
      <c r="L1562" s="126"/>
      <c r="M1562" s="126"/>
      <c r="N1562" s="226">
        <f>Table7[[#This Row],[Drug Cost]]+Table7[[#This Row],[Drug Markup]]+Table7[[#This Row],[Drug Dispensing Fee]]</f>
        <v>0</v>
      </c>
      <c r="O1562" s="126"/>
      <c r="P1562" s="126">
        <f>Table7[[#This Row],[Total Drug Cost]]-Table7[[#This Row],[Total Third-party Pay]]</f>
        <v>0</v>
      </c>
      <c r="Q1562" s="127"/>
      <c r="R1562" s="70" t="e">
        <f>VLOOKUP(Table7[[#This Row],[Patient PHN]],'[1]MASTER LIST'!$C:$D,2,FALSE)</f>
        <v>#N/A</v>
      </c>
    </row>
    <row r="1563" spans="1:18" x14ac:dyDescent="0.25">
      <c r="A1563" s="210"/>
      <c r="B1563" s="124"/>
      <c r="C1563" s="125"/>
      <c r="D1563" s="125"/>
      <c r="E1563" s="125"/>
      <c r="F1563" s="125"/>
      <c r="G1563" s="125"/>
      <c r="H1563" s="125"/>
      <c r="I1563" s="125"/>
      <c r="J1563" s="125"/>
      <c r="K1563" s="126"/>
      <c r="L1563" s="126"/>
      <c r="M1563" s="126"/>
      <c r="N1563" s="226">
        <f>Table7[[#This Row],[Drug Cost]]+Table7[[#This Row],[Drug Markup]]+Table7[[#This Row],[Drug Dispensing Fee]]</f>
        <v>0</v>
      </c>
      <c r="O1563" s="126"/>
      <c r="P1563" s="126">
        <f>Table7[[#This Row],[Total Drug Cost]]-Table7[[#This Row],[Total Third-party Pay]]</f>
        <v>0</v>
      </c>
      <c r="Q1563" s="127"/>
      <c r="R1563" s="70" t="e">
        <f>VLOOKUP(Table7[[#This Row],[Patient PHN]],'[1]MASTER LIST'!$C:$D,2,FALSE)</f>
        <v>#N/A</v>
      </c>
    </row>
    <row r="1564" spans="1:18" x14ac:dyDescent="0.25">
      <c r="A1564" s="210"/>
      <c r="B1564" s="124"/>
      <c r="C1564" s="125"/>
      <c r="D1564" s="125"/>
      <c r="E1564" s="125"/>
      <c r="F1564" s="125"/>
      <c r="G1564" s="125"/>
      <c r="H1564" s="125"/>
      <c r="I1564" s="125"/>
      <c r="J1564" s="125"/>
      <c r="K1564" s="126"/>
      <c r="L1564" s="126"/>
      <c r="M1564" s="126"/>
      <c r="N1564" s="226">
        <f>Table7[[#This Row],[Drug Cost]]+Table7[[#This Row],[Drug Markup]]+Table7[[#This Row],[Drug Dispensing Fee]]</f>
        <v>0</v>
      </c>
      <c r="O1564" s="126"/>
      <c r="P1564" s="126">
        <f>Table7[[#This Row],[Total Drug Cost]]-Table7[[#This Row],[Total Third-party Pay]]</f>
        <v>0</v>
      </c>
      <c r="Q1564" s="127"/>
      <c r="R1564" s="70" t="e">
        <f>VLOOKUP(Table7[[#This Row],[Patient PHN]],'[1]MASTER LIST'!$C:$D,2,FALSE)</f>
        <v>#N/A</v>
      </c>
    </row>
    <row r="1565" spans="1:18" x14ac:dyDescent="0.25">
      <c r="A1565" s="210"/>
      <c r="B1565" s="124"/>
      <c r="C1565" s="125"/>
      <c r="D1565" s="125"/>
      <c r="E1565" s="125"/>
      <c r="F1565" s="125"/>
      <c r="G1565" s="125"/>
      <c r="H1565" s="125"/>
      <c r="I1565" s="125"/>
      <c r="J1565" s="125"/>
      <c r="K1565" s="126"/>
      <c r="L1565" s="126"/>
      <c r="M1565" s="126"/>
      <c r="N1565" s="226">
        <f>Table7[[#This Row],[Drug Cost]]+Table7[[#This Row],[Drug Markup]]+Table7[[#This Row],[Drug Dispensing Fee]]</f>
        <v>0</v>
      </c>
      <c r="O1565" s="126"/>
      <c r="P1565" s="126">
        <f>Table7[[#This Row],[Total Drug Cost]]-Table7[[#This Row],[Total Third-party Pay]]</f>
        <v>0</v>
      </c>
      <c r="Q1565" s="127"/>
      <c r="R1565" s="70" t="e">
        <f>VLOOKUP(Table7[[#This Row],[Patient PHN]],'[1]MASTER LIST'!$C:$D,2,FALSE)</f>
        <v>#N/A</v>
      </c>
    </row>
    <row r="1566" spans="1:18" x14ac:dyDescent="0.25">
      <c r="A1566" s="210"/>
      <c r="B1566" s="124"/>
      <c r="C1566" s="125"/>
      <c r="D1566" s="125"/>
      <c r="E1566" s="125"/>
      <c r="F1566" s="125"/>
      <c r="G1566" s="125"/>
      <c r="H1566" s="125"/>
      <c r="I1566" s="125"/>
      <c r="J1566" s="125"/>
      <c r="K1566" s="126"/>
      <c r="L1566" s="126"/>
      <c r="M1566" s="126"/>
      <c r="N1566" s="226">
        <f>Table7[[#This Row],[Drug Cost]]+Table7[[#This Row],[Drug Markup]]+Table7[[#This Row],[Drug Dispensing Fee]]</f>
        <v>0</v>
      </c>
      <c r="O1566" s="126"/>
      <c r="P1566" s="126">
        <f>Table7[[#This Row],[Total Drug Cost]]-Table7[[#This Row],[Total Third-party Pay]]</f>
        <v>0</v>
      </c>
      <c r="Q1566" s="127"/>
      <c r="R1566" s="70" t="e">
        <f>VLOOKUP(Table7[[#This Row],[Patient PHN]],'[1]MASTER LIST'!$C:$D,2,FALSE)</f>
        <v>#N/A</v>
      </c>
    </row>
    <row r="1567" spans="1:18" x14ac:dyDescent="0.25">
      <c r="A1567" s="210"/>
      <c r="B1567" s="124"/>
      <c r="C1567" s="125"/>
      <c r="D1567" s="125"/>
      <c r="E1567" s="125"/>
      <c r="F1567" s="125"/>
      <c r="G1567" s="125"/>
      <c r="H1567" s="125"/>
      <c r="I1567" s="125"/>
      <c r="J1567" s="125"/>
      <c r="K1567" s="126"/>
      <c r="L1567" s="126"/>
      <c r="M1567" s="126"/>
      <c r="N1567" s="226">
        <f>Table7[[#This Row],[Drug Cost]]+Table7[[#This Row],[Drug Markup]]+Table7[[#This Row],[Drug Dispensing Fee]]</f>
        <v>0</v>
      </c>
      <c r="O1567" s="126"/>
      <c r="P1567" s="126">
        <f>Table7[[#This Row],[Total Drug Cost]]-Table7[[#This Row],[Total Third-party Pay]]</f>
        <v>0</v>
      </c>
      <c r="Q1567" s="127"/>
      <c r="R1567" s="70" t="e">
        <f>VLOOKUP(Table7[[#This Row],[Patient PHN]],'[1]MASTER LIST'!$C:$D,2,FALSE)</f>
        <v>#N/A</v>
      </c>
    </row>
    <row r="1568" spans="1:18" x14ac:dyDescent="0.25">
      <c r="A1568" s="210"/>
      <c r="B1568" s="124"/>
      <c r="C1568" s="125"/>
      <c r="D1568" s="125"/>
      <c r="E1568" s="125"/>
      <c r="F1568" s="125"/>
      <c r="G1568" s="125"/>
      <c r="H1568" s="125"/>
      <c r="I1568" s="125"/>
      <c r="J1568" s="125"/>
      <c r="K1568" s="126"/>
      <c r="L1568" s="126"/>
      <c r="M1568" s="126"/>
      <c r="N1568" s="226">
        <f>Table7[[#This Row],[Drug Cost]]+Table7[[#This Row],[Drug Markup]]+Table7[[#This Row],[Drug Dispensing Fee]]</f>
        <v>0</v>
      </c>
      <c r="O1568" s="126"/>
      <c r="P1568" s="126">
        <f>Table7[[#This Row],[Total Drug Cost]]-Table7[[#This Row],[Total Third-party Pay]]</f>
        <v>0</v>
      </c>
      <c r="Q1568" s="127"/>
      <c r="R1568" s="70" t="e">
        <f>VLOOKUP(Table7[[#This Row],[Patient PHN]],'[1]MASTER LIST'!$C:$D,2,FALSE)</f>
        <v>#N/A</v>
      </c>
    </row>
    <row r="1569" spans="1:18" x14ac:dyDescent="0.25">
      <c r="A1569" s="210"/>
      <c r="B1569" s="124"/>
      <c r="C1569" s="125"/>
      <c r="D1569" s="125"/>
      <c r="E1569" s="125"/>
      <c r="F1569" s="125"/>
      <c r="G1569" s="125"/>
      <c r="H1569" s="125"/>
      <c r="I1569" s="125"/>
      <c r="J1569" s="125"/>
      <c r="K1569" s="126"/>
      <c r="L1569" s="126"/>
      <c r="M1569" s="126"/>
      <c r="N1569" s="226">
        <f>Table7[[#This Row],[Drug Cost]]+Table7[[#This Row],[Drug Markup]]+Table7[[#This Row],[Drug Dispensing Fee]]</f>
        <v>0</v>
      </c>
      <c r="O1569" s="126"/>
      <c r="P1569" s="126">
        <f>Table7[[#This Row],[Total Drug Cost]]-Table7[[#This Row],[Total Third-party Pay]]</f>
        <v>0</v>
      </c>
      <c r="Q1569" s="127"/>
      <c r="R1569" s="70" t="e">
        <f>VLOOKUP(Table7[[#This Row],[Patient PHN]],'[1]MASTER LIST'!$C:$D,2,FALSE)</f>
        <v>#N/A</v>
      </c>
    </row>
    <row r="1570" spans="1:18" x14ac:dyDescent="0.25">
      <c r="A1570" s="210"/>
      <c r="B1570" s="124"/>
      <c r="C1570" s="125"/>
      <c r="D1570" s="125"/>
      <c r="E1570" s="125"/>
      <c r="F1570" s="125"/>
      <c r="G1570" s="125"/>
      <c r="H1570" s="125"/>
      <c r="I1570" s="125"/>
      <c r="J1570" s="125"/>
      <c r="K1570" s="126"/>
      <c r="L1570" s="126"/>
      <c r="M1570" s="126"/>
      <c r="N1570" s="226">
        <f>Table7[[#This Row],[Drug Cost]]+Table7[[#This Row],[Drug Markup]]+Table7[[#This Row],[Drug Dispensing Fee]]</f>
        <v>0</v>
      </c>
      <c r="O1570" s="126"/>
      <c r="P1570" s="126">
        <f>Table7[[#This Row],[Total Drug Cost]]-Table7[[#This Row],[Total Third-party Pay]]</f>
        <v>0</v>
      </c>
      <c r="Q1570" s="127"/>
      <c r="R1570" s="70" t="e">
        <f>VLOOKUP(Table7[[#This Row],[Patient PHN]],'[1]MASTER LIST'!$C:$D,2,FALSE)</f>
        <v>#N/A</v>
      </c>
    </row>
    <row r="1571" spans="1:18" x14ac:dyDescent="0.25">
      <c r="A1571" s="210"/>
      <c r="B1571" s="124"/>
      <c r="C1571" s="125"/>
      <c r="D1571" s="125"/>
      <c r="E1571" s="125"/>
      <c r="F1571" s="125"/>
      <c r="G1571" s="125"/>
      <c r="H1571" s="125"/>
      <c r="I1571" s="125"/>
      <c r="J1571" s="125"/>
      <c r="K1571" s="126"/>
      <c r="L1571" s="126"/>
      <c r="M1571" s="126"/>
      <c r="N1571" s="226">
        <f>Table7[[#This Row],[Drug Cost]]+Table7[[#This Row],[Drug Markup]]+Table7[[#This Row],[Drug Dispensing Fee]]</f>
        <v>0</v>
      </c>
      <c r="O1571" s="126"/>
      <c r="P1571" s="126">
        <f>Table7[[#This Row],[Total Drug Cost]]-Table7[[#This Row],[Total Third-party Pay]]</f>
        <v>0</v>
      </c>
      <c r="Q1571" s="127"/>
      <c r="R1571" s="70" t="e">
        <f>VLOOKUP(Table7[[#This Row],[Patient PHN]],'[1]MASTER LIST'!$C:$D,2,FALSE)</f>
        <v>#N/A</v>
      </c>
    </row>
    <row r="1572" spans="1:18" x14ac:dyDescent="0.25">
      <c r="A1572" s="210"/>
      <c r="B1572" s="124"/>
      <c r="C1572" s="125"/>
      <c r="D1572" s="125"/>
      <c r="E1572" s="125"/>
      <c r="F1572" s="125"/>
      <c r="G1572" s="125"/>
      <c r="H1572" s="125"/>
      <c r="I1572" s="125"/>
      <c r="J1572" s="125"/>
      <c r="K1572" s="126"/>
      <c r="L1572" s="126"/>
      <c r="M1572" s="126"/>
      <c r="N1572" s="226">
        <f>Table7[[#This Row],[Drug Cost]]+Table7[[#This Row],[Drug Markup]]+Table7[[#This Row],[Drug Dispensing Fee]]</f>
        <v>0</v>
      </c>
      <c r="O1572" s="126"/>
      <c r="P1572" s="126">
        <f>Table7[[#This Row],[Total Drug Cost]]-Table7[[#This Row],[Total Third-party Pay]]</f>
        <v>0</v>
      </c>
      <c r="Q1572" s="127"/>
      <c r="R1572" s="70" t="e">
        <f>VLOOKUP(Table7[[#This Row],[Patient PHN]],'[1]MASTER LIST'!$C:$D,2,FALSE)</f>
        <v>#N/A</v>
      </c>
    </row>
    <row r="1573" spans="1:18" x14ac:dyDescent="0.25">
      <c r="A1573" s="210"/>
      <c r="B1573" s="124"/>
      <c r="C1573" s="125"/>
      <c r="D1573" s="125"/>
      <c r="E1573" s="125"/>
      <c r="F1573" s="125"/>
      <c r="G1573" s="125"/>
      <c r="H1573" s="125"/>
      <c r="I1573" s="125"/>
      <c r="J1573" s="125"/>
      <c r="K1573" s="126"/>
      <c r="L1573" s="126"/>
      <c r="M1573" s="126"/>
      <c r="N1573" s="226">
        <f>Table7[[#This Row],[Drug Cost]]+Table7[[#This Row],[Drug Markup]]+Table7[[#This Row],[Drug Dispensing Fee]]</f>
        <v>0</v>
      </c>
      <c r="O1573" s="126"/>
      <c r="P1573" s="126">
        <f>Table7[[#This Row],[Total Drug Cost]]-Table7[[#This Row],[Total Third-party Pay]]</f>
        <v>0</v>
      </c>
      <c r="Q1573" s="127"/>
      <c r="R1573" s="70" t="e">
        <f>VLOOKUP(Table7[[#This Row],[Patient PHN]],'[1]MASTER LIST'!$C:$D,2,FALSE)</f>
        <v>#N/A</v>
      </c>
    </row>
    <row r="1574" spans="1:18" x14ac:dyDescent="0.25">
      <c r="A1574" s="210"/>
      <c r="B1574" s="124"/>
      <c r="C1574" s="125"/>
      <c r="D1574" s="125"/>
      <c r="E1574" s="125"/>
      <c r="F1574" s="125"/>
      <c r="G1574" s="125"/>
      <c r="H1574" s="125"/>
      <c r="I1574" s="125"/>
      <c r="J1574" s="125"/>
      <c r="K1574" s="126"/>
      <c r="L1574" s="126"/>
      <c r="M1574" s="126"/>
      <c r="N1574" s="226">
        <f>Table7[[#This Row],[Drug Cost]]+Table7[[#This Row],[Drug Markup]]+Table7[[#This Row],[Drug Dispensing Fee]]</f>
        <v>0</v>
      </c>
      <c r="O1574" s="126"/>
      <c r="P1574" s="126">
        <f>Table7[[#This Row],[Total Drug Cost]]-Table7[[#This Row],[Total Third-party Pay]]</f>
        <v>0</v>
      </c>
      <c r="Q1574" s="127"/>
      <c r="R1574" s="70" t="e">
        <f>VLOOKUP(Table7[[#This Row],[Patient PHN]],'[1]MASTER LIST'!$C:$D,2,FALSE)</f>
        <v>#N/A</v>
      </c>
    </row>
    <row r="1575" spans="1:18" x14ac:dyDescent="0.25">
      <c r="A1575" s="210"/>
      <c r="B1575" s="124"/>
      <c r="C1575" s="125"/>
      <c r="D1575" s="125"/>
      <c r="E1575" s="125"/>
      <c r="F1575" s="125"/>
      <c r="G1575" s="125"/>
      <c r="H1575" s="125"/>
      <c r="I1575" s="125"/>
      <c r="J1575" s="125"/>
      <c r="K1575" s="126"/>
      <c r="L1575" s="126"/>
      <c r="M1575" s="126"/>
      <c r="N1575" s="226">
        <f>Table7[[#This Row],[Drug Cost]]+Table7[[#This Row],[Drug Markup]]+Table7[[#This Row],[Drug Dispensing Fee]]</f>
        <v>0</v>
      </c>
      <c r="O1575" s="126"/>
      <c r="P1575" s="126">
        <f>Table7[[#This Row],[Total Drug Cost]]-Table7[[#This Row],[Total Third-party Pay]]</f>
        <v>0</v>
      </c>
      <c r="Q1575" s="127"/>
      <c r="R1575" s="70" t="e">
        <f>VLOOKUP(Table7[[#This Row],[Patient PHN]],'[1]MASTER LIST'!$C:$D,2,FALSE)</f>
        <v>#N/A</v>
      </c>
    </row>
    <row r="1576" spans="1:18" x14ac:dyDescent="0.25">
      <c r="A1576" s="210"/>
      <c r="B1576" s="124"/>
      <c r="C1576" s="125"/>
      <c r="D1576" s="125"/>
      <c r="E1576" s="125"/>
      <c r="F1576" s="125"/>
      <c r="G1576" s="125"/>
      <c r="H1576" s="125"/>
      <c r="I1576" s="125"/>
      <c r="J1576" s="125"/>
      <c r="K1576" s="126"/>
      <c r="L1576" s="126"/>
      <c r="M1576" s="126"/>
      <c r="N1576" s="226">
        <f>Table7[[#This Row],[Drug Cost]]+Table7[[#This Row],[Drug Markup]]+Table7[[#This Row],[Drug Dispensing Fee]]</f>
        <v>0</v>
      </c>
      <c r="O1576" s="126"/>
      <c r="P1576" s="126">
        <f>Table7[[#This Row],[Total Drug Cost]]-Table7[[#This Row],[Total Third-party Pay]]</f>
        <v>0</v>
      </c>
      <c r="Q1576" s="127"/>
      <c r="R1576" s="70" t="e">
        <f>VLOOKUP(Table7[[#This Row],[Patient PHN]],'[1]MASTER LIST'!$C:$D,2,FALSE)</f>
        <v>#N/A</v>
      </c>
    </row>
    <row r="1577" spans="1:18" x14ac:dyDescent="0.25">
      <c r="A1577" s="210"/>
      <c r="B1577" s="124"/>
      <c r="C1577" s="125"/>
      <c r="D1577" s="125"/>
      <c r="E1577" s="125"/>
      <c r="F1577" s="125"/>
      <c r="G1577" s="125"/>
      <c r="H1577" s="125"/>
      <c r="I1577" s="125"/>
      <c r="J1577" s="125"/>
      <c r="K1577" s="126"/>
      <c r="L1577" s="126"/>
      <c r="M1577" s="126"/>
      <c r="N1577" s="226">
        <f>Table7[[#This Row],[Drug Cost]]+Table7[[#This Row],[Drug Markup]]+Table7[[#This Row],[Drug Dispensing Fee]]</f>
        <v>0</v>
      </c>
      <c r="O1577" s="126"/>
      <c r="P1577" s="126">
        <f>Table7[[#This Row],[Total Drug Cost]]-Table7[[#This Row],[Total Third-party Pay]]</f>
        <v>0</v>
      </c>
      <c r="Q1577" s="127"/>
      <c r="R1577" s="70" t="e">
        <f>VLOOKUP(Table7[[#This Row],[Patient PHN]],'[1]MASTER LIST'!$C:$D,2,FALSE)</f>
        <v>#N/A</v>
      </c>
    </row>
    <row r="1578" spans="1:18" x14ac:dyDescent="0.25">
      <c r="A1578" s="210"/>
      <c r="B1578" s="124"/>
      <c r="C1578" s="125"/>
      <c r="D1578" s="125"/>
      <c r="E1578" s="125"/>
      <c r="F1578" s="125"/>
      <c r="G1578" s="125"/>
      <c r="H1578" s="125"/>
      <c r="I1578" s="125"/>
      <c r="J1578" s="125"/>
      <c r="K1578" s="126"/>
      <c r="L1578" s="126"/>
      <c r="M1578" s="126"/>
      <c r="N1578" s="226">
        <f>Table7[[#This Row],[Drug Cost]]+Table7[[#This Row],[Drug Markup]]+Table7[[#This Row],[Drug Dispensing Fee]]</f>
        <v>0</v>
      </c>
      <c r="O1578" s="126"/>
      <c r="P1578" s="126">
        <f>Table7[[#This Row],[Total Drug Cost]]-Table7[[#This Row],[Total Third-party Pay]]</f>
        <v>0</v>
      </c>
      <c r="Q1578" s="127"/>
      <c r="R1578" s="70" t="e">
        <f>VLOOKUP(Table7[[#This Row],[Patient PHN]],'[1]MASTER LIST'!$C:$D,2,FALSE)</f>
        <v>#N/A</v>
      </c>
    </row>
    <row r="1579" spans="1:18" x14ac:dyDescent="0.25">
      <c r="A1579" s="210"/>
      <c r="B1579" s="124"/>
      <c r="C1579" s="125"/>
      <c r="D1579" s="125"/>
      <c r="E1579" s="125"/>
      <c r="F1579" s="125"/>
      <c r="G1579" s="125"/>
      <c r="H1579" s="125"/>
      <c r="I1579" s="125"/>
      <c r="J1579" s="125"/>
      <c r="K1579" s="126"/>
      <c r="L1579" s="126"/>
      <c r="M1579" s="126"/>
      <c r="N1579" s="226">
        <f>Table7[[#This Row],[Drug Cost]]+Table7[[#This Row],[Drug Markup]]+Table7[[#This Row],[Drug Dispensing Fee]]</f>
        <v>0</v>
      </c>
      <c r="O1579" s="126"/>
      <c r="P1579" s="126">
        <f>Table7[[#This Row],[Total Drug Cost]]-Table7[[#This Row],[Total Third-party Pay]]</f>
        <v>0</v>
      </c>
      <c r="Q1579" s="127"/>
      <c r="R1579" s="70" t="e">
        <f>VLOOKUP(Table7[[#This Row],[Patient PHN]],'[1]MASTER LIST'!$C:$D,2,FALSE)</f>
        <v>#N/A</v>
      </c>
    </row>
    <row r="1580" spans="1:18" x14ac:dyDescent="0.25">
      <c r="A1580" s="210"/>
      <c r="B1580" s="124"/>
      <c r="C1580" s="125"/>
      <c r="D1580" s="125"/>
      <c r="E1580" s="125"/>
      <c r="F1580" s="125"/>
      <c r="G1580" s="125"/>
      <c r="H1580" s="125"/>
      <c r="I1580" s="125"/>
      <c r="J1580" s="125"/>
      <c r="K1580" s="126"/>
      <c r="L1580" s="126"/>
      <c r="M1580" s="126"/>
      <c r="N1580" s="226">
        <f>Table7[[#This Row],[Drug Cost]]+Table7[[#This Row],[Drug Markup]]+Table7[[#This Row],[Drug Dispensing Fee]]</f>
        <v>0</v>
      </c>
      <c r="O1580" s="126"/>
      <c r="P1580" s="126">
        <f>Table7[[#This Row],[Total Drug Cost]]-Table7[[#This Row],[Total Third-party Pay]]</f>
        <v>0</v>
      </c>
      <c r="Q1580" s="127"/>
      <c r="R1580" s="70" t="e">
        <f>VLOOKUP(Table7[[#This Row],[Patient PHN]],'[1]MASTER LIST'!$C:$D,2,FALSE)</f>
        <v>#N/A</v>
      </c>
    </row>
    <row r="1581" spans="1:18" x14ac:dyDescent="0.25">
      <c r="A1581" s="210"/>
      <c r="B1581" s="124"/>
      <c r="C1581" s="125"/>
      <c r="D1581" s="125"/>
      <c r="E1581" s="125"/>
      <c r="F1581" s="125"/>
      <c r="G1581" s="125"/>
      <c r="H1581" s="125"/>
      <c r="I1581" s="125"/>
      <c r="J1581" s="125"/>
      <c r="K1581" s="126"/>
      <c r="L1581" s="126"/>
      <c r="M1581" s="126"/>
      <c r="N1581" s="226">
        <f>Table7[[#This Row],[Drug Cost]]+Table7[[#This Row],[Drug Markup]]+Table7[[#This Row],[Drug Dispensing Fee]]</f>
        <v>0</v>
      </c>
      <c r="O1581" s="126"/>
      <c r="P1581" s="126">
        <f>Table7[[#This Row],[Total Drug Cost]]-Table7[[#This Row],[Total Third-party Pay]]</f>
        <v>0</v>
      </c>
      <c r="Q1581" s="127"/>
      <c r="R1581" s="70" t="e">
        <f>VLOOKUP(Table7[[#This Row],[Patient PHN]],'[1]MASTER LIST'!$C:$D,2,FALSE)</f>
        <v>#N/A</v>
      </c>
    </row>
    <row r="1582" spans="1:18" x14ac:dyDescent="0.25">
      <c r="A1582" s="210"/>
      <c r="B1582" s="124"/>
      <c r="C1582" s="125"/>
      <c r="D1582" s="125"/>
      <c r="E1582" s="125"/>
      <c r="F1582" s="125"/>
      <c r="G1582" s="125"/>
      <c r="H1582" s="125"/>
      <c r="I1582" s="125"/>
      <c r="J1582" s="125"/>
      <c r="K1582" s="126"/>
      <c r="L1582" s="126"/>
      <c r="M1582" s="126"/>
      <c r="N1582" s="226">
        <f>Table7[[#This Row],[Drug Cost]]+Table7[[#This Row],[Drug Markup]]+Table7[[#This Row],[Drug Dispensing Fee]]</f>
        <v>0</v>
      </c>
      <c r="O1582" s="126"/>
      <c r="P1582" s="126">
        <f>Table7[[#This Row],[Total Drug Cost]]-Table7[[#This Row],[Total Third-party Pay]]</f>
        <v>0</v>
      </c>
      <c r="Q1582" s="127"/>
      <c r="R1582" s="70" t="e">
        <f>VLOOKUP(Table7[[#This Row],[Patient PHN]],'[1]MASTER LIST'!$C:$D,2,FALSE)</f>
        <v>#N/A</v>
      </c>
    </row>
    <row r="1583" spans="1:18" x14ac:dyDescent="0.25">
      <c r="A1583" s="210"/>
      <c r="B1583" s="124"/>
      <c r="C1583" s="125"/>
      <c r="D1583" s="125"/>
      <c r="E1583" s="125"/>
      <c r="F1583" s="125"/>
      <c r="G1583" s="125"/>
      <c r="H1583" s="125"/>
      <c r="I1583" s="125"/>
      <c r="J1583" s="125"/>
      <c r="K1583" s="126"/>
      <c r="L1583" s="126"/>
      <c r="M1583" s="126"/>
      <c r="N1583" s="226">
        <f>Table7[[#This Row],[Drug Cost]]+Table7[[#This Row],[Drug Markup]]+Table7[[#This Row],[Drug Dispensing Fee]]</f>
        <v>0</v>
      </c>
      <c r="O1583" s="126"/>
      <c r="P1583" s="126">
        <f>Table7[[#This Row],[Total Drug Cost]]-Table7[[#This Row],[Total Third-party Pay]]</f>
        <v>0</v>
      </c>
      <c r="Q1583" s="127"/>
      <c r="R1583" s="70" t="e">
        <f>VLOOKUP(Table7[[#This Row],[Patient PHN]],'[1]MASTER LIST'!$C:$D,2,FALSE)</f>
        <v>#N/A</v>
      </c>
    </row>
    <row r="1584" spans="1:18" x14ac:dyDescent="0.25">
      <c r="A1584" s="210"/>
      <c r="B1584" s="124"/>
      <c r="C1584" s="125"/>
      <c r="D1584" s="125"/>
      <c r="E1584" s="125"/>
      <c r="F1584" s="125"/>
      <c r="G1584" s="125"/>
      <c r="H1584" s="125"/>
      <c r="I1584" s="125"/>
      <c r="J1584" s="125"/>
      <c r="K1584" s="126"/>
      <c r="L1584" s="126"/>
      <c r="M1584" s="126"/>
      <c r="N1584" s="226">
        <f>Table7[[#This Row],[Drug Cost]]+Table7[[#This Row],[Drug Markup]]+Table7[[#This Row],[Drug Dispensing Fee]]</f>
        <v>0</v>
      </c>
      <c r="O1584" s="126"/>
      <c r="P1584" s="126">
        <f>Table7[[#This Row],[Total Drug Cost]]-Table7[[#This Row],[Total Third-party Pay]]</f>
        <v>0</v>
      </c>
      <c r="Q1584" s="127"/>
      <c r="R1584" s="70" t="e">
        <f>VLOOKUP(Table7[[#This Row],[Patient PHN]],'[1]MASTER LIST'!$C:$D,2,FALSE)</f>
        <v>#N/A</v>
      </c>
    </row>
    <row r="1585" spans="1:18" x14ac:dyDescent="0.25">
      <c r="A1585" s="210"/>
      <c r="B1585" s="124"/>
      <c r="C1585" s="125"/>
      <c r="D1585" s="125"/>
      <c r="E1585" s="125"/>
      <c r="F1585" s="125"/>
      <c r="G1585" s="125"/>
      <c r="H1585" s="125"/>
      <c r="I1585" s="125"/>
      <c r="J1585" s="125"/>
      <c r="K1585" s="126"/>
      <c r="L1585" s="126"/>
      <c r="M1585" s="126"/>
      <c r="N1585" s="226">
        <f>Table7[[#This Row],[Drug Cost]]+Table7[[#This Row],[Drug Markup]]+Table7[[#This Row],[Drug Dispensing Fee]]</f>
        <v>0</v>
      </c>
      <c r="O1585" s="126"/>
      <c r="P1585" s="126">
        <f>Table7[[#This Row],[Total Drug Cost]]-Table7[[#This Row],[Total Third-party Pay]]</f>
        <v>0</v>
      </c>
      <c r="Q1585" s="127"/>
      <c r="R1585" s="70" t="e">
        <f>VLOOKUP(Table7[[#This Row],[Patient PHN]],'[1]MASTER LIST'!$C:$D,2,FALSE)</f>
        <v>#N/A</v>
      </c>
    </row>
    <row r="1586" spans="1:18" x14ac:dyDescent="0.25">
      <c r="A1586" s="210"/>
      <c r="B1586" s="124"/>
      <c r="C1586" s="125"/>
      <c r="D1586" s="125"/>
      <c r="E1586" s="125"/>
      <c r="F1586" s="125"/>
      <c r="G1586" s="125"/>
      <c r="H1586" s="125"/>
      <c r="I1586" s="125"/>
      <c r="J1586" s="125"/>
      <c r="K1586" s="126"/>
      <c r="L1586" s="126"/>
      <c r="M1586" s="126"/>
      <c r="N1586" s="226">
        <f>Table7[[#This Row],[Drug Cost]]+Table7[[#This Row],[Drug Markup]]+Table7[[#This Row],[Drug Dispensing Fee]]</f>
        <v>0</v>
      </c>
      <c r="O1586" s="126"/>
      <c r="P1586" s="126">
        <f>Table7[[#This Row],[Total Drug Cost]]-Table7[[#This Row],[Total Third-party Pay]]</f>
        <v>0</v>
      </c>
      <c r="Q1586" s="127"/>
      <c r="R1586" s="70" t="e">
        <f>VLOOKUP(Table7[[#This Row],[Patient PHN]],'[1]MASTER LIST'!$C:$D,2,FALSE)</f>
        <v>#N/A</v>
      </c>
    </row>
    <row r="1587" spans="1:18" x14ac:dyDescent="0.25">
      <c r="A1587" s="210"/>
      <c r="B1587" s="124"/>
      <c r="C1587" s="125"/>
      <c r="D1587" s="125"/>
      <c r="E1587" s="125"/>
      <c r="F1587" s="125"/>
      <c r="G1587" s="125"/>
      <c r="H1587" s="125"/>
      <c r="I1587" s="125"/>
      <c r="J1587" s="125"/>
      <c r="K1587" s="126"/>
      <c r="L1587" s="126"/>
      <c r="M1587" s="126"/>
      <c r="N1587" s="226">
        <f>Table7[[#This Row],[Drug Cost]]+Table7[[#This Row],[Drug Markup]]+Table7[[#This Row],[Drug Dispensing Fee]]</f>
        <v>0</v>
      </c>
      <c r="O1587" s="126"/>
      <c r="P1587" s="126">
        <f>Table7[[#This Row],[Total Drug Cost]]-Table7[[#This Row],[Total Third-party Pay]]</f>
        <v>0</v>
      </c>
      <c r="Q1587" s="127"/>
      <c r="R1587" s="70" t="e">
        <f>VLOOKUP(Table7[[#This Row],[Patient PHN]],'[1]MASTER LIST'!$C:$D,2,FALSE)</f>
        <v>#N/A</v>
      </c>
    </row>
    <row r="1588" spans="1:18" x14ac:dyDescent="0.25">
      <c r="A1588" s="210"/>
      <c r="B1588" s="124"/>
      <c r="C1588" s="125"/>
      <c r="D1588" s="125"/>
      <c r="E1588" s="125"/>
      <c r="F1588" s="125"/>
      <c r="G1588" s="125"/>
      <c r="H1588" s="125"/>
      <c r="I1588" s="125"/>
      <c r="J1588" s="125"/>
      <c r="K1588" s="126"/>
      <c r="L1588" s="126"/>
      <c r="M1588" s="126"/>
      <c r="N1588" s="226">
        <f>Table7[[#This Row],[Drug Cost]]+Table7[[#This Row],[Drug Markup]]+Table7[[#This Row],[Drug Dispensing Fee]]</f>
        <v>0</v>
      </c>
      <c r="O1588" s="126"/>
      <c r="P1588" s="126">
        <f>Table7[[#This Row],[Total Drug Cost]]-Table7[[#This Row],[Total Third-party Pay]]</f>
        <v>0</v>
      </c>
      <c r="Q1588" s="127"/>
      <c r="R1588" s="70" t="e">
        <f>VLOOKUP(Table7[[#This Row],[Patient PHN]],'[1]MASTER LIST'!$C:$D,2,FALSE)</f>
        <v>#N/A</v>
      </c>
    </row>
    <row r="1589" spans="1:18" x14ac:dyDescent="0.25">
      <c r="A1589" s="210"/>
      <c r="B1589" s="124"/>
      <c r="C1589" s="125"/>
      <c r="D1589" s="125"/>
      <c r="E1589" s="125"/>
      <c r="F1589" s="125"/>
      <c r="G1589" s="125"/>
      <c r="H1589" s="125"/>
      <c r="I1589" s="125"/>
      <c r="J1589" s="125"/>
      <c r="K1589" s="126"/>
      <c r="L1589" s="126"/>
      <c r="M1589" s="126"/>
      <c r="N1589" s="226">
        <f>Table7[[#This Row],[Drug Cost]]+Table7[[#This Row],[Drug Markup]]+Table7[[#This Row],[Drug Dispensing Fee]]</f>
        <v>0</v>
      </c>
      <c r="O1589" s="126"/>
      <c r="P1589" s="126">
        <f>Table7[[#This Row],[Total Drug Cost]]-Table7[[#This Row],[Total Third-party Pay]]</f>
        <v>0</v>
      </c>
      <c r="Q1589" s="127"/>
      <c r="R1589" s="70" t="e">
        <f>VLOOKUP(Table7[[#This Row],[Patient PHN]],'[1]MASTER LIST'!$C:$D,2,FALSE)</f>
        <v>#N/A</v>
      </c>
    </row>
    <row r="1590" spans="1:18" x14ac:dyDescent="0.25">
      <c r="A1590" s="210"/>
      <c r="B1590" s="124"/>
      <c r="C1590" s="125"/>
      <c r="D1590" s="125"/>
      <c r="E1590" s="125"/>
      <c r="F1590" s="125"/>
      <c r="G1590" s="125"/>
      <c r="H1590" s="125"/>
      <c r="I1590" s="125"/>
      <c r="J1590" s="125"/>
      <c r="K1590" s="126"/>
      <c r="L1590" s="126"/>
      <c r="M1590" s="126"/>
      <c r="N1590" s="226">
        <f>Table7[[#This Row],[Drug Cost]]+Table7[[#This Row],[Drug Markup]]+Table7[[#This Row],[Drug Dispensing Fee]]</f>
        <v>0</v>
      </c>
      <c r="O1590" s="126"/>
      <c r="P1590" s="126">
        <f>Table7[[#This Row],[Total Drug Cost]]-Table7[[#This Row],[Total Third-party Pay]]</f>
        <v>0</v>
      </c>
      <c r="Q1590" s="127"/>
      <c r="R1590" s="70" t="e">
        <f>VLOOKUP(Table7[[#This Row],[Patient PHN]],'[1]MASTER LIST'!$C:$D,2,FALSE)</f>
        <v>#N/A</v>
      </c>
    </row>
    <row r="1591" spans="1:18" x14ac:dyDescent="0.25">
      <c r="A1591" s="210"/>
      <c r="B1591" s="124"/>
      <c r="C1591" s="125"/>
      <c r="D1591" s="125"/>
      <c r="E1591" s="125"/>
      <c r="F1591" s="125"/>
      <c r="G1591" s="125"/>
      <c r="H1591" s="125"/>
      <c r="I1591" s="125"/>
      <c r="J1591" s="125"/>
      <c r="K1591" s="126"/>
      <c r="L1591" s="126"/>
      <c r="M1591" s="126"/>
      <c r="N1591" s="226">
        <f>Table7[[#This Row],[Drug Cost]]+Table7[[#This Row],[Drug Markup]]+Table7[[#This Row],[Drug Dispensing Fee]]</f>
        <v>0</v>
      </c>
      <c r="O1591" s="126"/>
      <c r="P1591" s="126">
        <f>Table7[[#This Row],[Total Drug Cost]]-Table7[[#This Row],[Total Third-party Pay]]</f>
        <v>0</v>
      </c>
      <c r="Q1591" s="127"/>
      <c r="R1591" s="70" t="e">
        <f>VLOOKUP(Table7[[#This Row],[Patient PHN]],'[1]MASTER LIST'!$C:$D,2,FALSE)</f>
        <v>#N/A</v>
      </c>
    </row>
    <row r="1592" spans="1:18" x14ac:dyDescent="0.25">
      <c r="A1592" s="210"/>
      <c r="B1592" s="124"/>
      <c r="C1592" s="125"/>
      <c r="D1592" s="125"/>
      <c r="E1592" s="125"/>
      <c r="F1592" s="125"/>
      <c r="G1592" s="125"/>
      <c r="H1592" s="125"/>
      <c r="I1592" s="125"/>
      <c r="J1592" s="125"/>
      <c r="K1592" s="126"/>
      <c r="L1592" s="126"/>
      <c r="M1592" s="126"/>
      <c r="N1592" s="226">
        <f>Table7[[#This Row],[Drug Cost]]+Table7[[#This Row],[Drug Markup]]+Table7[[#This Row],[Drug Dispensing Fee]]</f>
        <v>0</v>
      </c>
      <c r="O1592" s="126"/>
      <c r="P1592" s="126">
        <f>Table7[[#This Row],[Total Drug Cost]]-Table7[[#This Row],[Total Third-party Pay]]</f>
        <v>0</v>
      </c>
      <c r="Q1592" s="127"/>
      <c r="R1592" s="70" t="e">
        <f>VLOOKUP(Table7[[#This Row],[Patient PHN]],'[1]MASTER LIST'!$C:$D,2,FALSE)</f>
        <v>#N/A</v>
      </c>
    </row>
    <row r="1593" spans="1:18" x14ac:dyDescent="0.25">
      <c r="A1593" s="210"/>
      <c r="B1593" s="124"/>
      <c r="C1593" s="125"/>
      <c r="D1593" s="125"/>
      <c r="E1593" s="125"/>
      <c r="F1593" s="125"/>
      <c r="G1593" s="125"/>
      <c r="H1593" s="125"/>
      <c r="I1593" s="125"/>
      <c r="J1593" s="125"/>
      <c r="K1593" s="126"/>
      <c r="L1593" s="126"/>
      <c r="M1593" s="126"/>
      <c r="N1593" s="226">
        <f>Table7[[#This Row],[Drug Cost]]+Table7[[#This Row],[Drug Markup]]+Table7[[#This Row],[Drug Dispensing Fee]]</f>
        <v>0</v>
      </c>
      <c r="O1593" s="126"/>
      <c r="P1593" s="126">
        <f>Table7[[#This Row],[Total Drug Cost]]-Table7[[#This Row],[Total Third-party Pay]]</f>
        <v>0</v>
      </c>
      <c r="Q1593" s="127"/>
      <c r="R1593" s="70" t="e">
        <f>VLOOKUP(Table7[[#This Row],[Patient PHN]],'[1]MASTER LIST'!$C:$D,2,FALSE)</f>
        <v>#N/A</v>
      </c>
    </row>
    <row r="1594" spans="1:18" x14ac:dyDescent="0.25">
      <c r="A1594" s="210"/>
      <c r="B1594" s="124"/>
      <c r="C1594" s="125"/>
      <c r="D1594" s="125"/>
      <c r="E1594" s="125"/>
      <c r="F1594" s="125"/>
      <c r="G1594" s="125"/>
      <c r="H1594" s="125"/>
      <c r="I1594" s="125"/>
      <c r="J1594" s="125"/>
      <c r="K1594" s="126"/>
      <c r="L1594" s="126"/>
      <c r="M1594" s="126"/>
      <c r="N1594" s="226">
        <f>Table7[[#This Row],[Drug Cost]]+Table7[[#This Row],[Drug Markup]]+Table7[[#This Row],[Drug Dispensing Fee]]</f>
        <v>0</v>
      </c>
      <c r="O1594" s="126"/>
      <c r="P1594" s="126">
        <f>Table7[[#This Row],[Total Drug Cost]]-Table7[[#This Row],[Total Third-party Pay]]</f>
        <v>0</v>
      </c>
      <c r="Q1594" s="127"/>
      <c r="R1594" s="70" t="e">
        <f>VLOOKUP(Table7[[#This Row],[Patient PHN]],'[1]MASTER LIST'!$C:$D,2,FALSE)</f>
        <v>#N/A</v>
      </c>
    </row>
    <row r="1595" spans="1:18" x14ac:dyDescent="0.25">
      <c r="A1595" s="210"/>
      <c r="B1595" s="124"/>
      <c r="C1595" s="125"/>
      <c r="D1595" s="125"/>
      <c r="E1595" s="125"/>
      <c r="F1595" s="125"/>
      <c r="G1595" s="125"/>
      <c r="H1595" s="125"/>
      <c r="I1595" s="125"/>
      <c r="J1595" s="125"/>
      <c r="K1595" s="126"/>
      <c r="L1595" s="126"/>
      <c r="M1595" s="126"/>
      <c r="N1595" s="226">
        <f>Table7[[#This Row],[Drug Cost]]+Table7[[#This Row],[Drug Markup]]+Table7[[#This Row],[Drug Dispensing Fee]]</f>
        <v>0</v>
      </c>
      <c r="O1595" s="126"/>
      <c r="P1595" s="126">
        <f>Table7[[#This Row],[Total Drug Cost]]-Table7[[#This Row],[Total Third-party Pay]]</f>
        <v>0</v>
      </c>
      <c r="Q1595" s="127"/>
      <c r="R1595" s="70" t="e">
        <f>VLOOKUP(Table7[[#This Row],[Patient PHN]],'[1]MASTER LIST'!$C:$D,2,FALSE)</f>
        <v>#N/A</v>
      </c>
    </row>
    <row r="1596" spans="1:18" x14ac:dyDescent="0.25">
      <c r="A1596" s="210"/>
      <c r="B1596" s="124"/>
      <c r="C1596" s="125"/>
      <c r="D1596" s="125"/>
      <c r="E1596" s="125"/>
      <c r="F1596" s="125"/>
      <c r="G1596" s="125"/>
      <c r="H1596" s="125"/>
      <c r="I1596" s="125"/>
      <c r="J1596" s="125"/>
      <c r="K1596" s="126"/>
      <c r="L1596" s="126"/>
      <c r="M1596" s="126"/>
      <c r="N1596" s="226">
        <f>Table7[[#This Row],[Drug Cost]]+Table7[[#This Row],[Drug Markup]]+Table7[[#This Row],[Drug Dispensing Fee]]</f>
        <v>0</v>
      </c>
      <c r="O1596" s="126"/>
      <c r="P1596" s="126">
        <f>Table7[[#This Row],[Total Drug Cost]]-Table7[[#This Row],[Total Third-party Pay]]</f>
        <v>0</v>
      </c>
      <c r="Q1596" s="127"/>
      <c r="R1596" s="70" t="e">
        <f>VLOOKUP(Table7[[#This Row],[Patient PHN]],'[1]MASTER LIST'!$C:$D,2,FALSE)</f>
        <v>#N/A</v>
      </c>
    </row>
    <row r="1597" spans="1:18" x14ac:dyDescent="0.25">
      <c r="A1597" s="210"/>
      <c r="B1597" s="124"/>
      <c r="C1597" s="125"/>
      <c r="D1597" s="125"/>
      <c r="E1597" s="125"/>
      <c r="F1597" s="125"/>
      <c r="G1597" s="125"/>
      <c r="H1597" s="125"/>
      <c r="I1597" s="125"/>
      <c r="J1597" s="125"/>
      <c r="K1597" s="126"/>
      <c r="L1597" s="126"/>
      <c r="M1597" s="126"/>
      <c r="N1597" s="226">
        <f>Table7[[#This Row],[Drug Cost]]+Table7[[#This Row],[Drug Markup]]+Table7[[#This Row],[Drug Dispensing Fee]]</f>
        <v>0</v>
      </c>
      <c r="O1597" s="126"/>
      <c r="P1597" s="126">
        <f>Table7[[#This Row],[Total Drug Cost]]-Table7[[#This Row],[Total Third-party Pay]]</f>
        <v>0</v>
      </c>
      <c r="Q1597" s="127"/>
      <c r="R1597" s="70" t="e">
        <f>VLOOKUP(Table7[[#This Row],[Patient PHN]],'[1]MASTER LIST'!$C:$D,2,FALSE)</f>
        <v>#N/A</v>
      </c>
    </row>
    <row r="1598" spans="1:18" x14ac:dyDescent="0.25">
      <c r="A1598" s="210"/>
      <c r="B1598" s="124"/>
      <c r="C1598" s="125"/>
      <c r="D1598" s="125"/>
      <c r="E1598" s="125"/>
      <c r="F1598" s="125"/>
      <c r="G1598" s="125"/>
      <c r="H1598" s="125"/>
      <c r="I1598" s="125"/>
      <c r="J1598" s="125"/>
      <c r="K1598" s="126"/>
      <c r="L1598" s="126"/>
      <c r="M1598" s="126"/>
      <c r="N1598" s="226">
        <f>Table7[[#This Row],[Drug Cost]]+Table7[[#This Row],[Drug Markup]]+Table7[[#This Row],[Drug Dispensing Fee]]</f>
        <v>0</v>
      </c>
      <c r="O1598" s="126"/>
      <c r="P1598" s="126">
        <f>Table7[[#This Row],[Total Drug Cost]]-Table7[[#This Row],[Total Third-party Pay]]</f>
        <v>0</v>
      </c>
      <c r="Q1598" s="127"/>
      <c r="R1598" s="70" t="e">
        <f>VLOOKUP(Table7[[#This Row],[Patient PHN]],'[1]MASTER LIST'!$C:$D,2,FALSE)</f>
        <v>#N/A</v>
      </c>
    </row>
    <row r="1599" spans="1:18" x14ac:dyDescent="0.25">
      <c r="A1599" s="210"/>
      <c r="B1599" s="124"/>
      <c r="C1599" s="125"/>
      <c r="D1599" s="125"/>
      <c r="E1599" s="125"/>
      <c r="F1599" s="125"/>
      <c r="G1599" s="125"/>
      <c r="H1599" s="125"/>
      <c r="I1599" s="125"/>
      <c r="J1599" s="125"/>
      <c r="K1599" s="126"/>
      <c r="L1599" s="126"/>
      <c r="M1599" s="126"/>
      <c r="N1599" s="226">
        <f>Table7[[#This Row],[Drug Cost]]+Table7[[#This Row],[Drug Markup]]+Table7[[#This Row],[Drug Dispensing Fee]]</f>
        <v>0</v>
      </c>
      <c r="O1599" s="126"/>
      <c r="P1599" s="126">
        <f>Table7[[#This Row],[Total Drug Cost]]-Table7[[#This Row],[Total Third-party Pay]]</f>
        <v>0</v>
      </c>
      <c r="Q1599" s="127"/>
      <c r="R1599" s="70" t="e">
        <f>VLOOKUP(Table7[[#This Row],[Patient PHN]],'[1]MASTER LIST'!$C:$D,2,FALSE)</f>
        <v>#N/A</v>
      </c>
    </row>
    <row r="1600" spans="1:18" x14ac:dyDescent="0.25">
      <c r="A1600" s="210"/>
      <c r="B1600" s="124"/>
      <c r="C1600" s="125"/>
      <c r="D1600" s="125"/>
      <c r="E1600" s="125"/>
      <c r="F1600" s="125"/>
      <c r="G1600" s="125"/>
      <c r="H1600" s="125"/>
      <c r="I1600" s="125"/>
      <c r="J1600" s="125"/>
      <c r="K1600" s="126"/>
      <c r="L1600" s="126"/>
      <c r="M1600" s="126"/>
      <c r="N1600" s="226">
        <f>Table7[[#This Row],[Drug Cost]]+Table7[[#This Row],[Drug Markup]]+Table7[[#This Row],[Drug Dispensing Fee]]</f>
        <v>0</v>
      </c>
      <c r="O1600" s="126"/>
      <c r="P1600" s="126">
        <f>Table7[[#This Row],[Total Drug Cost]]-Table7[[#This Row],[Total Third-party Pay]]</f>
        <v>0</v>
      </c>
      <c r="Q1600" s="127"/>
      <c r="R1600" s="70" t="e">
        <f>VLOOKUP(Table7[[#This Row],[Patient PHN]],'[1]MASTER LIST'!$C:$D,2,FALSE)</f>
        <v>#N/A</v>
      </c>
    </row>
    <row r="1601" spans="1:18" x14ac:dyDescent="0.25">
      <c r="A1601" s="210"/>
      <c r="B1601" s="124"/>
      <c r="C1601" s="125"/>
      <c r="D1601" s="125"/>
      <c r="E1601" s="125"/>
      <c r="F1601" s="125"/>
      <c r="G1601" s="125"/>
      <c r="H1601" s="125"/>
      <c r="I1601" s="125"/>
      <c r="J1601" s="125"/>
      <c r="K1601" s="126"/>
      <c r="L1601" s="126"/>
      <c r="M1601" s="126"/>
      <c r="N1601" s="226">
        <f>Table7[[#This Row],[Drug Cost]]+Table7[[#This Row],[Drug Markup]]+Table7[[#This Row],[Drug Dispensing Fee]]</f>
        <v>0</v>
      </c>
      <c r="O1601" s="126"/>
      <c r="P1601" s="126">
        <f>Table7[[#This Row],[Total Drug Cost]]-Table7[[#This Row],[Total Third-party Pay]]</f>
        <v>0</v>
      </c>
      <c r="Q1601" s="127"/>
      <c r="R1601" s="70" t="e">
        <f>VLOOKUP(Table7[[#This Row],[Patient PHN]],'[1]MASTER LIST'!$C:$D,2,FALSE)</f>
        <v>#N/A</v>
      </c>
    </row>
    <row r="1602" spans="1:18" x14ac:dyDescent="0.25">
      <c r="A1602" s="210"/>
      <c r="B1602" s="124"/>
      <c r="C1602" s="125"/>
      <c r="D1602" s="125"/>
      <c r="E1602" s="125"/>
      <c r="F1602" s="125"/>
      <c r="G1602" s="125"/>
      <c r="H1602" s="125"/>
      <c r="I1602" s="125"/>
      <c r="J1602" s="125"/>
      <c r="K1602" s="126"/>
      <c r="L1602" s="126"/>
      <c r="M1602" s="126"/>
      <c r="N1602" s="226">
        <f>Table7[[#This Row],[Drug Cost]]+Table7[[#This Row],[Drug Markup]]+Table7[[#This Row],[Drug Dispensing Fee]]</f>
        <v>0</v>
      </c>
      <c r="O1602" s="126"/>
      <c r="P1602" s="126">
        <f>Table7[[#This Row],[Total Drug Cost]]-Table7[[#This Row],[Total Third-party Pay]]</f>
        <v>0</v>
      </c>
      <c r="Q1602" s="127"/>
      <c r="R1602" s="70" t="e">
        <f>VLOOKUP(Table7[[#This Row],[Patient PHN]],'[1]MASTER LIST'!$C:$D,2,FALSE)</f>
        <v>#N/A</v>
      </c>
    </row>
    <row r="1603" spans="1:18" x14ac:dyDescent="0.25">
      <c r="A1603" s="210"/>
      <c r="B1603" s="124"/>
      <c r="C1603" s="125"/>
      <c r="D1603" s="125"/>
      <c r="E1603" s="125"/>
      <c r="F1603" s="125"/>
      <c r="G1603" s="125"/>
      <c r="H1603" s="125"/>
      <c r="I1603" s="125"/>
      <c r="J1603" s="125"/>
      <c r="K1603" s="126"/>
      <c r="L1603" s="126"/>
      <c r="M1603" s="126"/>
      <c r="N1603" s="226">
        <f>Table7[[#This Row],[Drug Cost]]+Table7[[#This Row],[Drug Markup]]+Table7[[#This Row],[Drug Dispensing Fee]]</f>
        <v>0</v>
      </c>
      <c r="O1603" s="126"/>
      <c r="P1603" s="126">
        <f>Table7[[#This Row],[Total Drug Cost]]-Table7[[#This Row],[Total Third-party Pay]]</f>
        <v>0</v>
      </c>
      <c r="Q1603" s="127"/>
      <c r="R1603" s="70" t="e">
        <f>VLOOKUP(Table7[[#This Row],[Patient PHN]],'[1]MASTER LIST'!$C:$D,2,FALSE)</f>
        <v>#N/A</v>
      </c>
    </row>
    <row r="1604" spans="1:18" x14ac:dyDescent="0.25">
      <c r="A1604" s="210"/>
      <c r="B1604" s="124"/>
      <c r="C1604" s="125"/>
      <c r="D1604" s="125"/>
      <c r="E1604" s="125"/>
      <c r="F1604" s="125"/>
      <c r="G1604" s="125"/>
      <c r="H1604" s="125"/>
      <c r="I1604" s="125"/>
      <c r="J1604" s="125"/>
      <c r="K1604" s="126"/>
      <c r="L1604" s="126"/>
      <c r="M1604" s="126"/>
      <c r="N1604" s="226">
        <f>Table7[[#This Row],[Drug Cost]]+Table7[[#This Row],[Drug Markup]]+Table7[[#This Row],[Drug Dispensing Fee]]</f>
        <v>0</v>
      </c>
      <c r="O1604" s="126"/>
      <c r="P1604" s="126">
        <f>Table7[[#This Row],[Total Drug Cost]]-Table7[[#This Row],[Total Third-party Pay]]</f>
        <v>0</v>
      </c>
      <c r="Q1604" s="127"/>
      <c r="R1604" s="70" t="e">
        <f>VLOOKUP(Table7[[#This Row],[Patient PHN]],'[1]MASTER LIST'!$C:$D,2,FALSE)</f>
        <v>#N/A</v>
      </c>
    </row>
    <row r="1605" spans="1:18" x14ac:dyDescent="0.25">
      <c r="A1605" s="210"/>
      <c r="B1605" s="124"/>
      <c r="C1605" s="125"/>
      <c r="D1605" s="125"/>
      <c r="E1605" s="125"/>
      <c r="F1605" s="125"/>
      <c r="G1605" s="125"/>
      <c r="H1605" s="125"/>
      <c r="I1605" s="125"/>
      <c r="J1605" s="125"/>
      <c r="K1605" s="126"/>
      <c r="L1605" s="126"/>
      <c r="M1605" s="126"/>
      <c r="N1605" s="226">
        <f>Table7[[#This Row],[Drug Cost]]+Table7[[#This Row],[Drug Markup]]+Table7[[#This Row],[Drug Dispensing Fee]]</f>
        <v>0</v>
      </c>
      <c r="O1605" s="126"/>
      <c r="P1605" s="126">
        <f>Table7[[#This Row],[Total Drug Cost]]-Table7[[#This Row],[Total Third-party Pay]]</f>
        <v>0</v>
      </c>
      <c r="Q1605" s="127"/>
      <c r="R1605" s="70" t="e">
        <f>VLOOKUP(Table7[[#This Row],[Patient PHN]],'[1]MASTER LIST'!$C:$D,2,FALSE)</f>
        <v>#N/A</v>
      </c>
    </row>
    <row r="1606" spans="1:18" x14ac:dyDescent="0.25">
      <c r="A1606" s="210"/>
      <c r="B1606" s="124"/>
      <c r="C1606" s="125"/>
      <c r="D1606" s="125"/>
      <c r="E1606" s="125"/>
      <c r="F1606" s="125"/>
      <c r="G1606" s="125"/>
      <c r="H1606" s="125"/>
      <c r="I1606" s="125"/>
      <c r="J1606" s="125"/>
      <c r="K1606" s="126"/>
      <c r="L1606" s="126"/>
      <c r="M1606" s="126"/>
      <c r="N1606" s="226">
        <f>Table7[[#This Row],[Drug Cost]]+Table7[[#This Row],[Drug Markup]]+Table7[[#This Row],[Drug Dispensing Fee]]</f>
        <v>0</v>
      </c>
      <c r="O1606" s="126"/>
      <c r="P1606" s="126">
        <f>Table7[[#This Row],[Total Drug Cost]]-Table7[[#This Row],[Total Third-party Pay]]</f>
        <v>0</v>
      </c>
      <c r="Q1606" s="127"/>
      <c r="R1606" s="70" t="e">
        <f>VLOOKUP(Table7[[#This Row],[Patient PHN]],'[1]MASTER LIST'!$C:$D,2,FALSE)</f>
        <v>#N/A</v>
      </c>
    </row>
    <row r="1607" spans="1:18" x14ac:dyDescent="0.25">
      <c r="A1607" s="210"/>
      <c r="B1607" s="124"/>
      <c r="C1607" s="125"/>
      <c r="D1607" s="125"/>
      <c r="E1607" s="125"/>
      <c r="F1607" s="125"/>
      <c r="G1607" s="125"/>
      <c r="H1607" s="125"/>
      <c r="I1607" s="125"/>
      <c r="J1607" s="125"/>
      <c r="K1607" s="126"/>
      <c r="L1607" s="126"/>
      <c r="M1607" s="126"/>
      <c r="N1607" s="226">
        <f>Table7[[#This Row],[Drug Cost]]+Table7[[#This Row],[Drug Markup]]+Table7[[#This Row],[Drug Dispensing Fee]]</f>
        <v>0</v>
      </c>
      <c r="O1607" s="126"/>
      <c r="P1607" s="126">
        <f>Table7[[#This Row],[Total Drug Cost]]-Table7[[#This Row],[Total Third-party Pay]]</f>
        <v>0</v>
      </c>
      <c r="Q1607" s="127"/>
      <c r="R1607" s="70" t="e">
        <f>VLOOKUP(Table7[[#This Row],[Patient PHN]],'[1]MASTER LIST'!$C:$D,2,FALSE)</f>
        <v>#N/A</v>
      </c>
    </row>
    <row r="1608" spans="1:18" x14ac:dyDescent="0.25">
      <c r="A1608" s="210"/>
      <c r="B1608" s="124"/>
      <c r="C1608" s="125"/>
      <c r="D1608" s="125"/>
      <c r="E1608" s="125"/>
      <c r="F1608" s="125"/>
      <c r="G1608" s="125"/>
      <c r="H1608" s="125"/>
      <c r="I1608" s="125"/>
      <c r="J1608" s="125"/>
      <c r="K1608" s="126"/>
      <c r="L1608" s="126"/>
      <c r="M1608" s="126"/>
      <c r="N1608" s="226">
        <f>Table7[[#This Row],[Drug Cost]]+Table7[[#This Row],[Drug Markup]]+Table7[[#This Row],[Drug Dispensing Fee]]</f>
        <v>0</v>
      </c>
      <c r="O1608" s="126"/>
      <c r="P1608" s="126">
        <f>Table7[[#This Row],[Total Drug Cost]]-Table7[[#This Row],[Total Third-party Pay]]</f>
        <v>0</v>
      </c>
      <c r="Q1608" s="127"/>
      <c r="R1608" s="70" t="e">
        <f>VLOOKUP(Table7[[#This Row],[Patient PHN]],'[1]MASTER LIST'!$C:$D,2,FALSE)</f>
        <v>#N/A</v>
      </c>
    </row>
    <row r="1609" spans="1:18" x14ac:dyDescent="0.25">
      <c r="A1609" s="210"/>
      <c r="B1609" s="124"/>
      <c r="C1609" s="125"/>
      <c r="D1609" s="125"/>
      <c r="E1609" s="125"/>
      <c r="F1609" s="125"/>
      <c r="G1609" s="125"/>
      <c r="H1609" s="125"/>
      <c r="I1609" s="125"/>
      <c r="J1609" s="125"/>
      <c r="K1609" s="126"/>
      <c r="L1609" s="126"/>
      <c r="M1609" s="126"/>
      <c r="N1609" s="226">
        <f>Table7[[#This Row],[Drug Cost]]+Table7[[#This Row],[Drug Markup]]+Table7[[#This Row],[Drug Dispensing Fee]]</f>
        <v>0</v>
      </c>
      <c r="O1609" s="126"/>
      <c r="P1609" s="126">
        <f>Table7[[#This Row],[Total Drug Cost]]-Table7[[#This Row],[Total Third-party Pay]]</f>
        <v>0</v>
      </c>
      <c r="Q1609" s="127"/>
      <c r="R1609" s="70" t="e">
        <f>VLOOKUP(Table7[[#This Row],[Patient PHN]],'[1]MASTER LIST'!$C:$D,2,FALSE)</f>
        <v>#N/A</v>
      </c>
    </row>
    <row r="1610" spans="1:18" x14ac:dyDescent="0.25">
      <c r="A1610" s="210"/>
      <c r="B1610" s="124"/>
      <c r="C1610" s="125"/>
      <c r="D1610" s="125"/>
      <c r="E1610" s="125"/>
      <c r="F1610" s="125"/>
      <c r="G1610" s="125"/>
      <c r="H1610" s="125"/>
      <c r="I1610" s="125"/>
      <c r="J1610" s="125"/>
      <c r="K1610" s="126"/>
      <c r="L1610" s="126"/>
      <c r="M1610" s="126"/>
      <c r="N1610" s="226">
        <f>Table7[[#This Row],[Drug Cost]]+Table7[[#This Row],[Drug Markup]]+Table7[[#This Row],[Drug Dispensing Fee]]</f>
        <v>0</v>
      </c>
      <c r="O1610" s="126"/>
      <c r="P1610" s="126">
        <f>Table7[[#This Row],[Total Drug Cost]]-Table7[[#This Row],[Total Third-party Pay]]</f>
        <v>0</v>
      </c>
      <c r="Q1610" s="127"/>
      <c r="R1610" s="70" t="e">
        <f>VLOOKUP(Table7[[#This Row],[Patient PHN]],'[1]MASTER LIST'!$C:$D,2,FALSE)</f>
        <v>#N/A</v>
      </c>
    </row>
    <row r="1611" spans="1:18" x14ac:dyDescent="0.25">
      <c r="A1611" s="210"/>
      <c r="B1611" s="124"/>
      <c r="C1611" s="125"/>
      <c r="D1611" s="125"/>
      <c r="E1611" s="125"/>
      <c r="F1611" s="125"/>
      <c r="G1611" s="125"/>
      <c r="H1611" s="125"/>
      <c r="I1611" s="125"/>
      <c r="J1611" s="125"/>
      <c r="K1611" s="126"/>
      <c r="L1611" s="126"/>
      <c r="M1611" s="126"/>
      <c r="N1611" s="226">
        <f>Table7[[#This Row],[Drug Cost]]+Table7[[#This Row],[Drug Markup]]+Table7[[#This Row],[Drug Dispensing Fee]]</f>
        <v>0</v>
      </c>
      <c r="O1611" s="126"/>
      <c r="P1611" s="126">
        <f>Table7[[#This Row],[Total Drug Cost]]-Table7[[#This Row],[Total Third-party Pay]]</f>
        <v>0</v>
      </c>
      <c r="Q1611" s="127"/>
      <c r="R1611" s="70" t="e">
        <f>VLOOKUP(Table7[[#This Row],[Patient PHN]],'[1]MASTER LIST'!$C:$D,2,FALSE)</f>
        <v>#N/A</v>
      </c>
    </row>
    <row r="1612" spans="1:18" x14ac:dyDescent="0.25">
      <c r="A1612" s="210"/>
      <c r="B1612" s="124"/>
      <c r="C1612" s="125"/>
      <c r="D1612" s="125"/>
      <c r="E1612" s="125"/>
      <c r="F1612" s="125"/>
      <c r="G1612" s="125"/>
      <c r="H1612" s="125"/>
      <c r="I1612" s="125"/>
      <c r="J1612" s="125"/>
      <c r="K1612" s="126"/>
      <c r="L1612" s="126"/>
      <c r="M1612" s="126"/>
      <c r="N1612" s="226">
        <f>Table7[[#This Row],[Drug Cost]]+Table7[[#This Row],[Drug Markup]]+Table7[[#This Row],[Drug Dispensing Fee]]</f>
        <v>0</v>
      </c>
      <c r="O1612" s="126"/>
      <c r="P1612" s="126">
        <f>Table7[[#This Row],[Total Drug Cost]]-Table7[[#This Row],[Total Third-party Pay]]</f>
        <v>0</v>
      </c>
      <c r="Q1612" s="127"/>
      <c r="R1612" s="70" t="e">
        <f>VLOOKUP(Table7[[#This Row],[Patient PHN]],'[1]MASTER LIST'!$C:$D,2,FALSE)</f>
        <v>#N/A</v>
      </c>
    </row>
    <row r="1613" spans="1:18" x14ac:dyDescent="0.25">
      <c r="A1613" s="210"/>
      <c r="B1613" s="124"/>
      <c r="C1613" s="125"/>
      <c r="D1613" s="125"/>
      <c r="E1613" s="125"/>
      <c r="F1613" s="125"/>
      <c r="G1613" s="125"/>
      <c r="H1613" s="125"/>
      <c r="I1613" s="125"/>
      <c r="J1613" s="125"/>
      <c r="K1613" s="126"/>
      <c r="L1613" s="126"/>
      <c r="M1613" s="126"/>
      <c r="N1613" s="226">
        <f>Table7[[#This Row],[Drug Cost]]+Table7[[#This Row],[Drug Markup]]+Table7[[#This Row],[Drug Dispensing Fee]]</f>
        <v>0</v>
      </c>
      <c r="O1613" s="126"/>
      <c r="P1613" s="126">
        <f>Table7[[#This Row],[Total Drug Cost]]-Table7[[#This Row],[Total Third-party Pay]]</f>
        <v>0</v>
      </c>
      <c r="Q1613" s="127"/>
      <c r="R1613" s="70" t="e">
        <f>VLOOKUP(Table7[[#This Row],[Patient PHN]],'[1]MASTER LIST'!$C:$D,2,FALSE)</f>
        <v>#N/A</v>
      </c>
    </row>
    <row r="1614" spans="1:18" x14ac:dyDescent="0.25">
      <c r="A1614" s="210"/>
      <c r="B1614" s="124"/>
      <c r="C1614" s="125"/>
      <c r="D1614" s="125"/>
      <c r="E1614" s="125"/>
      <c r="F1614" s="125"/>
      <c r="G1614" s="125"/>
      <c r="H1614" s="125"/>
      <c r="I1614" s="125"/>
      <c r="J1614" s="125"/>
      <c r="K1614" s="126"/>
      <c r="L1614" s="126"/>
      <c r="M1614" s="126"/>
      <c r="N1614" s="226">
        <f>Table7[[#This Row],[Drug Cost]]+Table7[[#This Row],[Drug Markup]]+Table7[[#This Row],[Drug Dispensing Fee]]</f>
        <v>0</v>
      </c>
      <c r="O1614" s="126"/>
      <c r="P1614" s="126">
        <f>Table7[[#This Row],[Total Drug Cost]]-Table7[[#This Row],[Total Third-party Pay]]</f>
        <v>0</v>
      </c>
      <c r="Q1614" s="127"/>
      <c r="R1614" s="70" t="e">
        <f>VLOOKUP(Table7[[#This Row],[Patient PHN]],'[1]MASTER LIST'!$C:$D,2,FALSE)</f>
        <v>#N/A</v>
      </c>
    </row>
    <row r="1615" spans="1:18" x14ac:dyDescent="0.25">
      <c r="A1615" s="210"/>
      <c r="B1615" s="124"/>
      <c r="C1615" s="125"/>
      <c r="D1615" s="125"/>
      <c r="E1615" s="125"/>
      <c r="F1615" s="125"/>
      <c r="G1615" s="125"/>
      <c r="H1615" s="125"/>
      <c r="I1615" s="125"/>
      <c r="J1615" s="125"/>
      <c r="K1615" s="126"/>
      <c r="L1615" s="126"/>
      <c r="M1615" s="126"/>
      <c r="N1615" s="226">
        <f>Table7[[#This Row],[Drug Cost]]+Table7[[#This Row],[Drug Markup]]+Table7[[#This Row],[Drug Dispensing Fee]]</f>
        <v>0</v>
      </c>
      <c r="O1615" s="126"/>
      <c r="P1615" s="126">
        <f>Table7[[#This Row],[Total Drug Cost]]-Table7[[#This Row],[Total Third-party Pay]]</f>
        <v>0</v>
      </c>
      <c r="Q1615" s="127"/>
      <c r="R1615" s="70" t="e">
        <f>VLOOKUP(Table7[[#This Row],[Patient PHN]],'[1]MASTER LIST'!$C:$D,2,FALSE)</f>
        <v>#N/A</v>
      </c>
    </row>
    <row r="1616" spans="1:18" x14ac:dyDescent="0.25">
      <c r="A1616" s="210"/>
      <c r="B1616" s="124"/>
      <c r="C1616" s="125"/>
      <c r="D1616" s="125"/>
      <c r="E1616" s="125"/>
      <c r="F1616" s="125"/>
      <c r="G1616" s="125"/>
      <c r="H1616" s="125"/>
      <c r="I1616" s="125"/>
      <c r="J1616" s="125"/>
      <c r="K1616" s="126"/>
      <c r="L1616" s="126"/>
      <c r="M1616" s="126"/>
      <c r="N1616" s="226">
        <f>Table7[[#This Row],[Drug Cost]]+Table7[[#This Row],[Drug Markup]]+Table7[[#This Row],[Drug Dispensing Fee]]</f>
        <v>0</v>
      </c>
      <c r="O1616" s="126"/>
      <c r="P1616" s="126">
        <f>Table7[[#This Row],[Total Drug Cost]]-Table7[[#This Row],[Total Third-party Pay]]</f>
        <v>0</v>
      </c>
      <c r="Q1616" s="127"/>
      <c r="R1616" s="70" t="e">
        <f>VLOOKUP(Table7[[#This Row],[Patient PHN]],'[1]MASTER LIST'!$C:$D,2,FALSE)</f>
        <v>#N/A</v>
      </c>
    </row>
    <row r="1617" spans="1:18" x14ac:dyDescent="0.25">
      <c r="A1617" s="210"/>
      <c r="B1617" s="124"/>
      <c r="C1617" s="125"/>
      <c r="D1617" s="125"/>
      <c r="E1617" s="125"/>
      <c r="F1617" s="125"/>
      <c r="G1617" s="125"/>
      <c r="H1617" s="125"/>
      <c r="I1617" s="125"/>
      <c r="J1617" s="125"/>
      <c r="K1617" s="126"/>
      <c r="L1617" s="126"/>
      <c r="M1617" s="126"/>
      <c r="N1617" s="226">
        <f>Table7[[#This Row],[Drug Cost]]+Table7[[#This Row],[Drug Markup]]+Table7[[#This Row],[Drug Dispensing Fee]]</f>
        <v>0</v>
      </c>
      <c r="O1617" s="126"/>
      <c r="P1617" s="126">
        <f>Table7[[#This Row],[Total Drug Cost]]-Table7[[#This Row],[Total Third-party Pay]]</f>
        <v>0</v>
      </c>
      <c r="Q1617" s="127"/>
      <c r="R1617" s="70" t="e">
        <f>VLOOKUP(Table7[[#This Row],[Patient PHN]],'[1]MASTER LIST'!$C:$D,2,FALSE)</f>
        <v>#N/A</v>
      </c>
    </row>
    <row r="1618" spans="1:18" x14ac:dyDescent="0.25">
      <c r="A1618" s="210"/>
      <c r="B1618" s="124"/>
      <c r="C1618" s="125"/>
      <c r="D1618" s="125"/>
      <c r="E1618" s="125"/>
      <c r="F1618" s="125"/>
      <c r="G1618" s="125"/>
      <c r="H1618" s="125"/>
      <c r="I1618" s="125"/>
      <c r="J1618" s="125"/>
      <c r="K1618" s="126"/>
      <c r="L1618" s="126"/>
      <c r="M1618" s="126"/>
      <c r="N1618" s="226">
        <f>Table7[[#This Row],[Drug Cost]]+Table7[[#This Row],[Drug Markup]]+Table7[[#This Row],[Drug Dispensing Fee]]</f>
        <v>0</v>
      </c>
      <c r="O1618" s="126"/>
      <c r="P1618" s="126">
        <f>Table7[[#This Row],[Total Drug Cost]]-Table7[[#This Row],[Total Third-party Pay]]</f>
        <v>0</v>
      </c>
      <c r="Q1618" s="127"/>
      <c r="R1618" s="70" t="e">
        <f>VLOOKUP(Table7[[#This Row],[Patient PHN]],'[1]MASTER LIST'!$C:$D,2,FALSE)</f>
        <v>#N/A</v>
      </c>
    </row>
    <row r="1619" spans="1:18" x14ac:dyDescent="0.25">
      <c r="A1619" s="210"/>
      <c r="B1619" s="124"/>
      <c r="C1619" s="125"/>
      <c r="D1619" s="125"/>
      <c r="E1619" s="125"/>
      <c r="F1619" s="125"/>
      <c r="G1619" s="125"/>
      <c r="H1619" s="125"/>
      <c r="I1619" s="125"/>
      <c r="J1619" s="125"/>
      <c r="K1619" s="126"/>
      <c r="L1619" s="126"/>
      <c r="M1619" s="126"/>
      <c r="N1619" s="226">
        <f>Table7[[#This Row],[Drug Cost]]+Table7[[#This Row],[Drug Markup]]+Table7[[#This Row],[Drug Dispensing Fee]]</f>
        <v>0</v>
      </c>
      <c r="O1619" s="126"/>
      <c r="P1619" s="126">
        <f>Table7[[#This Row],[Total Drug Cost]]-Table7[[#This Row],[Total Third-party Pay]]</f>
        <v>0</v>
      </c>
      <c r="Q1619" s="127"/>
      <c r="R1619" s="70" t="e">
        <f>VLOOKUP(Table7[[#This Row],[Patient PHN]],'[1]MASTER LIST'!$C:$D,2,FALSE)</f>
        <v>#N/A</v>
      </c>
    </row>
    <row r="1620" spans="1:18" x14ac:dyDescent="0.25">
      <c r="A1620" s="210"/>
      <c r="B1620" s="124"/>
      <c r="C1620" s="125"/>
      <c r="D1620" s="125"/>
      <c r="E1620" s="125"/>
      <c r="F1620" s="125"/>
      <c r="G1620" s="125"/>
      <c r="H1620" s="125"/>
      <c r="I1620" s="125"/>
      <c r="J1620" s="125"/>
      <c r="K1620" s="126"/>
      <c r="L1620" s="126"/>
      <c r="M1620" s="126"/>
      <c r="N1620" s="226">
        <f>Table7[[#This Row],[Drug Cost]]+Table7[[#This Row],[Drug Markup]]+Table7[[#This Row],[Drug Dispensing Fee]]</f>
        <v>0</v>
      </c>
      <c r="O1620" s="126"/>
      <c r="P1620" s="126">
        <f>Table7[[#This Row],[Total Drug Cost]]-Table7[[#This Row],[Total Third-party Pay]]</f>
        <v>0</v>
      </c>
      <c r="Q1620" s="127"/>
      <c r="R1620" s="70" t="e">
        <f>VLOOKUP(Table7[[#This Row],[Patient PHN]],'[1]MASTER LIST'!$C:$D,2,FALSE)</f>
        <v>#N/A</v>
      </c>
    </row>
    <row r="1621" spans="1:18" x14ac:dyDescent="0.25">
      <c r="A1621" s="210"/>
      <c r="B1621" s="124"/>
      <c r="C1621" s="125"/>
      <c r="D1621" s="125"/>
      <c r="E1621" s="125"/>
      <c r="F1621" s="125"/>
      <c r="G1621" s="125"/>
      <c r="H1621" s="125"/>
      <c r="I1621" s="125"/>
      <c r="J1621" s="125"/>
      <c r="K1621" s="126"/>
      <c r="L1621" s="126"/>
      <c r="M1621" s="126"/>
      <c r="N1621" s="226">
        <f>Table7[[#This Row],[Drug Cost]]+Table7[[#This Row],[Drug Markup]]+Table7[[#This Row],[Drug Dispensing Fee]]</f>
        <v>0</v>
      </c>
      <c r="O1621" s="126"/>
      <c r="P1621" s="126">
        <f>Table7[[#This Row],[Total Drug Cost]]-Table7[[#This Row],[Total Third-party Pay]]</f>
        <v>0</v>
      </c>
      <c r="Q1621" s="127"/>
      <c r="R1621" s="70" t="e">
        <f>VLOOKUP(Table7[[#This Row],[Patient PHN]],'[1]MASTER LIST'!$C:$D,2,FALSE)</f>
        <v>#N/A</v>
      </c>
    </row>
    <row r="1622" spans="1:18" x14ac:dyDescent="0.25">
      <c r="A1622" s="210"/>
      <c r="B1622" s="124"/>
      <c r="C1622" s="125"/>
      <c r="D1622" s="125"/>
      <c r="E1622" s="125"/>
      <c r="F1622" s="125"/>
      <c r="G1622" s="125"/>
      <c r="H1622" s="125"/>
      <c r="I1622" s="125"/>
      <c r="J1622" s="125"/>
      <c r="K1622" s="126"/>
      <c r="L1622" s="126"/>
      <c r="M1622" s="126"/>
      <c r="N1622" s="226">
        <f>Table7[[#This Row],[Drug Cost]]+Table7[[#This Row],[Drug Markup]]+Table7[[#This Row],[Drug Dispensing Fee]]</f>
        <v>0</v>
      </c>
      <c r="O1622" s="126"/>
      <c r="P1622" s="126">
        <f>Table7[[#This Row],[Total Drug Cost]]-Table7[[#This Row],[Total Third-party Pay]]</f>
        <v>0</v>
      </c>
      <c r="Q1622" s="127"/>
      <c r="R1622" s="70" t="e">
        <f>VLOOKUP(Table7[[#This Row],[Patient PHN]],'[1]MASTER LIST'!$C:$D,2,FALSE)</f>
        <v>#N/A</v>
      </c>
    </row>
    <row r="1623" spans="1:18" x14ac:dyDescent="0.25">
      <c r="A1623" s="210"/>
      <c r="B1623" s="124"/>
      <c r="C1623" s="125"/>
      <c r="D1623" s="125"/>
      <c r="E1623" s="125"/>
      <c r="F1623" s="125"/>
      <c r="G1623" s="125"/>
      <c r="H1623" s="125"/>
      <c r="I1623" s="125"/>
      <c r="J1623" s="125"/>
      <c r="K1623" s="126"/>
      <c r="L1623" s="126"/>
      <c r="M1623" s="126"/>
      <c r="N1623" s="226">
        <f>Table7[[#This Row],[Drug Cost]]+Table7[[#This Row],[Drug Markup]]+Table7[[#This Row],[Drug Dispensing Fee]]</f>
        <v>0</v>
      </c>
      <c r="O1623" s="126"/>
      <c r="P1623" s="126">
        <f>Table7[[#This Row],[Total Drug Cost]]-Table7[[#This Row],[Total Third-party Pay]]</f>
        <v>0</v>
      </c>
      <c r="Q1623" s="127"/>
      <c r="R1623" s="70" t="e">
        <f>VLOOKUP(Table7[[#This Row],[Patient PHN]],'[1]MASTER LIST'!$C:$D,2,FALSE)</f>
        <v>#N/A</v>
      </c>
    </row>
    <row r="1624" spans="1:18" x14ac:dyDescent="0.25">
      <c r="A1624" s="210"/>
      <c r="B1624" s="124"/>
      <c r="C1624" s="125"/>
      <c r="D1624" s="125"/>
      <c r="E1624" s="125"/>
      <c r="F1624" s="125"/>
      <c r="G1624" s="125"/>
      <c r="H1624" s="125"/>
      <c r="I1624" s="125"/>
      <c r="J1624" s="125"/>
      <c r="K1624" s="126"/>
      <c r="L1624" s="126"/>
      <c r="M1624" s="126"/>
      <c r="N1624" s="226">
        <f>Table7[[#This Row],[Drug Cost]]+Table7[[#This Row],[Drug Markup]]+Table7[[#This Row],[Drug Dispensing Fee]]</f>
        <v>0</v>
      </c>
      <c r="O1624" s="126"/>
      <c r="P1624" s="126">
        <f>Table7[[#This Row],[Total Drug Cost]]-Table7[[#This Row],[Total Third-party Pay]]</f>
        <v>0</v>
      </c>
      <c r="Q1624" s="127"/>
      <c r="R1624" s="70" t="e">
        <f>VLOOKUP(Table7[[#This Row],[Patient PHN]],'[1]MASTER LIST'!$C:$D,2,FALSE)</f>
        <v>#N/A</v>
      </c>
    </row>
    <row r="1625" spans="1:18" x14ac:dyDescent="0.25">
      <c r="A1625" s="210"/>
      <c r="B1625" s="124"/>
      <c r="C1625" s="125"/>
      <c r="D1625" s="125"/>
      <c r="E1625" s="125"/>
      <c r="F1625" s="125"/>
      <c r="G1625" s="125"/>
      <c r="H1625" s="125"/>
      <c r="I1625" s="125"/>
      <c r="J1625" s="125"/>
      <c r="K1625" s="126"/>
      <c r="L1625" s="126"/>
      <c r="M1625" s="126"/>
      <c r="N1625" s="226">
        <f>Table7[[#This Row],[Drug Cost]]+Table7[[#This Row],[Drug Markup]]+Table7[[#This Row],[Drug Dispensing Fee]]</f>
        <v>0</v>
      </c>
      <c r="O1625" s="126"/>
      <c r="P1625" s="126">
        <f>Table7[[#This Row],[Total Drug Cost]]-Table7[[#This Row],[Total Third-party Pay]]</f>
        <v>0</v>
      </c>
      <c r="Q1625" s="127"/>
      <c r="R1625" s="70" t="e">
        <f>VLOOKUP(Table7[[#This Row],[Patient PHN]],'[1]MASTER LIST'!$C:$D,2,FALSE)</f>
        <v>#N/A</v>
      </c>
    </row>
    <row r="1626" spans="1:18" x14ac:dyDescent="0.25">
      <c r="A1626" s="210"/>
      <c r="B1626" s="124"/>
      <c r="C1626" s="125"/>
      <c r="D1626" s="125"/>
      <c r="E1626" s="125"/>
      <c r="F1626" s="125"/>
      <c r="G1626" s="125"/>
      <c r="H1626" s="125"/>
      <c r="I1626" s="125"/>
      <c r="J1626" s="125"/>
      <c r="K1626" s="126"/>
      <c r="L1626" s="126"/>
      <c r="M1626" s="126"/>
      <c r="N1626" s="226">
        <f>Table7[[#This Row],[Drug Cost]]+Table7[[#This Row],[Drug Markup]]+Table7[[#This Row],[Drug Dispensing Fee]]</f>
        <v>0</v>
      </c>
      <c r="O1626" s="126"/>
      <c r="P1626" s="126">
        <f>Table7[[#This Row],[Total Drug Cost]]-Table7[[#This Row],[Total Third-party Pay]]</f>
        <v>0</v>
      </c>
      <c r="Q1626" s="127"/>
      <c r="R1626" s="70" t="e">
        <f>VLOOKUP(Table7[[#This Row],[Patient PHN]],'[1]MASTER LIST'!$C:$D,2,FALSE)</f>
        <v>#N/A</v>
      </c>
    </row>
    <row r="1627" spans="1:18" x14ac:dyDescent="0.25">
      <c r="A1627" s="210"/>
      <c r="B1627" s="124"/>
      <c r="C1627" s="125"/>
      <c r="D1627" s="125"/>
      <c r="E1627" s="125"/>
      <c r="F1627" s="125"/>
      <c r="G1627" s="125"/>
      <c r="H1627" s="125"/>
      <c r="I1627" s="125"/>
      <c r="J1627" s="125"/>
      <c r="K1627" s="126"/>
      <c r="L1627" s="126"/>
      <c r="M1627" s="126"/>
      <c r="N1627" s="226">
        <f>Table7[[#This Row],[Drug Cost]]+Table7[[#This Row],[Drug Markup]]+Table7[[#This Row],[Drug Dispensing Fee]]</f>
        <v>0</v>
      </c>
      <c r="O1627" s="126"/>
      <c r="P1627" s="126">
        <f>Table7[[#This Row],[Total Drug Cost]]-Table7[[#This Row],[Total Third-party Pay]]</f>
        <v>0</v>
      </c>
      <c r="Q1627" s="127"/>
      <c r="R1627" s="70" t="e">
        <f>VLOOKUP(Table7[[#This Row],[Patient PHN]],'[1]MASTER LIST'!$C:$D,2,FALSE)</f>
        <v>#N/A</v>
      </c>
    </row>
    <row r="1628" spans="1:18" x14ac:dyDescent="0.25">
      <c r="A1628" s="210"/>
      <c r="B1628" s="124"/>
      <c r="C1628" s="125"/>
      <c r="D1628" s="125"/>
      <c r="E1628" s="125"/>
      <c r="F1628" s="125"/>
      <c r="G1628" s="125"/>
      <c r="H1628" s="125"/>
      <c r="I1628" s="125"/>
      <c r="J1628" s="125"/>
      <c r="K1628" s="126"/>
      <c r="L1628" s="126"/>
      <c r="M1628" s="126"/>
      <c r="N1628" s="226">
        <f>Table7[[#This Row],[Drug Cost]]+Table7[[#This Row],[Drug Markup]]+Table7[[#This Row],[Drug Dispensing Fee]]</f>
        <v>0</v>
      </c>
      <c r="O1628" s="126"/>
      <c r="P1628" s="126">
        <f>Table7[[#This Row],[Total Drug Cost]]-Table7[[#This Row],[Total Third-party Pay]]</f>
        <v>0</v>
      </c>
      <c r="Q1628" s="127"/>
      <c r="R1628" s="70" t="e">
        <f>VLOOKUP(Table7[[#This Row],[Patient PHN]],'[1]MASTER LIST'!$C:$D,2,FALSE)</f>
        <v>#N/A</v>
      </c>
    </row>
    <row r="1629" spans="1:18" x14ac:dyDescent="0.25">
      <c r="A1629" s="210"/>
      <c r="B1629" s="124"/>
      <c r="C1629" s="125"/>
      <c r="D1629" s="125"/>
      <c r="E1629" s="125"/>
      <c r="F1629" s="125"/>
      <c r="G1629" s="125"/>
      <c r="H1629" s="125"/>
      <c r="I1629" s="125"/>
      <c r="J1629" s="125"/>
      <c r="K1629" s="126"/>
      <c r="L1629" s="126"/>
      <c r="M1629" s="126"/>
      <c r="N1629" s="226">
        <f>Table7[[#This Row],[Drug Cost]]+Table7[[#This Row],[Drug Markup]]+Table7[[#This Row],[Drug Dispensing Fee]]</f>
        <v>0</v>
      </c>
      <c r="O1629" s="126"/>
      <c r="P1629" s="126">
        <f>Table7[[#This Row],[Total Drug Cost]]-Table7[[#This Row],[Total Third-party Pay]]</f>
        <v>0</v>
      </c>
      <c r="Q1629" s="127"/>
      <c r="R1629" s="70" t="e">
        <f>VLOOKUP(Table7[[#This Row],[Patient PHN]],'[1]MASTER LIST'!$C:$D,2,FALSE)</f>
        <v>#N/A</v>
      </c>
    </row>
    <row r="1630" spans="1:18" x14ac:dyDescent="0.25">
      <c r="A1630" s="210"/>
      <c r="B1630" s="124"/>
      <c r="C1630" s="125"/>
      <c r="D1630" s="125"/>
      <c r="E1630" s="125"/>
      <c r="F1630" s="125"/>
      <c r="G1630" s="125"/>
      <c r="H1630" s="125"/>
      <c r="I1630" s="125"/>
      <c r="J1630" s="125"/>
      <c r="K1630" s="126"/>
      <c r="L1630" s="126"/>
      <c r="M1630" s="126"/>
      <c r="N1630" s="226">
        <f>Table7[[#This Row],[Drug Cost]]+Table7[[#This Row],[Drug Markup]]+Table7[[#This Row],[Drug Dispensing Fee]]</f>
        <v>0</v>
      </c>
      <c r="O1630" s="126"/>
      <c r="P1630" s="126">
        <f>Table7[[#This Row],[Total Drug Cost]]-Table7[[#This Row],[Total Third-party Pay]]</f>
        <v>0</v>
      </c>
      <c r="Q1630" s="127"/>
      <c r="R1630" s="70" t="e">
        <f>VLOOKUP(Table7[[#This Row],[Patient PHN]],'[1]MASTER LIST'!$C:$D,2,FALSE)</f>
        <v>#N/A</v>
      </c>
    </row>
    <row r="1631" spans="1:18" x14ac:dyDescent="0.25">
      <c r="A1631" s="210"/>
      <c r="B1631" s="124"/>
      <c r="C1631" s="125"/>
      <c r="D1631" s="125"/>
      <c r="E1631" s="125"/>
      <c r="F1631" s="125"/>
      <c r="G1631" s="125"/>
      <c r="H1631" s="125"/>
      <c r="I1631" s="125"/>
      <c r="J1631" s="125"/>
      <c r="K1631" s="126"/>
      <c r="L1631" s="126"/>
      <c r="M1631" s="126"/>
      <c r="N1631" s="226">
        <f>Table7[[#This Row],[Drug Cost]]+Table7[[#This Row],[Drug Markup]]+Table7[[#This Row],[Drug Dispensing Fee]]</f>
        <v>0</v>
      </c>
      <c r="O1631" s="126"/>
      <c r="P1631" s="126">
        <f>Table7[[#This Row],[Total Drug Cost]]-Table7[[#This Row],[Total Third-party Pay]]</f>
        <v>0</v>
      </c>
      <c r="Q1631" s="127"/>
      <c r="R1631" s="70" t="e">
        <f>VLOOKUP(Table7[[#This Row],[Patient PHN]],'[1]MASTER LIST'!$C:$D,2,FALSE)</f>
        <v>#N/A</v>
      </c>
    </row>
    <row r="1632" spans="1:18" x14ac:dyDescent="0.25">
      <c r="A1632" s="210"/>
      <c r="B1632" s="124"/>
      <c r="C1632" s="125"/>
      <c r="D1632" s="125"/>
      <c r="E1632" s="125"/>
      <c r="F1632" s="125"/>
      <c r="G1632" s="125"/>
      <c r="H1632" s="125"/>
      <c r="I1632" s="125"/>
      <c r="J1632" s="125"/>
      <c r="K1632" s="126"/>
      <c r="L1632" s="126"/>
      <c r="M1632" s="126"/>
      <c r="N1632" s="226">
        <f>Table7[[#This Row],[Drug Cost]]+Table7[[#This Row],[Drug Markup]]+Table7[[#This Row],[Drug Dispensing Fee]]</f>
        <v>0</v>
      </c>
      <c r="O1632" s="126"/>
      <c r="P1632" s="126">
        <f>Table7[[#This Row],[Total Drug Cost]]-Table7[[#This Row],[Total Third-party Pay]]</f>
        <v>0</v>
      </c>
      <c r="Q1632" s="127"/>
      <c r="R1632" s="70" t="e">
        <f>VLOOKUP(Table7[[#This Row],[Patient PHN]],'[1]MASTER LIST'!$C:$D,2,FALSE)</f>
        <v>#N/A</v>
      </c>
    </row>
    <row r="1633" spans="1:18" x14ac:dyDescent="0.25">
      <c r="A1633" s="210"/>
      <c r="B1633" s="124"/>
      <c r="C1633" s="125"/>
      <c r="D1633" s="125"/>
      <c r="E1633" s="125"/>
      <c r="F1633" s="125"/>
      <c r="G1633" s="125"/>
      <c r="H1633" s="125"/>
      <c r="I1633" s="125"/>
      <c r="J1633" s="125"/>
      <c r="K1633" s="126"/>
      <c r="L1633" s="126"/>
      <c r="M1633" s="126"/>
      <c r="N1633" s="226">
        <f>Table7[[#This Row],[Drug Cost]]+Table7[[#This Row],[Drug Markup]]+Table7[[#This Row],[Drug Dispensing Fee]]</f>
        <v>0</v>
      </c>
      <c r="O1633" s="126"/>
      <c r="P1633" s="126">
        <f>Table7[[#This Row],[Total Drug Cost]]-Table7[[#This Row],[Total Third-party Pay]]</f>
        <v>0</v>
      </c>
      <c r="Q1633" s="127"/>
      <c r="R1633" s="70" t="e">
        <f>VLOOKUP(Table7[[#This Row],[Patient PHN]],'[1]MASTER LIST'!$C:$D,2,FALSE)</f>
        <v>#N/A</v>
      </c>
    </row>
    <row r="1634" spans="1:18" x14ac:dyDescent="0.25">
      <c r="A1634" s="210"/>
      <c r="B1634" s="124"/>
      <c r="C1634" s="125"/>
      <c r="D1634" s="125"/>
      <c r="E1634" s="125"/>
      <c r="F1634" s="125"/>
      <c r="G1634" s="125"/>
      <c r="H1634" s="125"/>
      <c r="I1634" s="125"/>
      <c r="J1634" s="125"/>
      <c r="K1634" s="126"/>
      <c r="L1634" s="126"/>
      <c r="M1634" s="126"/>
      <c r="N1634" s="226">
        <f>Table7[[#This Row],[Drug Cost]]+Table7[[#This Row],[Drug Markup]]+Table7[[#This Row],[Drug Dispensing Fee]]</f>
        <v>0</v>
      </c>
      <c r="O1634" s="126"/>
      <c r="P1634" s="126">
        <f>Table7[[#This Row],[Total Drug Cost]]-Table7[[#This Row],[Total Third-party Pay]]</f>
        <v>0</v>
      </c>
      <c r="Q1634" s="127"/>
      <c r="R1634" s="70" t="e">
        <f>VLOOKUP(Table7[[#This Row],[Patient PHN]],'[1]MASTER LIST'!$C:$D,2,FALSE)</f>
        <v>#N/A</v>
      </c>
    </row>
    <row r="1635" spans="1:18" x14ac:dyDescent="0.25">
      <c r="A1635" s="210"/>
      <c r="B1635" s="124"/>
      <c r="C1635" s="125"/>
      <c r="D1635" s="125"/>
      <c r="E1635" s="125"/>
      <c r="F1635" s="125"/>
      <c r="G1635" s="125"/>
      <c r="H1635" s="125"/>
      <c r="I1635" s="125"/>
      <c r="J1635" s="125"/>
      <c r="K1635" s="126"/>
      <c r="L1635" s="126"/>
      <c r="M1635" s="126"/>
      <c r="N1635" s="226">
        <f>Table7[[#This Row],[Drug Cost]]+Table7[[#This Row],[Drug Markup]]+Table7[[#This Row],[Drug Dispensing Fee]]</f>
        <v>0</v>
      </c>
      <c r="O1635" s="126"/>
      <c r="P1635" s="126">
        <f>Table7[[#This Row],[Total Drug Cost]]-Table7[[#This Row],[Total Third-party Pay]]</f>
        <v>0</v>
      </c>
      <c r="Q1635" s="127"/>
      <c r="R1635" s="70" t="e">
        <f>VLOOKUP(Table7[[#This Row],[Patient PHN]],'[1]MASTER LIST'!$C:$D,2,FALSE)</f>
        <v>#N/A</v>
      </c>
    </row>
    <row r="1636" spans="1:18" x14ac:dyDescent="0.25">
      <c r="A1636" s="210"/>
      <c r="B1636" s="124"/>
      <c r="C1636" s="125"/>
      <c r="D1636" s="125"/>
      <c r="E1636" s="125"/>
      <c r="F1636" s="125"/>
      <c r="G1636" s="125"/>
      <c r="H1636" s="125"/>
      <c r="I1636" s="125"/>
      <c r="J1636" s="125"/>
      <c r="K1636" s="126"/>
      <c r="L1636" s="126"/>
      <c r="M1636" s="126"/>
      <c r="N1636" s="226">
        <f>Table7[[#This Row],[Drug Cost]]+Table7[[#This Row],[Drug Markup]]+Table7[[#This Row],[Drug Dispensing Fee]]</f>
        <v>0</v>
      </c>
      <c r="O1636" s="126"/>
      <c r="P1636" s="126">
        <f>Table7[[#This Row],[Total Drug Cost]]-Table7[[#This Row],[Total Third-party Pay]]</f>
        <v>0</v>
      </c>
      <c r="Q1636" s="127"/>
      <c r="R1636" s="70" t="e">
        <f>VLOOKUP(Table7[[#This Row],[Patient PHN]],'[1]MASTER LIST'!$C:$D,2,FALSE)</f>
        <v>#N/A</v>
      </c>
    </row>
    <row r="1637" spans="1:18" x14ac:dyDescent="0.25">
      <c r="A1637" s="210"/>
      <c r="B1637" s="124"/>
      <c r="C1637" s="125"/>
      <c r="D1637" s="125"/>
      <c r="E1637" s="125"/>
      <c r="F1637" s="125"/>
      <c r="G1637" s="125"/>
      <c r="H1637" s="125"/>
      <c r="I1637" s="125"/>
      <c r="J1637" s="125"/>
      <c r="K1637" s="126"/>
      <c r="L1637" s="126"/>
      <c r="M1637" s="126"/>
      <c r="N1637" s="226">
        <f>Table7[[#This Row],[Drug Cost]]+Table7[[#This Row],[Drug Markup]]+Table7[[#This Row],[Drug Dispensing Fee]]</f>
        <v>0</v>
      </c>
      <c r="O1637" s="126"/>
      <c r="P1637" s="126">
        <f>Table7[[#This Row],[Total Drug Cost]]-Table7[[#This Row],[Total Third-party Pay]]</f>
        <v>0</v>
      </c>
      <c r="Q1637" s="127"/>
      <c r="R1637" s="70" t="e">
        <f>VLOOKUP(Table7[[#This Row],[Patient PHN]],'[1]MASTER LIST'!$C:$D,2,FALSE)</f>
        <v>#N/A</v>
      </c>
    </row>
    <row r="1638" spans="1:18" x14ac:dyDescent="0.25">
      <c r="A1638" s="210"/>
      <c r="B1638" s="124"/>
      <c r="C1638" s="125"/>
      <c r="D1638" s="125"/>
      <c r="E1638" s="125"/>
      <c r="F1638" s="125"/>
      <c r="G1638" s="125"/>
      <c r="H1638" s="125"/>
      <c r="I1638" s="125"/>
      <c r="J1638" s="125"/>
      <c r="K1638" s="126"/>
      <c r="L1638" s="126"/>
      <c r="M1638" s="126"/>
      <c r="N1638" s="226">
        <f>Table7[[#This Row],[Drug Cost]]+Table7[[#This Row],[Drug Markup]]+Table7[[#This Row],[Drug Dispensing Fee]]</f>
        <v>0</v>
      </c>
      <c r="O1638" s="126"/>
      <c r="P1638" s="126">
        <f>Table7[[#This Row],[Total Drug Cost]]-Table7[[#This Row],[Total Third-party Pay]]</f>
        <v>0</v>
      </c>
      <c r="Q1638" s="127"/>
      <c r="R1638" s="70" t="e">
        <f>VLOOKUP(Table7[[#This Row],[Patient PHN]],'[1]MASTER LIST'!$C:$D,2,FALSE)</f>
        <v>#N/A</v>
      </c>
    </row>
    <row r="1639" spans="1:18" x14ac:dyDescent="0.25">
      <c r="A1639" s="210"/>
      <c r="B1639" s="124"/>
      <c r="C1639" s="125"/>
      <c r="D1639" s="125"/>
      <c r="E1639" s="125"/>
      <c r="F1639" s="125"/>
      <c r="G1639" s="125"/>
      <c r="H1639" s="125"/>
      <c r="I1639" s="125"/>
      <c r="J1639" s="125"/>
      <c r="K1639" s="126"/>
      <c r="L1639" s="126"/>
      <c r="M1639" s="126"/>
      <c r="N1639" s="226">
        <f>Table7[[#This Row],[Drug Cost]]+Table7[[#This Row],[Drug Markup]]+Table7[[#This Row],[Drug Dispensing Fee]]</f>
        <v>0</v>
      </c>
      <c r="O1639" s="126"/>
      <c r="P1639" s="126">
        <f>Table7[[#This Row],[Total Drug Cost]]-Table7[[#This Row],[Total Third-party Pay]]</f>
        <v>0</v>
      </c>
      <c r="Q1639" s="127"/>
      <c r="R1639" s="70" t="e">
        <f>VLOOKUP(Table7[[#This Row],[Patient PHN]],'[1]MASTER LIST'!$C:$D,2,FALSE)</f>
        <v>#N/A</v>
      </c>
    </row>
    <row r="1640" spans="1:18" x14ac:dyDescent="0.25">
      <c r="A1640" s="210"/>
      <c r="B1640" s="124"/>
      <c r="C1640" s="125"/>
      <c r="D1640" s="125"/>
      <c r="E1640" s="125"/>
      <c r="F1640" s="125"/>
      <c r="G1640" s="125"/>
      <c r="H1640" s="125"/>
      <c r="I1640" s="125"/>
      <c r="J1640" s="125"/>
      <c r="K1640" s="126"/>
      <c r="L1640" s="126"/>
      <c r="M1640" s="126"/>
      <c r="N1640" s="226">
        <f>Table7[[#This Row],[Drug Cost]]+Table7[[#This Row],[Drug Markup]]+Table7[[#This Row],[Drug Dispensing Fee]]</f>
        <v>0</v>
      </c>
      <c r="O1640" s="126"/>
      <c r="P1640" s="126">
        <f>Table7[[#This Row],[Total Drug Cost]]-Table7[[#This Row],[Total Third-party Pay]]</f>
        <v>0</v>
      </c>
      <c r="Q1640" s="127"/>
      <c r="R1640" s="70" t="e">
        <f>VLOOKUP(Table7[[#This Row],[Patient PHN]],'[1]MASTER LIST'!$C:$D,2,FALSE)</f>
        <v>#N/A</v>
      </c>
    </row>
    <row r="1641" spans="1:18" x14ac:dyDescent="0.25">
      <c r="A1641" s="210"/>
      <c r="B1641" s="124"/>
      <c r="C1641" s="125"/>
      <c r="D1641" s="125"/>
      <c r="E1641" s="125"/>
      <c r="F1641" s="125"/>
      <c r="G1641" s="125"/>
      <c r="H1641" s="125"/>
      <c r="I1641" s="125"/>
      <c r="J1641" s="125"/>
      <c r="K1641" s="126"/>
      <c r="L1641" s="126"/>
      <c r="M1641" s="126"/>
      <c r="N1641" s="226">
        <f>Table7[[#This Row],[Drug Cost]]+Table7[[#This Row],[Drug Markup]]+Table7[[#This Row],[Drug Dispensing Fee]]</f>
        <v>0</v>
      </c>
      <c r="O1641" s="126"/>
      <c r="P1641" s="126">
        <f>Table7[[#This Row],[Total Drug Cost]]-Table7[[#This Row],[Total Third-party Pay]]</f>
        <v>0</v>
      </c>
      <c r="Q1641" s="127"/>
      <c r="R1641" s="70" t="e">
        <f>VLOOKUP(Table7[[#This Row],[Patient PHN]],'[1]MASTER LIST'!$C:$D,2,FALSE)</f>
        <v>#N/A</v>
      </c>
    </row>
    <row r="1642" spans="1:18" x14ac:dyDescent="0.25">
      <c r="A1642" s="210"/>
      <c r="B1642" s="124"/>
      <c r="C1642" s="125"/>
      <c r="D1642" s="125"/>
      <c r="E1642" s="125"/>
      <c r="F1642" s="125"/>
      <c r="G1642" s="125"/>
      <c r="H1642" s="125"/>
      <c r="I1642" s="125"/>
      <c r="J1642" s="125"/>
      <c r="K1642" s="126"/>
      <c r="L1642" s="126"/>
      <c r="M1642" s="126"/>
      <c r="N1642" s="226">
        <f>Table7[[#This Row],[Drug Cost]]+Table7[[#This Row],[Drug Markup]]+Table7[[#This Row],[Drug Dispensing Fee]]</f>
        <v>0</v>
      </c>
      <c r="O1642" s="126"/>
      <c r="P1642" s="126">
        <f>Table7[[#This Row],[Total Drug Cost]]-Table7[[#This Row],[Total Third-party Pay]]</f>
        <v>0</v>
      </c>
      <c r="Q1642" s="127"/>
      <c r="R1642" s="70" t="e">
        <f>VLOOKUP(Table7[[#This Row],[Patient PHN]],'[1]MASTER LIST'!$C:$D,2,FALSE)</f>
        <v>#N/A</v>
      </c>
    </row>
    <row r="1643" spans="1:18" x14ac:dyDescent="0.25">
      <c r="A1643" s="210"/>
      <c r="B1643" s="124"/>
      <c r="C1643" s="125"/>
      <c r="D1643" s="125"/>
      <c r="E1643" s="125"/>
      <c r="F1643" s="125"/>
      <c r="G1643" s="125"/>
      <c r="H1643" s="125"/>
      <c r="I1643" s="125"/>
      <c r="J1643" s="125"/>
      <c r="K1643" s="126"/>
      <c r="L1643" s="126"/>
      <c r="M1643" s="126"/>
      <c r="N1643" s="226">
        <f>Table7[[#This Row],[Drug Cost]]+Table7[[#This Row],[Drug Markup]]+Table7[[#This Row],[Drug Dispensing Fee]]</f>
        <v>0</v>
      </c>
      <c r="O1643" s="126"/>
      <c r="P1643" s="126">
        <f>Table7[[#This Row],[Total Drug Cost]]-Table7[[#This Row],[Total Third-party Pay]]</f>
        <v>0</v>
      </c>
      <c r="Q1643" s="127"/>
      <c r="R1643" s="70" t="e">
        <f>VLOOKUP(Table7[[#This Row],[Patient PHN]],'[1]MASTER LIST'!$C:$D,2,FALSE)</f>
        <v>#N/A</v>
      </c>
    </row>
    <row r="1644" spans="1:18" x14ac:dyDescent="0.25">
      <c r="A1644" s="210"/>
      <c r="B1644" s="124"/>
      <c r="C1644" s="125"/>
      <c r="D1644" s="125"/>
      <c r="E1644" s="125"/>
      <c r="F1644" s="125"/>
      <c r="G1644" s="125"/>
      <c r="H1644" s="125"/>
      <c r="I1644" s="125"/>
      <c r="J1644" s="125"/>
      <c r="K1644" s="126"/>
      <c r="L1644" s="126"/>
      <c r="M1644" s="126"/>
      <c r="N1644" s="226">
        <f>Table7[[#This Row],[Drug Cost]]+Table7[[#This Row],[Drug Markup]]+Table7[[#This Row],[Drug Dispensing Fee]]</f>
        <v>0</v>
      </c>
      <c r="O1644" s="126"/>
      <c r="P1644" s="126">
        <f>Table7[[#This Row],[Total Drug Cost]]-Table7[[#This Row],[Total Third-party Pay]]</f>
        <v>0</v>
      </c>
      <c r="Q1644" s="127"/>
      <c r="R1644" s="70" t="e">
        <f>VLOOKUP(Table7[[#This Row],[Patient PHN]],'[1]MASTER LIST'!$C:$D,2,FALSE)</f>
        <v>#N/A</v>
      </c>
    </row>
    <row r="1645" spans="1:18" x14ac:dyDescent="0.25">
      <c r="A1645" s="210"/>
      <c r="B1645" s="124"/>
      <c r="C1645" s="125"/>
      <c r="D1645" s="125"/>
      <c r="E1645" s="125"/>
      <c r="F1645" s="125"/>
      <c r="G1645" s="125"/>
      <c r="H1645" s="125"/>
      <c r="I1645" s="125"/>
      <c r="J1645" s="125"/>
      <c r="K1645" s="126"/>
      <c r="L1645" s="126"/>
      <c r="M1645" s="126"/>
      <c r="N1645" s="226">
        <f>Table7[[#This Row],[Drug Cost]]+Table7[[#This Row],[Drug Markup]]+Table7[[#This Row],[Drug Dispensing Fee]]</f>
        <v>0</v>
      </c>
      <c r="O1645" s="126"/>
      <c r="P1645" s="126">
        <f>Table7[[#This Row],[Total Drug Cost]]-Table7[[#This Row],[Total Third-party Pay]]</f>
        <v>0</v>
      </c>
      <c r="Q1645" s="127"/>
      <c r="R1645" s="70" t="e">
        <f>VLOOKUP(Table7[[#This Row],[Patient PHN]],'[1]MASTER LIST'!$C:$D,2,FALSE)</f>
        <v>#N/A</v>
      </c>
    </row>
    <row r="1646" spans="1:18" x14ac:dyDescent="0.25">
      <c r="A1646" s="210"/>
      <c r="B1646" s="124"/>
      <c r="C1646" s="125"/>
      <c r="D1646" s="125"/>
      <c r="E1646" s="125"/>
      <c r="F1646" s="125"/>
      <c r="G1646" s="125"/>
      <c r="H1646" s="125"/>
      <c r="I1646" s="125"/>
      <c r="J1646" s="125"/>
      <c r="K1646" s="126"/>
      <c r="L1646" s="126"/>
      <c r="M1646" s="126"/>
      <c r="N1646" s="226">
        <f>Table7[[#This Row],[Drug Cost]]+Table7[[#This Row],[Drug Markup]]+Table7[[#This Row],[Drug Dispensing Fee]]</f>
        <v>0</v>
      </c>
      <c r="O1646" s="126"/>
      <c r="P1646" s="126">
        <f>Table7[[#This Row],[Total Drug Cost]]-Table7[[#This Row],[Total Third-party Pay]]</f>
        <v>0</v>
      </c>
      <c r="Q1646" s="127"/>
      <c r="R1646" s="70" t="e">
        <f>VLOOKUP(Table7[[#This Row],[Patient PHN]],'[1]MASTER LIST'!$C:$D,2,FALSE)</f>
        <v>#N/A</v>
      </c>
    </row>
    <row r="1647" spans="1:18" x14ac:dyDescent="0.25">
      <c r="A1647" s="210"/>
      <c r="B1647" s="124"/>
      <c r="C1647" s="125"/>
      <c r="D1647" s="125"/>
      <c r="E1647" s="125"/>
      <c r="F1647" s="125"/>
      <c r="G1647" s="125"/>
      <c r="H1647" s="125"/>
      <c r="I1647" s="125"/>
      <c r="J1647" s="125"/>
      <c r="K1647" s="126"/>
      <c r="L1647" s="126"/>
      <c r="M1647" s="126"/>
      <c r="N1647" s="226">
        <f>Table7[[#This Row],[Drug Cost]]+Table7[[#This Row],[Drug Markup]]+Table7[[#This Row],[Drug Dispensing Fee]]</f>
        <v>0</v>
      </c>
      <c r="O1647" s="126"/>
      <c r="P1647" s="126">
        <f>Table7[[#This Row],[Total Drug Cost]]-Table7[[#This Row],[Total Third-party Pay]]</f>
        <v>0</v>
      </c>
      <c r="Q1647" s="127"/>
      <c r="R1647" s="70" t="e">
        <f>VLOOKUP(Table7[[#This Row],[Patient PHN]],'[1]MASTER LIST'!$C:$D,2,FALSE)</f>
        <v>#N/A</v>
      </c>
    </row>
    <row r="1648" spans="1:18" x14ac:dyDescent="0.25">
      <c r="A1648" s="210"/>
      <c r="B1648" s="124"/>
      <c r="C1648" s="125"/>
      <c r="D1648" s="125"/>
      <c r="E1648" s="125"/>
      <c r="F1648" s="125"/>
      <c r="G1648" s="125"/>
      <c r="H1648" s="125"/>
      <c r="I1648" s="125"/>
      <c r="J1648" s="125"/>
      <c r="K1648" s="126"/>
      <c r="L1648" s="126"/>
      <c r="M1648" s="126"/>
      <c r="N1648" s="226">
        <f>Table7[[#This Row],[Drug Cost]]+Table7[[#This Row],[Drug Markup]]+Table7[[#This Row],[Drug Dispensing Fee]]</f>
        <v>0</v>
      </c>
      <c r="O1648" s="126"/>
      <c r="P1648" s="126">
        <f>Table7[[#This Row],[Total Drug Cost]]-Table7[[#This Row],[Total Third-party Pay]]</f>
        <v>0</v>
      </c>
      <c r="Q1648" s="127"/>
      <c r="R1648" s="70" t="e">
        <f>VLOOKUP(Table7[[#This Row],[Patient PHN]],'[1]MASTER LIST'!$C:$D,2,FALSE)</f>
        <v>#N/A</v>
      </c>
    </row>
    <row r="1649" spans="1:18" x14ac:dyDescent="0.25">
      <c r="A1649" s="210"/>
      <c r="B1649" s="124"/>
      <c r="C1649" s="125"/>
      <c r="D1649" s="125"/>
      <c r="E1649" s="125"/>
      <c r="F1649" s="125"/>
      <c r="G1649" s="125"/>
      <c r="H1649" s="125"/>
      <c r="I1649" s="125"/>
      <c r="J1649" s="125"/>
      <c r="K1649" s="126"/>
      <c r="L1649" s="126"/>
      <c r="M1649" s="126"/>
      <c r="N1649" s="226">
        <f>Table7[[#This Row],[Drug Cost]]+Table7[[#This Row],[Drug Markup]]+Table7[[#This Row],[Drug Dispensing Fee]]</f>
        <v>0</v>
      </c>
      <c r="O1649" s="126"/>
      <c r="P1649" s="126">
        <f>Table7[[#This Row],[Total Drug Cost]]-Table7[[#This Row],[Total Third-party Pay]]</f>
        <v>0</v>
      </c>
      <c r="Q1649" s="127"/>
      <c r="R1649" s="70" t="e">
        <f>VLOOKUP(Table7[[#This Row],[Patient PHN]],'[1]MASTER LIST'!$C:$D,2,FALSE)</f>
        <v>#N/A</v>
      </c>
    </row>
    <row r="1650" spans="1:18" x14ac:dyDescent="0.25">
      <c r="A1650" s="210"/>
      <c r="B1650" s="124"/>
      <c r="C1650" s="125"/>
      <c r="D1650" s="125"/>
      <c r="E1650" s="125"/>
      <c r="F1650" s="125"/>
      <c r="G1650" s="125"/>
      <c r="H1650" s="125"/>
      <c r="I1650" s="125"/>
      <c r="J1650" s="125"/>
      <c r="K1650" s="126"/>
      <c r="L1650" s="126"/>
      <c r="M1650" s="126"/>
      <c r="N1650" s="226">
        <f>Table7[[#This Row],[Drug Cost]]+Table7[[#This Row],[Drug Markup]]+Table7[[#This Row],[Drug Dispensing Fee]]</f>
        <v>0</v>
      </c>
      <c r="O1650" s="126"/>
      <c r="P1650" s="126">
        <f>Table7[[#This Row],[Total Drug Cost]]-Table7[[#This Row],[Total Third-party Pay]]</f>
        <v>0</v>
      </c>
      <c r="Q1650" s="127"/>
      <c r="R1650" s="70" t="e">
        <f>VLOOKUP(Table7[[#This Row],[Patient PHN]],'[1]MASTER LIST'!$C:$D,2,FALSE)</f>
        <v>#N/A</v>
      </c>
    </row>
    <row r="1651" spans="1:18" x14ac:dyDescent="0.25">
      <c r="A1651" s="210"/>
      <c r="B1651" s="124"/>
      <c r="C1651" s="125"/>
      <c r="D1651" s="125"/>
      <c r="E1651" s="125"/>
      <c r="F1651" s="125"/>
      <c r="G1651" s="125"/>
      <c r="H1651" s="125"/>
      <c r="I1651" s="125"/>
      <c r="J1651" s="125"/>
      <c r="K1651" s="126"/>
      <c r="L1651" s="126"/>
      <c r="M1651" s="126"/>
      <c r="N1651" s="226">
        <f>Table7[[#This Row],[Drug Cost]]+Table7[[#This Row],[Drug Markup]]+Table7[[#This Row],[Drug Dispensing Fee]]</f>
        <v>0</v>
      </c>
      <c r="O1651" s="126"/>
      <c r="P1651" s="126">
        <f>Table7[[#This Row],[Total Drug Cost]]-Table7[[#This Row],[Total Third-party Pay]]</f>
        <v>0</v>
      </c>
      <c r="Q1651" s="127"/>
      <c r="R1651" s="70" t="e">
        <f>VLOOKUP(Table7[[#This Row],[Patient PHN]],'[1]MASTER LIST'!$C:$D,2,FALSE)</f>
        <v>#N/A</v>
      </c>
    </row>
    <row r="1652" spans="1:18" x14ac:dyDescent="0.25">
      <c r="A1652" s="210"/>
      <c r="B1652" s="124"/>
      <c r="C1652" s="125"/>
      <c r="D1652" s="125"/>
      <c r="E1652" s="125"/>
      <c r="F1652" s="125"/>
      <c r="G1652" s="125"/>
      <c r="H1652" s="125"/>
      <c r="I1652" s="125"/>
      <c r="J1652" s="125"/>
      <c r="K1652" s="126"/>
      <c r="L1652" s="126"/>
      <c r="M1652" s="126"/>
      <c r="N1652" s="226">
        <f>Table7[[#This Row],[Drug Cost]]+Table7[[#This Row],[Drug Markup]]+Table7[[#This Row],[Drug Dispensing Fee]]</f>
        <v>0</v>
      </c>
      <c r="O1652" s="126"/>
      <c r="P1652" s="126">
        <f>Table7[[#This Row],[Total Drug Cost]]-Table7[[#This Row],[Total Third-party Pay]]</f>
        <v>0</v>
      </c>
      <c r="Q1652" s="127"/>
      <c r="R1652" s="70" t="e">
        <f>VLOOKUP(Table7[[#This Row],[Patient PHN]],'[1]MASTER LIST'!$C:$D,2,FALSE)</f>
        <v>#N/A</v>
      </c>
    </row>
    <row r="1653" spans="1:18" x14ac:dyDescent="0.25">
      <c r="A1653" s="210"/>
      <c r="B1653" s="124"/>
      <c r="C1653" s="125"/>
      <c r="D1653" s="125"/>
      <c r="E1653" s="125"/>
      <c r="F1653" s="125"/>
      <c r="G1653" s="125"/>
      <c r="H1653" s="125"/>
      <c r="I1653" s="125"/>
      <c r="J1653" s="125"/>
      <c r="K1653" s="126"/>
      <c r="L1653" s="126"/>
      <c r="M1653" s="126"/>
      <c r="N1653" s="226">
        <f>Table7[[#This Row],[Drug Cost]]+Table7[[#This Row],[Drug Markup]]+Table7[[#This Row],[Drug Dispensing Fee]]</f>
        <v>0</v>
      </c>
      <c r="O1653" s="126"/>
      <c r="P1653" s="126">
        <f>Table7[[#This Row],[Total Drug Cost]]-Table7[[#This Row],[Total Third-party Pay]]</f>
        <v>0</v>
      </c>
      <c r="Q1653" s="127"/>
      <c r="R1653" s="70" t="e">
        <f>VLOOKUP(Table7[[#This Row],[Patient PHN]],'[1]MASTER LIST'!$C:$D,2,FALSE)</f>
        <v>#N/A</v>
      </c>
    </row>
    <row r="1654" spans="1:18" x14ac:dyDescent="0.25">
      <c r="A1654" s="210"/>
      <c r="B1654" s="124"/>
      <c r="C1654" s="125"/>
      <c r="D1654" s="125"/>
      <c r="E1654" s="125"/>
      <c r="F1654" s="125"/>
      <c r="G1654" s="125"/>
      <c r="H1654" s="125"/>
      <c r="I1654" s="125"/>
      <c r="J1654" s="125"/>
      <c r="K1654" s="126"/>
      <c r="L1654" s="126"/>
      <c r="M1654" s="126"/>
      <c r="N1654" s="226">
        <f>Table7[[#This Row],[Drug Cost]]+Table7[[#This Row],[Drug Markup]]+Table7[[#This Row],[Drug Dispensing Fee]]</f>
        <v>0</v>
      </c>
      <c r="O1654" s="126"/>
      <c r="P1654" s="126">
        <f>Table7[[#This Row],[Total Drug Cost]]-Table7[[#This Row],[Total Third-party Pay]]</f>
        <v>0</v>
      </c>
      <c r="Q1654" s="127"/>
      <c r="R1654" s="70" t="e">
        <f>VLOOKUP(Table7[[#This Row],[Patient PHN]],'[1]MASTER LIST'!$C:$D,2,FALSE)</f>
        <v>#N/A</v>
      </c>
    </row>
    <row r="1655" spans="1:18" x14ac:dyDescent="0.25">
      <c r="A1655" s="210"/>
      <c r="B1655" s="124"/>
      <c r="C1655" s="125"/>
      <c r="D1655" s="125"/>
      <c r="E1655" s="125"/>
      <c r="F1655" s="125"/>
      <c r="G1655" s="125"/>
      <c r="H1655" s="125"/>
      <c r="I1655" s="125"/>
      <c r="J1655" s="125"/>
      <c r="K1655" s="126"/>
      <c r="L1655" s="126"/>
      <c r="M1655" s="126"/>
      <c r="N1655" s="226">
        <f>Table7[[#This Row],[Drug Cost]]+Table7[[#This Row],[Drug Markup]]+Table7[[#This Row],[Drug Dispensing Fee]]</f>
        <v>0</v>
      </c>
      <c r="O1655" s="126"/>
      <c r="P1655" s="126">
        <f>Table7[[#This Row],[Total Drug Cost]]-Table7[[#This Row],[Total Third-party Pay]]</f>
        <v>0</v>
      </c>
      <c r="Q1655" s="127"/>
      <c r="R1655" s="70" t="e">
        <f>VLOOKUP(Table7[[#This Row],[Patient PHN]],'[1]MASTER LIST'!$C:$D,2,FALSE)</f>
        <v>#N/A</v>
      </c>
    </row>
    <row r="1656" spans="1:18" x14ac:dyDescent="0.25">
      <c r="A1656" s="210"/>
      <c r="B1656" s="124"/>
      <c r="C1656" s="125"/>
      <c r="D1656" s="125"/>
      <c r="E1656" s="125"/>
      <c r="F1656" s="125"/>
      <c r="G1656" s="125"/>
      <c r="H1656" s="125"/>
      <c r="I1656" s="125"/>
      <c r="J1656" s="125"/>
      <c r="K1656" s="126"/>
      <c r="L1656" s="126"/>
      <c r="M1656" s="126"/>
      <c r="N1656" s="226">
        <f>Table7[[#This Row],[Drug Cost]]+Table7[[#This Row],[Drug Markup]]+Table7[[#This Row],[Drug Dispensing Fee]]</f>
        <v>0</v>
      </c>
      <c r="O1656" s="126"/>
      <c r="P1656" s="126">
        <f>Table7[[#This Row],[Total Drug Cost]]-Table7[[#This Row],[Total Third-party Pay]]</f>
        <v>0</v>
      </c>
      <c r="Q1656" s="127"/>
      <c r="R1656" s="70" t="e">
        <f>VLOOKUP(Table7[[#This Row],[Patient PHN]],'[1]MASTER LIST'!$C:$D,2,FALSE)</f>
        <v>#N/A</v>
      </c>
    </row>
    <row r="1657" spans="1:18" x14ac:dyDescent="0.25">
      <c r="A1657" s="210"/>
      <c r="B1657" s="124"/>
      <c r="C1657" s="125"/>
      <c r="D1657" s="125"/>
      <c r="E1657" s="125"/>
      <c r="F1657" s="125"/>
      <c r="G1657" s="125"/>
      <c r="H1657" s="125"/>
      <c r="I1657" s="125"/>
      <c r="J1657" s="125"/>
      <c r="K1657" s="126"/>
      <c r="L1657" s="126"/>
      <c r="M1657" s="126"/>
      <c r="N1657" s="226">
        <f>Table7[[#This Row],[Drug Cost]]+Table7[[#This Row],[Drug Markup]]+Table7[[#This Row],[Drug Dispensing Fee]]</f>
        <v>0</v>
      </c>
      <c r="O1657" s="126"/>
      <c r="P1657" s="126">
        <f>Table7[[#This Row],[Total Drug Cost]]-Table7[[#This Row],[Total Third-party Pay]]</f>
        <v>0</v>
      </c>
      <c r="Q1657" s="127"/>
      <c r="R1657" s="70" t="e">
        <f>VLOOKUP(Table7[[#This Row],[Patient PHN]],'[1]MASTER LIST'!$C:$D,2,FALSE)</f>
        <v>#N/A</v>
      </c>
    </row>
    <row r="1658" spans="1:18" x14ac:dyDescent="0.25">
      <c r="A1658" s="210"/>
      <c r="B1658" s="124"/>
      <c r="C1658" s="125"/>
      <c r="D1658" s="125"/>
      <c r="E1658" s="125"/>
      <c r="F1658" s="125"/>
      <c r="G1658" s="125"/>
      <c r="H1658" s="125"/>
      <c r="I1658" s="125"/>
      <c r="J1658" s="125"/>
      <c r="K1658" s="126"/>
      <c r="L1658" s="126"/>
      <c r="M1658" s="126"/>
      <c r="N1658" s="226">
        <f>Table7[[#This Row],[Drug Cost]]+Table7[[#This Row],[Drug Markup]]+Table7[[#This Row],[Drug Dispensing Fee]]</f>
        <v>0</v>
      </c>
      <c r="O1658" s="126"/>
      <c r="P1658" s="126">
        <f>Table7[[#This Row],[Total Drug Cost]]-Table7[[#This Row],[Total Third-party Pay]]</f>
        <v>0</v>
      </c>
      <c r="Q1658" s="127"/>
      <c r="R1658" s="70" t="e">
        <f>VLOOKUP(Table7[[#This Row],[Patient PHN]],'[1]MASTER LIST'!$C:$D,2,FALSE)</f>
        <v>#N/A</v>
      </c>
    </row>
    <row r="1659" spans="1:18" x14ac:dyDescent="0.25">
      <c r="A1659" s="210"/>
      <c r="B1659" s="124"/>
      <c r="C1659" s="125"/>
      <c r="D1659" s="125"/>
      <c r="E1659" s="125"/>
      <c r="F1659" s="125"/>
      <c r="G1659" s="125"/>
      <c r="H1659" s="125"/>
      <c r="I1659" s="125"/>
      <c r="J1659" s="125"/>
      <c r="K1659" s="126"/>
      <c r="L1659" s="126"/>
      <c r="M1659" s="126"/>
      <c r="N1659" s="226">
        <f>Table7[[#This Row],[Drug Cost]]+Table7[[#This Row],[Drug Markup]]+Table7[[#This Row],[Drug Dispensing Fee]]</f>
        <v>0</v>
      </c>
      <c r="O1659" s="126"/>
      <c r="P1659" s="126">
        <f>Table7[[#This Row],[Total Drug Cost]]-Table7[[#This Row],[Total Third-party Pay]]</f>
        <v>0</v>
      </c>
      <c r="Q1659" s="127"/>
      <c r="R1659" s="70" t="e">
        <f>VLOOKUP(Table7[[#This Row],[Patient PHN]],'[1]MASTER LIST'!$C:$D,2,FALSE)</f>
        <v>#N/A</v>
      </c>
    </row>
    <row r="1660" spans="1:18" x14ac:dyDescent="0.25">
      <c r="A1660" s="210"/>
      <c r="B1660" s="124"/>
      <c r="C1660" s="125"/>
      <c r="D1660" s="125"/>
      <c r="E1660" s="125"/>
      <c r="F1660" s="125"/>
      <c r="G1660" s="125"/>
      <c r="H1660" s="125"/>
      <c r="I1660" s="125"/>
      <c r="J1660" s="125"/>
      <c r="K1660" s="126"/>
      <c r="L1660" s="126"/>
      <c r="M1660" s="126"/>
      <c r="N1660" s="226">
        <f>Table7[[#This Row],[Drug Cost]]+Table7[[#This Row],[Drug Markup]]+Table7[[#This Row],[Drug Dispensing Fee]]</f>
        <v>0</v>
      </c>
      <c r="O1660" s="126"/>
      <c r="P1660" s="126">
        <f>Table7[[#This Row],[Total Drug Cost]]-Table7[[#This Row],[Total Third-party Pay]]</f>
        <v>0</v>
      </c>
      <c r="Q1660" s="127"/>
      <c r="R1660" s="70" t="e">
        <f>VLOOKUP(Table7[[#This Row],[Patient PHN]],'[1]MASTER LIST'!$C:$D,2,FALSE)</f>
        <v>#N/A</v>
      </c>
    </row>
    <row r="1661" spans="1:18" x14ac:dyDescent="0.25">
      <c r="A1661" s="210"/>
      <c r="B1661" s="124"/>
      <c r="C1661" s="125"/>
      <c r="D1661" s="125"/>
      <c r="E1661" s="125"/>
      <c r="F1661" s="125"/>
      <c r="G1661" s="125"/>
      <c r="H1661" s="125"/>
      <c r="I1661" s="125"/>
      <c r="J1661" s="125"/>
      <c r="K1661" s="126"/>
      <c r="L1661" s="126"/>
      <c r="M1661" s="126"/>
      <c r="N1661" s="226">
        <f>Table7[[#This Row],[Drug Cost]]+Table7[[#This Row],[Drug Markup]]+Table7[[#This Row],[Drug Dispensing Fee]]</f>
        <v>0</v>
      </c>
      <c r="O1661" s="126"/>
      <c r="P1661" s="126">
        <f>Table7[[#This Row],[Total Drug Cost]]-Table7[[#This Row],[Total Third-party Pay]]</f>
        <v>0</v>
      </c>
      <c r="Q1661" s="127"/>
      <c r="R1661" s="70" t="e">
        <f>VLOOKUP(Table7[[#This Row],[Patient PHN]],'[1]MASTER LIST'!$C:$D,2,FALSE)</f>
        <v>#N/A</v>
      </c>
    </row>
    <row r="1662" spans="1:18" x14ac:dyDescent="0.25">
      <c r="A1662" s="210"/>
      <c r="B1662" s="124"/>
      <c r="C1662" s="125"/>
      <c r="D1662" s="125"/>
      <c r="E1662" s="125"/>
      <c r="F1662" s="125"/>
      <c r="G1662" s="125"/>
      <c r="H1662" s="125"/>
      <c r="I1662" s="125"/>
      <c r="J1662" s="125"/>
      <c r="K1662" s="126"/>
      <c r="L1662" s="126"/>
      <c r="M1662" s="126"/>
      <c r="N1662" s="226">
        <f>Table7[[#This Row],[Drug Cost]]+Table7[[#This Row],[Drug Markup]]+Table7[[#This Row],[Drug Dispensing Fee]]</f>
        <v>0</v>
      </c>
      <c r="O1662" s="126"/>
      <c r="P1662" s="126">
        <f>Table7[[#This Row],[Total Drug Cost]]-Table7[[#This Row],[Total Third-party Pay]]</f>
        <v>0</v>
      </c>
      <c r="Q1662" s="127"/>
      <c r="R1662" s="70" t="e">
        <f>VLOOKUP(Table7[[#This Row],[Patient PHN]],'[1]MASTER LIST'!$C:$D,2,FALSE)</f>
        <v>#N/A</v>
      </c>
    </row>
    <row r="1663" spans="1:18" x14ac:dyDescent="0.25">
      <c r="A1663" s="210"/>
      <c r="B1663" s="124"/>
      <c r="C1663" s="125"/>
      <c r="D1663" s="125"/>
      <c r="E1663" s="125"/>
      <c r="F1663" s="125"/>
      <c r="G1663" s="125"/>
      <c r="H1663" s="125"/>
      <c r="I1663" s="125"/>
      <c r="J1663" s="125"/>
      <c r="K1663" s="126"/>
      <c r="L1663" s="126"/>
      <c r="M1663" s="126"/>
      <c r="N1663" s="226">
        <f>Table7[[#This Row],[Drug Cost]]+Table7[[#This Row],[Drug Markup]]+Table7[[#This Row],[Drug Dispensing Fee]]</f>
        <v>0</v>
      </c>
      <c r="O1663" s="126"/>
      <c r="P1663" s="126">
        <f>Table7[[#This Row],[Total Drug Cost]]-Table7[[#This Row],[Total Third-party Pay]]</f>
        <v>0</v>
      </c>
      <c r="Q1663" s="127"/>
      <c r="R1663" s="70" t="e">
        <f>VLOOKUP(Table7[[#This Row],[Patient PHN]],'[1]MASTER LIST'!$C:$D,2,FALSE)</f>
        <v>#N/A</v>
      </c>
    </row>
    <row r="1664" spans="1:18" x14ac:dyDescent="0.25">
      <c r="A1664" s="210"/>
      <c r="B1664" s="124"/>
      <c r="C1664" s="125"/>
      <c r="D1664" s="125"/>
      <c r="E1664" s="125"/>
      <c r="F1664" s="125"/>
      <c r="G1664" s="125"/>
      <c r="H1664" s="125"/>
      <c r="I1664" s="125"/>
      <c r="J1664" s="125"/>
      <c r="K1664" s="126"/>
      <c r="L1664" s="126"/>
      <c r="M1664" s="126"/>
      <c r="N1664" s="226">
        <f>Table7[[#This Row],[Drug Cost]]+Table7[[#This Row],[Drug Markup]]+Table7[[#This Row],[Drug Dispensing Fee]]</f>
        <v>0</v>
      </c>
      <c r="O1664" s="126"/>
      <c r="P1664" s="126">
        <f>Table7[[#This Row],[Total Drug Cost]]-Table7[[#This Row],[Total Third-party Pay]]</f>
        <v>0</v>
      </c>
      <c r="Q1664" s="127"/>
      <c r="R1664" s="70" t="e">
        <f>VLOOKUP(Table7[[#This Row],[Patient PHN]],'[1]MASTER LIST'!$C:$D,2,FALSE)</f>
        <v>#N/A</v>
      </c>
    </row>
    <row r="1665" spans="1:18" x14ac:dyDescent="0.25">
      <c r="A1665" s="210"/>
      <c r="B1665" s="124"/>
      <c r="C1665" s="125"/>
      <c r="D1665" s="125"/>
      <c r="E1665" s="125"/>
      <c r="F1665" s="125"/>
      <c r="G1665" s="125"/>
      <c r="H1665" s="125"/>
      <c r="I1665" s="125"/>
      <c r="J1665" s="125"/>
      <c r="K1665" s="126"/>
      <c r="L1665" s="126"/>
      <c r="M1665" s="126"/>
      <c r="N1665" s="226">
        <f>Table7[[#This Row],[Drug Cost]]+Table7[[#This Row],[Drug Markup]]+Table7[[#This Row],[Drug Dispensing Fee]]</f>
        <v>0</v>
      </c>
      <c r="O1665" s="126"/>
      <c r="P1665" s="126">
        <f>Table7[[#This Row],[Total Drug Cost]]-Table7[[#This Row],[Total Third-party Pay]]</f>
        <v>0</v>
      </c>
      <c r="Q1665" s="127"/>
      <c r="R1665" s="70" t="e">
        <f>VLOOKUP(Table7[[#This Row],[Patient PHN]],'[1]MASTER LIST'!$C:$D,2,FALSE)</f>
        <v>#N/A</v>
      </c>
    </row>
    <row r="1666" spans="1:18" x14ac:dyDescent="0.25">
      <c r="A1666" s="210"/>
      <c r="B1666" s="124"/>
      <c r="C1666" s="125"/>
      <c r="D1666" s="125"/>
      <c r="E1666" s="125"/>
      <c r="F1666" s="125"/>
      <c r="G1666" s="125"/>
      <c r="H1666" s="125"/>
      <c r="I1666" s="125"/>
      <c r="J1666" s="125"/>
      <c r="K1666" s="126"/>
      <c r="L1666" s="126"/>
      <c r="M1666" s="126"/>
      <c r="N1666" s="226">
        <f>Table7[[#This Row],[Drug Cost]]+Table7[[#This Row],[Drug Markup]]+Table7[[#This Row],[Drug Dispensing Fee]]</f>
        <v>0</v>
      </c>
      <c r="O1666" s="126"/>
      <c r="P1666" s="126">
        <f>Table7[[#This Row],[Total Drug Cost]]-Table7[[#This Row],[Total Third-party Pay]]</f>
        <v>0</v>
      </c>
      <c r="Q1666" s="127"/>
      <c r="R1666" s="70" t="e">
        <f>VLOOKUP(Table7[[#This Row],[Patient PHN]],'[1]MASTER LIST'!$C:$D,2,FALSE)</f>
        <v>#N/A</v>
      </c>
    </row>
    <row r="1667" spans="1:18" x14ac:dyDescent="0.25">
      <c r="A1667" s="210"/>
      <c r="B1667" s="124"/>
      <c r="C1667" s="125"/>
      <c r="D1667" s="125"/>
      <c r="E1667" s="125"/>
      <c r="F1667" s="125"/>
      <c r="G1667" s="125"/>
      <c r="H1667" s="125"/>
      <c r="I1667" s="125"/>
      <c r="J1667" s="125"/>
      <c r="K1667" s="126"/>
      <c r="L1667" s="126"/>
      <c r="M1667" s="126"/>
      <c r="N1667" s="226">
        <f>Table7[[#This Row],[Drug Cost]]+Table7[[#This Row],[Drug Markup]]+Table7[[#This Row],[Drug Dispensing Fee]]</f>
        <v>0</v>
      </c>
      <c r="O1667" s="126"/>
      <c r="P1667" s="126">
        <f>Table7[[#This Row],[Total Drug Cost]]-Table7[[#This Row],[Total Third-party Pay]]</f>
        <v>0</v>
      </c>
      <c r="Q1667" s="127"/>
      <c r="R1667" s="70" t="e">
        <f>VLOOKUP(Table7[[#This Row],[Patient PHN]],'[1]MASTER LIST'!$C:$D,2,FALSE)</f>
        <v>#N/A</v>
      </c>
    </row>
    <row r="1668" spans="1:18" x14ac:dyDescent="0.25">
      <c r="A1668" s="210"/>
      <c r="B1668" s="124"/>
      <c r="C1668" s="125"/>
      <c r="D1668" s="125"/>
      <c r="E1668" s="125"/>
      <c r="F1668" s="125"/>
      <c r="G1668" s="125"/>
      <c r="H1668" s="125"/>
      <c r="I1668" s="125"/>
      <c r="J1668" s="125"/>
      <c r="K1668" s="126"/>
      <c r="L1668" s="126"/>
      <c r="M1668" s="126"/>
      <c r="N1668" s="226">
        <f>Table7[[#This Row],[Drug Cost]]+Table7[[#This Row],[Drug Markup]]+Table7[[#This Row],[Drug Dispensing Fee]]</f>
        <v>0</v>
      </c>
      <c r="O1668" s="126"/>
      <c r="P1668" s="126">
        <f>Table7[[#This Row],[Total Drug Cost]]-Table7[[#This Row],[Total Third-party Pay]]</f>
        <v>0</v>
      </c>
      <c r="Q1668" s="127"/>
      <c r="R1668" s="70" t="e">
        <f>VLOOKUP(Table7[[#This Row],[Patient PHN]],'[1]MASTER LIST'!$C:$D,2,FALSE)</f>
        <v>#N/A</v>
      </c>
    </row>
    <row r="1669" spans="1:18" x14ac:dyDescent="0.25">
      <c r="A1669" s="210"/>
      <c r="B1669" s="124"/>
      <c r="C1669" s="125"/>
      <c r="D1669" s="125"/>
      <c r="E1669" s="125"/>
      <c r="F1669" s="125"/>
      <c r="G1669" s="125"/>
      <c r="H1669" s="125"/>
      <c r="I1669" s="125"/>
      <c r="J1669" s="125"/>
      <c r="K1669" s="126"/>
      <c r="L1669" s="126"/>
      <c r="M1669" s="126"/>
      <c r="N1669" s="226">
        <f>Table7[[#This Row],[Drug Cost]]+Table7[[#This Row],[Drug Markup]]+Table7[[#This Row],[Drug Dispensing Fee]]</f>
        <v>0</v>
      </c>
      <c r="O1669" s="126"/>
      <c r="P1669" s="126">
        <f>Table7[[#This Row],[Total Drug Cost]]-Table7[[#This Row],[Total Third-party Pay]]</f>
        <v>0</v>
      </c>
      <c r="Q1669" s="127"/>
      <c r="R1669" s="70" t="e">
        <f>VLOOKUP(Table7[[#This Row],[Patient PHN]],'[1]MASTER LIST'!$C:$D,2,FALSE)</f>
        <v>#N/A</v>
      </c>
    </row>
    <row r="1670" spans="1:18" x14ac:dyDescent="0.25">
      <c r="A1670" s="210"/>
      <c r="B1670" s="124"/>
      <c r="C1670" s="125"/>
      <c r="D1670" s="125"/>
      <c r="E1670" s="125"/>
      <c r="F1670" s="125"/>
      <c r="G1670" s="125"/>
      <c r="H1670" s="125"/>
      <c r="I1670" s="125"/>
      <c r="J1670" s="125"/>
      <c r="K1670" s="126"/>
      <c r="L1670" s="126"/>
      <c r="M1670" s="126"/>
      <c r="N1670" s="226">
        <f>Table7[[#This Row],[Drug Cost]]+Table7[[#This Row],[Drug Markup]]+Table7[[#This Row],[Drug Dispensing Fee]]</f>
        <v>0</v>
      </c>
      <c r="O1670" s="126"/>
      <c r="P1670" s="126">
        <f>Table7[[#This Row],[Total Drug Cost]]-Table7[[#This Row],[Total Third-party Pay]]</f>
        <v>0</v>
      </c>
      <c r="Q1670" s="127"/>
      <c r="R1670" s="70" t="e">
        <f>VLOOKUP(Table7[[#This Row],[Patient PHN]],'[1]MASTER LIST'!$C:$D,2,FALSE)</f>
        <v>#N/A</v>
      </c>
    </row>
    <row r="1671" spans="1:18" x14ac:dyDescent="0.25">
      <c r="A1671" s="210"/>
      <c r="B1671" s="124"/>
      <c r="C1671" s="125"/>
      <c r="D1671" s="125"/>
      <c r="E1671" s="125"/>
      <c r="F1671" s="125"/>
      <c r="G1671" s="125"/>
      <c r="H1671" s="125"/>
      <c r="I1671" s="125"/>
      <c r="J1671" s="125"/>
      <c r="K1671" s="126"/>
      <c r="L1671" s="126"/>
      <c r="M1671" s="126"/>
      <c r="N1671" s="226">
        <f>Table7[[#This Row],[Drug Cost]]+Table7[[#This Row],[Drug Markup]]+Table7[[#This Row],[Drug Dispensing Fee]]</f>
        <v>0</v>
      </c>
      <c r="O1671" s="126"/>
      <c r="P1671" s="126">
        <f>Table7[[#This Row],[Total Drug Cost]]-Table7[[#This Row],[Total Third-party Pay]]</f>
        <v>0</v>
      </c>
      <c r="Q1671" s="127"/>
      <c r="R1671" s="70" t="e">
        <f>VLOOKUP(Table7[[#This Row],[Patient PHN]],'[1]MASTER LIST'!$C:$D,2,FALSE)</f>
        <v>#N/A</v>
      </c>
    </row>
    <row r="1672" spans="1:18" x14ac:dyDescent="0.25">
      <c r="A1672" s="210"/>
      <c r="B1672" s="124"/>
      <c r="C1672" s="125"/>
      <c r="D1672" s="125"/>
      <c r="E1672" s="125"/>
      <c r="F1672" s="125"/>
      <c r="G1672" s="125"/>
      <c r="H1672" s="125"/>
      <c r="I1672" s="125"/>
      <c r="J1672" s="125"/>
      <c r="K1672" s="126"/>
      <c r="L1672" s="126"/>
      <c r="M1672" s="126"/>
      <c r="N1672" s="226">
        <f>Table7[[#This Row],[Drug Cost]]+Table7[[#This Row],[Drug Markup]]+Table7[[#This Row],[Drug Dispensing Fee]]</f>
        <v>0</v>
      </c>
      <c r="O1672" s="126"/>
      <c r="P1672" s="126">
        <f>Table7[[#This Row],[Total Drug Cost]]-Table7[[#This Row],[Total Third-party Pay]]</f>
        <v>0</v>
      </c>
      <c r="Q1672" s="127"/>
      <c r="R1672" s="70" t="e">
        <f>VLOOKUP(Table7[[#This Row],[Patient PHN]],'[1]MASTER LIST'!$C:$D,2,FALSE)</f>
        <v>#N/A</v>
      </c>
    </row>
    <row r="1673" spans="1:18" x14ac:dyDescent="0.25">
      <c r="A1673" s="210"/>
      <c r="B1673" s="124"/>
      <c r="C1673" s="125"/>
      <c r="D1673" s="125"/>
      <c r="E1673" s="125"/>
      <c r="F1673" s="125"/>
      <c r="G1673" s="125"/>
      <c r="H1673" s="125"/>
      <c r="I1673" s="125"/>
      <c r="J1673" s="125"/>
      <c r="K1673" s="126"/>
      <c r="L1673" s="126"/>
      <c r="M1673" s="126"/>
      <c r="N1673" s="226">
        <f>Table7[[#This Row],[Drug Cost]]+Table7[[#This Row],[Drug Markup]]+Table7[[#This Row],[Drug Dispensing Fee]]</f>
        <v>0</v>
      </c>
      <c r="O1673" s="126"/>
      <c r="P1673" s="126">
        <f>Table7[[#This Row],[Total Drug Cost]]-Table7[[#This Row],[Total Third-party Pay]]</f>
        <v>0</v>
      </c>
      <c r="Q1673" s="127"/>
      <c r="R1673" s="70" t="e">
        <f>VLOOKUP(Table7[[#This Row],[Patient PHN]],'[1]MASTER LIST'!$C:$D,2,FALSE)</f>
        <v>#N/A</v>
      </c>
    </row>
    <row r="1674" spans="1:18" x14ac:dyDescent="0.25">
      <c r="A1674" s="210"/>
      <c r="B1674" s="124"/>
      <c r="C1674" s="125"/>
      <c r="D1674" s="125"/>
      <c r="E1674" s="125"/>
      <c r="F1674" s="125"/>
      <c r="G1674" s="125"/>
      <c r="H1674" s="125"/>
      <c r="I1674" s="125"/>
      <c r="J1674" s="125"/>
      <c r="K1674" s="126"/>
      <c r="L1674" s="126"/>
      <c r="M1674" s="126"/>
      <c r="N1674" s="226">
        <f>Table7[[#This Row],[Drug Cost]]+Table7[[#This Row],[Drug Markup]]+Table7[[#This Row],[Drug Dispensing Fee]]</f>
        <v>0</v>
      </c>
      <c r="O1674" s="126"/>
      <c r="P1674" s="126">
        <f>Table7[[#This Row],[Total Drug Cost]]-Table7[[#This Row],[Total Third-party Pay]]</f>
        <v>0</v>
      </c>
      <c r="Q1674" s="127"/>
      <c r="R1674" s="70" t="e">
        <f>VLOOKUP(Table7[[#This Row],[Patient PHN]],'[1]MASTER LIST'!$C:$D,2,FALSE)</f>
        <v>#N/A</v>
      </c>
    </row>
    <row r="1675" spans="1:18" x14ac:dyDescent="0.25">
      <c r="A1675" s="210"/>
      <c r="B1675" s="124"/>
      <c r="C1675" s="125"/>
      <c r="D1675" s="125"/>
      <c r="E1675" s="125"/>
      <c r="F1675" s="125"/>
      <c r="G1675" s="125"/>
      <c r="H1675" s="125"/>
      <c r="I1675" s="125"/>
      <c r="J1675" s="125"/>
      <c r="K1675" s="126"/>
      <c r="L1675" s="126"/>
      <c r="M1675" s="126"/>
      <c r="N1675" s="226">
        <f>Table7[[#This Row],[Drug Cost]]+Table7[[#This Row],[Drug Markup]]+Table7[[#This Row],[Drug Dispensing Fee]]</f>
        <v>0</v>
      </c>
      <c r="O1675" s="126"/>
      <c r="P1675" s="126">
        <f>Table7[[#This Row],[Total Drug Cost]]-Table7[[#This Row],[Total Third-party Pay]]</f>
        <v>0</v>
      </c>
      <c r="Q1675" s="127"/>
      <c r="R1675" s="70" t="e">
        <f>VLOOKUP(Table7[[#This Row],[Patient PHN]],'[1]MASTER LIST'!$C:$D,2,FALSE)</f>
        <v>#N/A</v>
      </c>
    </row>
    <row r="1676" spans="1:18" x14ac:dyDescent="0.25">
      <c r="A1676" s="210"/>
      <c r="B1676" s="124"/>
      <c r="C1676" s="125"/>
      <c r="D1676" s="125"/>
      <c r="E1676" s="125"/>
      <c r="F1676" s="125"/>
      <c r="G1676" s="125"/>
      <c r="H1676" s="125"/>
      <c r="I1676" s="125"/>
      <c r="J1676" s="125"/>
      <c r="K1676" s="126"/>
      <c r="L1676" s="126"/>
      <c r="M1676" s="126"/>
      <c r="N1676" s="226">
        <f>Table7[[#This Row],[Drug Cost]]+Table7[[#This Row],[Drug Markup]]+Table7[[#This Row],[Drug Dispensing Fee]]</f>
        <v>0</v>
      </c>
      <c r="O1676" s="126"/>
      <c r="P1676" s="126">
        <f>Table7[[#This Row],[Total Drug Cost]]-Table7[[#This Row],[Total Third-party Pay]]</f>
        <v>0</v>
      </c>
      <c r="Q1676" s="127"/>
      <c r="R1676" s="70" t="e">
        <f>VLOOKUP(Table7[[#This Row],[Patient PHN]],'[1]MASTER LIST'!$C:$D,2,FALSE)</f>
        <v>#N/A</v>
      </c>
    </row>
    <row r="1677" spans="1:18" x14ac:dyDescent="0.25">
      <c r="A1677" s="210"/>
      <c r="B1677" s="124"/>
      <c r="C1677" s="125"/>
      <c r="D1677" s="125"/>
      <c r="E1677" s="125"/>
      <c r="F1677" s="125"/>
      <c r="G1677" s="125"/>
      <c r="H1677" s="125"/>
      <c r="I1677" s="125"/>
      <c r="J1677" s="125"/>
      <c r="K1677" s="126"/>
      <c r="L1677" s="126"/>
      <c r="M1677" s="126"/>
      <c r="N1677" s="226">
        <f>Table7[[#This Row],[Drug Cost]]+Table7[[#This Row],[Drug Markup]]+Table7[[#This Row],[Drug Dispensing Fee]]</f>
        <v>0</v>
      </c>
      <c r="O1677" s="126"/>
      <c r="P1677" s="126">
        <f>Table7[[#This Row],[Total Drug Cost]]-Table7[[#This Row],[Total Third-party Pay]]</f>
        <v>0</v>
      </c>
      <c r="Q1677" s="127"/>
      <c r="R1677" s="70" t="e">
        <f>VLOOKUP(Table7[[#This Row],[Patient PHN]],'[1]MASTER LIST'!$C:$D,2,FALSE)</f>
        <v>#N/A</v>
      </c>
    </row>
    <row r="1678" spans="1:18" x14ac:dyDescent="0.25">
      <c r="A1678" s="210"/>
      <c r="B1678" s="124"/>
      <c r="C1678" s="125"/>
      <c r="D1678" s="125"/>
      <c r="E1678" s="125"/>
      <c r="F1678" s="125"/>
      <c r="G1678" s="125"/>
      <c r="H1678" s="125"/>
      <c r="I1678" s="125"/>
      <c r="J1678" s="125"/>
      <c r="K1678" s="126"/>
      <c r="L1678" s="126"/>
      <c r="M1678" s="126"/>
      <c r="N1678" s="226">
        <f>Table7[[#This Row],[Drug Cost]]+Table7[[#This Row],[Drug Markup]]+Table7[[#This Row],[Drug Dispensing Fee]]</f>
        <v>0</v>
      </c>
      <c r="O1678" s="126"/>
      <c r="P1678" s="126">
        <f>Table7[[#This Row],[Total Drug Cost]]-Table7[[#This Row],[Total Third-party Pay]]</f>
        <v>0</v>
      </c>
      <c r="Q1678" s="127"/>
      <c r="R1678" s="70" t="e">
        <f>VLOOKUP(Table7[[#This Row],[Patient PHN]],'[1]MASTER LIST'!$C:$D,2,FALSE)</f>
        <v>#N/A</v>
      </c>
    </row>
    <row r="1679" spans="1:18" x14ac:dyDescent="0.25">
      <c r="A1679" s="210"/>
      <c r="B1679" s="124"/>
      <c r="C1679" s="125"/>
      <c r="D1679" s="125"/>
      <c r="E1679" s="125"/>
      <c r="F1679" s="125"/>
      <c r="G1679" s="125"/>
      <c r="H1679" s="125"/>
      <c r="I1679" s="125"/>
      <c r="J1679" s="125"/>
      <c r="K1679" s="126"/>
      <c r="L1679" s="126"/>
      <c r="M1679" s="126"/>
      <c r="N1679" s="226">
        <f>Table7[[#This Row],[Drug Cost]]+Table7[[#This Row],[Drug Markup]]+Table7[[#This Row],[Drug Dispensing Fee]]</f>
        <v>0</v>
      </c>
      <c r="O1679" s="126"/>
      <c r="P1679" s="126">
        <f>Table7[[#This Row],[Total Drug Cost]]-Table7[[#This Row],[Total Third-party Pay]]</f>
        <v>0</v>
      </c>
      <c r="Q1679" s="127"/>
      <c r="R1679" s="70" t="e">
        <f>VLOOKUP(Table7[[#This Row],[Patient PHN]],'[1]MASTER LIST'!$C:$D,2,FALSE)</f>
        <v>#N/A</v>
      </c>
    </row>
    <row r="1680" spans="1:18" x14ac:dyDescent="0.25">
      <c r="A1680" s="210"/>
      <c r="B1680" s="124"/>
      <c r="C1680" s="125"/>
      <c r="D1680" s="125"/>
      <c r="E1680" s="125"/>
      <c r="F1680" s="125"/>
      <c r="G1680" s="125"/>
      <c r="H1680" s="125"/>
      <c r="I1680" s="125"/>
      <c r="J1680" s="125"/>
      <c r="K1680" s="126"/>
      <c r="L1680" s="126"/>
      <c r="M1680" s="126"/>
      <c r="N1680" s="226">
        <f>Table7[[#This Row],[Drug Cost]]+Table7[[#This Row],[Drug Markup]]+Table7[[#This Row],[Drug Dispensing Fee]]</f>
        <v>0</v>
      </c>
      <c r="O1680" s="126"/>
      <c r="P1680" s="126">
        <f>Table7[[#This Row],[Total Drug Cost]]-Table7[[#This Row],[Total Third-party Pay]]</f>
        <v>0</v>
      </c>
      <c r="Q1680" s="127"/>
      <c r="R1680" s="70" t="e">
        <f>VLOOKUP(Table7[[#This Row],[Patient PHN]],'[1]MASTER LIST'!$C:$D,2,FALSE)</f>
        <v>#N/A</v>
      </c>
    </row>
    <row r="1681" spans="1:18" x14ac:dyDescent="0.25">
      <c r="A1681" s="210"/>
      <c r="B1681" s="124"/>
      <c r="C1681" s="125"/>
      <c r="D1681" s="125"/>
      <c r="E1681" s="125"/>
      <c r="F1681" s="125"/>
      <c r="G1681" s="125"/>
      <c r="H1681" s="125"/>
      <c r="I1681" s="125"/>
      <c r="J1681" s="125"/>
      <c r="K1681" s="126"/>
      <c r="L1681" s="126"/>
      <c r="M1681" s="126"/>
      <c r="N1681" s="226">
        <f>Table7[[#This Row],[Drug Cost]]+Table7[[#This Row],[Drug Markup]]+Table7[[#This Row],[Drug Dispensing Fee]]</f>
        <v>0</v>
      </c>
      <c r="O1681" s="126"/>
      <c r="P1681" s="126">
        <f>Table7[[#This Row],[Total Drug Cost]]-Table7[[#This Row],[Total Third-party Pay]]</f>
        <v>0</v>
      </c>
      <c r="Q1681" s="127"/>
      <c r="R1681" s="70" t="e">
        <f>VLOOKUP(Table7[[#This Row],[Patient PHN]],'[1]MASTER LIST'!$C:$D,2,FALSE)</f>
        <v>#N/A</v>
      </c>
    </row>
    <row r="1682" spans="1:18" x14ac:dyDescent="0.25">
      <c r="A1682" s="210"/>
      <c r="B1682" s="124"/>
      <c r="C1682" s="125"/>
      <c r="D1682" s="125"/>
      <c r="E1682" s="125"/>
      <c r="F1682" s="125"/>
      <c r="G1682" s="125"/>
      <c r="H1682" s="125"/>
      <c r="I1682" s="125"/>
      <c r="J1682" s="125"/>
      <c r="K1682" s="126"/>
      <c r="L1682" s="126"/>
      <c r="M1682" s="126"/>
      <c r="N1682" s="226">
        <f>Table7[[#This Row],[Drug Cost]]+Table7[[#This Row],[Drug Markup]]+Table7[[#This Row],[Drug Dispensing Fee]]</f>
        <v>0</v>
      </c>
      <c r="O1682" s="126"/>
      <c r="P1682" s="126">
        <f>Table7[[#This Row],[Total Drug Cost]]-Table7[[#This Row],[Total Third-party Pay]]</f>
        <v>0</v>
      </c>
      <c r="Q1682" s="127"/>
      <c r="R1682" s="70" t="e">
        <f>VLOOKUP(Table7[[#This Row],[Patient PHN]],'[1]MASTER LIST'!$C:$D,2,FALSE)</f>
        <v>#N/A</v>
      </c>
    </row>
    <row r="1683" spans="1:18" x14ac:dyDescent="0.25">
      <c r="A1683" s="210"/>
      <c r="B1683" s="124"/>
      <c r="C1683" s="125"/>
      <c r="D1683" s="125"/>
      <c r="E1683" s="125"/>
      <c r="F1683" s="125"/>
      <c r="G1683" s="125"/>
      <c r="H1683" s="125"/>
      <c r="I1683" s="125"/>
      <c r="J1683" s="125"/>
      <c r="K1683" s="126"/>
      <c r="L1683" s="126"/>
      <c r="M1683" s="126"/>
      <c r="N1683" s="226">
        <f>Table7[[#This Row],[Drug Cost]]+Table7[[#This Row],[Drug Markup]]+Table7[[#This Row],[Drug Dispensing Fee]]</f>
        <v>0</v>
      </c>
      <c r="O1683" s="126"/>
      <c r="P1683" s="126">
        <f>Table7[[#This Row],[Total Drug Cost]]-Table7[[#This Row],[Total Third-party Pay]]</f>
        <v>0</v>
      </c>
      <c r="Q1683" s="127"/>
      <c r="R1683" s="70" t="e">
        <f>VLOOKUP(Table7[[#This Row],[Patient PHN]],'[1]MASTER LIST'!$C:$D,2,FALSE)</f>
        <v>#N/A</v>
      </c>
    </row>
    <row r="1684" spans="1:18" x14ac:dyDescent="0.25">
      <c r="A1684" s="210"/>
      <c r="B1684" s="124"/>
      <c r="C1684" s="125"/>
      <c r="D1684" s="125"/>
      <c r="E1684" s="125"/>
      <c r="F1684" s="125"/>
      <c r="G1684" s="125"/>
      <c r="H1684" s="125"/>
      <c r="I1684" s="125"/>
      <c r="J1684" s="125"/>
      <c r="K1684" s="126"/>
      <c r="L1684" s="126"/>
      <c r="M1684" s="126"/>
      <c r="N1684" s="226">
        <f>Table7[[#This Row],[Drug Cost]]+Table7[[#This Row],[Drug Markup]]+Table7[[#This Row],[Drug Dispensing Fee]]</f>
        <v>0</v>
      </c>
      <c r="O1684" s="126"/>
      <c r="P1684" s="126">
        <f>Table7[[#This Row],[Total Drug Cost]]-Table7[[#This Row],[Total Third-party Pay]]</f>
        <v>0</v>
      </c>
      <c r="Q1684" s="127"/>
      <c r="R1684" s="70" t="e">
        <f>VLOOKUP(Table7[[#This Row],[Patient PHN]],'[1]MASTER LIST'!$C:$D,2,FALSE)</f>
        <v>#N/A</v>
      </c>
    </row>
    <row r="1685" spans="1:18" x14ac:dyDescent="0.25">
      <c r="A1685" s="210"/>
      <c r="B1685" s="124"/>
      <c r="C1685" s="125"/>
      <c r="D1685" s="125"/>
      <c r="E1685" s="125"/>
      <c r="F1685" s="125"/>
      <c r="G1685" s="125"/>
      <c r="H1685" s="125"/>
      <c r="I1685" s="125"/>
      <c r="J1685" s="125"/>
      <c r="K1685" s="126"/>
      <c r="L1685" s="126"/>
      <c r="M1685" s="126"/>
      <c r="N1685" s="226">
        <f>Table7[[#This Row],[Drug Cost]]+Table7[[#This Row],[Drug Markup]]+Table7[[#This Row],[Drug Dispensing Fee]]</f>
        <v>0</v>
      </c>
      <c r="O1685" s="126"/>
      <c r="P1685" s="126">
        <f>Table7[[#This Row],[Total Drug Cost]]-Table7[[#This Row],[Total Third-party Pay]]</f>
        <v>0</v>
      </c>
      <c r="Q1685" s="127"/>
      <c r="R1685" s="70" t="e">
        <f>VLOOKUP(Table7[[#This Row],[Patient PHN]],'[1]MASTER LIST'!$C:$D,2,FALSE)</f>
        <v>#N/A</v>
      </c>
    </row>
    <row r="1686" spans="1:18" x14ac:dyDescent="0.25">
      <c r="A1686" s="210"/>
      <c r="B1686" s="124"/>
      <c r="C1686" s="125"/>
      <c r="D1686" s="125"/>
      <c r="E1686" s="125"/>
      <c r="F1686" s="125"/>
      <c r="G1686" s="125"/>
      <c r="H1686" s="125"/>
      <c r="I1686" s="125"/>
      <c r="J1686" s="125"/>
      <c r="K1686" s="126"/>
      <c r="L1686" s="126"/>
      <c r="M1686" s="126"/>
      <c r="N1686" s="226">
        <f>Table7[[#This Row],[Drug Cost]]+Table7[[#This Row],[Drug Markup]]+Table7[[#This Row],[Drug Dispensing Fee]]</f>
        <v>0</v>
      </c>
      <c r="O1686" s="126"/>
      <c r="P1686" s="126">
        <f>Table7[[#This Row],[Total Drug Cost]]-Table7[[#This Row],[Total Third-party Pay]]</f>
        <v>0</v>
      </c>
      <c r="Q1686" s="127"/>
      <c r="R1686" s="70" t="e">
        <f>VLOOKUP(Table7[[#This Row],[Patient PHN]],'[1]MASTER LIST'!$C:$D,2,FALSE)</f>
        <v>#N/A</v>
      </c>
    </row>
    <row r="1687" spans="1:18" x14ac:dyDescent="0.25">
      <c r="A1687" s="210"/>
      <c r="B1687" s="124"/>
      <c r="C1687" s="125"/>
      <c r="D1687" s="125"/>
      <c r="E1687" s="125"/>
      <c r="F1687" s="125"/>
      <c r="G1687" s="125"/>
      <c r="H1687" s="125"/>
      <c r="I1687" s="125"/>
      <c r="J1687" s="125"/>
      <c r="K1687" s="126"/>
      <c r="L1687" s="126"/>
      <c r="M1687" s="126"/>
      <c r="N1687" s="226">
        <f>Table7[[#This Row],[Drug Cost]]+Table7[[#This Row],[Drug Markup]]+Table7[[#This Row],[Drug Dispensing Fee]]</f>
        <v>0</v>
      </c>
      <c r="O1687" s="126"/>
      <c r="P1687" s="126">
        <f>Table7[[#This Row],[Total Drug Cost]]-Table7[[#This Row],[Total Third-party Pay]]</f>
        <v>0</v>
      </c>
      <c r="Q1687" s="127"/>
      <c r="R1687" s="70" t="e">
        <f>VLOOKUP(Table7[[#This Row],[Patient PHN]],'[1]MASTER LIST'!$C:$D,2,FALSE)</f>
        <v>#N/A</v>
      </c>
    </row>
    <row r="1688" spans="1:18" x14ac:dyDescent="0.25">
      <c r="A1688" s="210"/>
      <c r="B1688" s="124"/>
      <c r="C1688" s="125"/>
      <c r="D1688" s="125"/>
      <c r="E1688" s="125"/>
      <c r="F1688" s="125"/>
      <c r="G1688" s="125"/>
      <c r="H1688" s="125"/>
      <c r="I1688" s="125"/>
      <c r="J1688" s="125"/>
      <c r="K1688" s="126"/>
      <c r="L1688" s="126"/>
      <c r="M1688" s="126"/>
      <c r="N1688" s="226">
        <f>Table7[[#This Row],[Drug Cost]]+Table7[[#This Row],[Drug Markup]]+Table7[[#This Row],[Drug Dispensing Fee]]</f>
        <v>0</v>
      </c>
      <c r="O1688" s="126"/>
      <c r="P1688" s="126">
        <f>Table7[[#This Row],[Total Drug Cost]]-Table7[[#This Row],[Total Third-party Pay]]</f>
        <v>0</v>
      </c>
      <c r="Q1688" s="127"/>
      <c r="R1688" s="70" t="e">
        <f>VLOOKUP(Table7[[#This Row],[Patient PHN]],'[1]MASTER LIST'!$C:$D,2,FALSE)</f>
        <v>#N/A</v>
      </c>
    </row>
    <row r="1689" spans="1:18" x14ac:dyDescent="0.25">
      <c r="A1689" s="210"/>
      <c r="B1689" s="124"/>
      <c r="C1689" s="125"/>
      <c r="D1689" s="125"/>
      <c r="E1689" s="125"/>
      <c r="F1689" s="125"/>
      <c r="G1689" s="125"/>
      <c r="H1689" s="125"/>
      <c r="I1689" s="125"/>
      <c r="J1689" s="125"/>
      <c r="K1689" s="126"/>
      <c r="L1689" s="126"/>
      <c r="M1689" s="126"/>
      <c r="N1689" s="226">
        <f>Table7[[#This Row],[Drug Cost]]+Table7[[#This Row],[Drug Markup]]+Table7[[#This Row],[Drug Dispensing Fee]]</f>
        <v>0</v>
      </c>
      <c r="O1689" s="126"/>
      <c r="P1689" s="126">
        <f>Table7[[#This Row],[Total Drug Cost]]-Table7[[#This Row],[Total Third-party Pay]]</f>
        <v>0</v>
      </c>
      <c r="Q1689" s="127"/>
      <c r="R1689" s="70" t="e">
        <f>VLOOKUP(Table7[[#This Row],[Patient PHN]],'[1]MASTER LIST'!$C:$D,2,FALSE)</f>
        <v>#N/A</v>
      </c>
    </row>
    <row r="1690" spans="1:18" x14ac:dyDescent="0.25">
      <c r="A1690" s="210"/>
      <c r="B1690" s="124"/>
      <c r="C1690" s="125"/>
      <c r="D1690" s="125"/>
      <c r="E1690" s="125"/>
      <c r="F1690" s="125"/>
      <c r="G1690" s="125"/>
      <c r="H1690" s="125"/>
      <c r="I1690" s="125"/>
      <c r="J1690" s="125"/>
      <c r="K1690" s="126"/>
      <c r="L1690" s="126"/>
      <c r="M1690" s="126"/>
      <c r="N1690" s="226">
        <f>Table7[[#This Row],[Drug Cost]]+Table7[[#This Row],[Drug Markup]]+Table7[[#This Row],[Drug Dispensing Fee]]</f>
        <v>0</v>
      </c>
      <c r="O1690" s="126"/>
      <c r="P1690" s="126">
        <f>Table7[[#This Row],[Total Drug Cost]]-Table7[[#This Row],[Total Third-party Pay]]</f>
        <v>0</v>
      </c>
      <c r="Q1690" s="127"/>
      <c r="R1690" s="70" t="e">
        <f>VLOOKUP(Table7[[#This Row],[Patient PHN]],'[1]MASTER LIST'!$C:$D,2,FALSE)</f>
        <v>#N/A</v>
      </c>
    </row>
    <row r="1691" spans="1:18" x14ac:dyDescent="0.25">
      <c r="A1691" s="210"/>
      <c r="B1691" s="124"/>
      <c r="C1691" s="125"/>
      <c r="D1691" s="125"/>
      <c r="E1691" s="125"/>
      <c r="F1691" s="125"/>
      <c r="G1691" s="125"/>
      <c r="H1691" s="125"/>
      <c r="I1691" s="125"/>
      <c r="J1691" s="125"/>
      <c r="K1691" s="126"/>
      <c r="L1691" s="126"/>
      <c r="M1691" s="126"/>
      <c r="N1691" s="226">
        <f>Table7[[#This Row],[Drug Cost]]+Table7[[#This Row],[Drug Markup]]+Table7[[#This Row],[Drug Dispensing Fee]]</f>
        <v>0</v>
      </c>
      <c r="O1691" s="126"/>
      <c r="P1691" s="126">
        <f>Table7[[#This Row],[Total Drug Cost]]-Table7[[#This Row],[Total Third-party Pay]]</f>
        <v>0</v>
      </c>
      <c r="Q1691" s="127"/>
      <c r="R1691" s="70" t="e">
        <f>VLOOKUP(Table7[[#This Row],[Patient PHN]],'[1]MASTER LIST'!$C:$D,2,FALSE)</f>
        <v>#N/A</v>
      </c>
    </row>
    <row r="1692" spans="1:18" x14ac:dyDescent="0.25">
      <c r="A1692" s="210"/>
      <c r="B1692" s="124"/>
      <c r="C1692" s="125"/>
      <c r="D1692" s="125"/>
      <c r="E1692" s="125"/>
      <c r="F1692" s="125"/>
      <c r="G1692" s="125"/>
      <c r="H1692" s="125"/>
      <c r="I1692" s="125"/>
      <c r="J1692" s="125"/>
      <c r="K1692" s="126"/>
      <c r="L1692" s="126"/>
      <c r="M1692" s="126"/>
      <c r="N1692" s="226">
        <f>Table7[[#This Row],[Drug Cost]]+Table7[[#This Row],[Drug Markup]]+Table7[[#This Row],[Drug Dispensing Fee]]</f>
        <v>0</v>
      </c>
      <c r="O1692" s="126"/>
      <c r="P1692" s="126">
        <f>Table7[[#This Row],[Total Drug Cost]]-Table7[[#This Row],[Total Third-party Pay]]</f>
        <v>0</v>
      </c>
      <c r="Q1692" s="127"/>
      <c r="R1692" s="70" t="e">
        <f>VLOOKUP(Table7[[#This Row],[Patient PHN]],'[1]MASTER LIST'!$C:$D,2,FALSE)</f>
        <v>#N/A</v>
      </c>
    </row>
    <row r="1693" spans="1:18" x14ac:dyDescent="0.25">
      <c r="A1693" s="210"/>
      <c r="B1693" s="124"/>
      <c r="C1693" s="125"/>
      <c r="D1693" s="125"/>
      <c r="E1693" s="125"/>
      <c r="F1693" s="125"/>
      <c r="G1693" s="125"/>
      <c r="H1693" s="125"/>
      <c r="I1693" s="125"/>
      <c r="J1693" s="125"/>
      <c r="K1693" s="126"/>
      <c r="L1693" s="126"/>
      <c r="M1693" s="126"/>
      <c r="N1693" s="226">
        <f>Table7[[#This Row],[Drug Cost]]+Table7[[#This Row],[Drug Markup]]+Table7[[#This Row],[Drug Dispensing Fee]]</f>
        <v>0</v>
      </c>
      <c r="O1693" s="126"/>
      <c r="P1693" s="126">
        <f>Table7[[#This Row],[Total Drug Cost]]-Table7[[#This Row],[Total Third-party Pay]]</f>
        <v>0</v>
      </c>
      <c r="Q1693" s="127"/>
      <c r="R1693" s="70" t="e">
        <f>VLOOKUP(Table7[[#This Row],[Patient PHN]],'[1]MASTER LIST'!$C:$D,2,FALSE)</f>
        <v>#N/A</v>
      </c>
    </row>
    <row r="1694" spans="1:18" x14ac:dyDescent="0.25">
      <c r="A1694" s="210"/>
      <c r="B1694" s="124"/>
      <c r="C1694" s="125"/>
      <c r="D1694" s="125"/>
      <c r="E1694" s="125"/>
      <c r="F1694" s="125"/>
      <c r="G1694" s="125"/>
      <c r="H1694" s="125"/>
      <c r="I1694" s="125"/>
      <c r="J1694" s="125"/>
      <c r="K1694" s="126"/>
      <c r="L1694" s="126"/>
      <c r="M1694" s="126"/>
      <c r="N1694" s="226">
        <f>Table7[[#This Row],[Drug Cost]]+Table7[[#This Row],[Drug Markup]]+Table7[[#This Row],[Drug Dispensing Fee]]</f>
        <v>0</v>
      </c>
      <c r="O1694" s="126"/>
      <c r="P1694" s="126">
        <f>Table7[[#This Row],[Total Drug Cost]]-Table7[[#This Row],[Total Third-party Pay]]</f>
        <v>0</v>
      </c>
      <c r="Q1694" s="127"/>
      <c r="R1694" s="70" t="e">
        <f>VLOOKUP(Table7[[#This Row],[Patient PHN]],'[1]MASTER LIST'!$C:$D,2,FALSE)</f>
        <v>#N/A</v>
      </c>
    </row>
    <row r="1695" spans="1:18" x14ac:dyDescent="0.25">
      <c r="A1695" s="210"/>
      <c r="B1695" s="124"/>
      <c r="C1695" s="125"/>
      <c r="D1695" s="125"/>
      <c r="E1695" s="125"/>
      <c r="F1695" s="125"/>
      <c r="G1695" s="125"/>
      <c r="H1695" s="125"/>
      <c r="I1695" s="125"/>
      <c r="J1695" s="125"/>
      <c r="K1695" s="126"/>
      <c r="L1695" s="126"/>
      <c r="M1695" s="126"/>
      <c r="N1695" s="226">
        <f>Table7[[#This Row],[Drug Cost]]+Table7[[#This Row],[Drug Markup]]+Table7[[#This Row],[Drug Dispensing Fee]]</f>
        <v>0</v>
      </c>
      <c r="O1695" s="126"/>
      <c r="P1695" s="126">
        <f>Table7[[#This Row],[Total Drug Cost]]-Table7[[#This Row],[Total Third-party Pay]]</f>
        <v>0</v>
      </c>
      <c r="Q1695" s="127"/>
      <c r="R1695" s="70" t="e">
        <f>VLOOKUP(Table7[[#This Row],[Patient PHN]],'[1]MASTER LIST'!$C:$D,2,FALSE)</f>
        <v>#N/A</v>
      </c>
    </row>
    <row r="1696" spans="1:18" x14ac:dyDescent="0.25">
      <c r="A1696" s="210"/>
      <c r="B1696" s="124"/>
      <c r="C1696" s="125"/>
      <c r="D1696" s="125"/>
      <c r="E1696" s="125"/>
      <c r="F1696" s="125"/>
      <c r="G1696" s="125"/>
      <c r="H1696" s="125"/>
      <c r="I1696" s="125"/>
      <c r="J1696" s="125"/>
      <c r="K1696" s="126"/>
      <c r="L1696" s="126"/>
      <c r="M1696" s="126"/>
      <c r="N1696" s="226">
        <f>Table7[[#This Row],[Drug Cost]]+Table7[[#This Row],[Drug Markup]]+Table7[[#This Row],[Drug Dispensing Fee]]</f>
        <v>0</v>
      </c>
      <c r="O1696" s="126"/>
      <c r="P1696" s="126">
        <f>Table7[[#This Row],[Total Drug Cost]]-Table7[[#This Row],[Total Third-party Pay]]</f>
        <v>0</v>
      </c>
      <c r="Q1696" s="127"/>
      <c r="R1696" s="70" t="e">
        <f>VLOOKUP(Table7[[#This Row],[Patient PHN]],'[1]MASTER LIST'!$C:$D,2,FALSE)</f>
        <v>#N/A</v>
      </c>
    </row>
    <row r="1697" spans="1:18" x14ac:dyDescent="0.25">
      <c r="A1697" s="210"/>
      <c r="B1697" s="124"/>
      <c r="C1697" s="125"/>
      <c r="D1697" s="125"/>
      <c r="E1697" s="125"/>
      <c r="F1697" s="125"/>
      <c r="G1697" s="125"/>
      <c r="H1697" s="125"/>
      <c r="I1697" s="125"/>
      <c r="J1697" s="125"/>
      <c r="K1697" s="126"/>
      <c r="L1697" s="126"/>
      <c r="M1697" s="126"/>
      <c r="N1697" s="226">
        <f>Table7[[#This Row],[Drug Cost]]+Table7[[#This Row],[Drug Markup]]+Table7[[#This Row],[Drug Dispensing Fee]]</f>
        <v>0</v>
      </c>
      <c r="O1697" s="126"/>
      <c r="P1697" s="126">
        <f>Table7[[#This Row],[Total Drug Cost]]-Table7[[#This Row],[Total Third-party Pay]]</f>
        <v>0</v>
      </c>
      <c r="Q1697" s="127"/>
      <c r="R1697" s="70" t="e">
        <f>VLOOKUP(Table7[[#This Row],[Patient PHN]],'[1]MASTER LIST'!$C:$D,2,FALSE)</f>
        <v>#N/A</v>
      </c>
    </row>
    <row r="1698" spans="1:18" x14ac:dyDescent="0.25">
      <c r="A1698" s="210"/>
      <c r="B1698" s="124"/>
      <c r="C1698" s="125"/>
      <c r="D1698" s="125"/>
      <c r="E1698" s="125"/>
      <c r="F1698" s="125"/>
      <c r="G1698" s="125"/>
      <c r="H1698" s="125"/>
      <c r="I1698" s="125"/>
      <c r="J1698" s="125"/>
      <c r="K1698" s="126"/>
      <c r="L1698" s="126"/>
      <c r="M1698" s="126"/>
      <c r="N1698" s="226">
        <f>Table7[[#This Row],[Drug Cost]]+Table7[[#This Row],[Drug Markup]]+Table7[[#This Row],[Drug Dispensing Fee]]</f>
        <v>0</v>
      </c>
      <c r="O1698" s="126"/>
      <c r="P1698" s="126">
        <f>Table7[[#This Row],[Total Drug Cost]]-Table7[[#This Row],[Total Third-party Pay]]</f>
        <v>0</v>
      </c>
      <c r="Q1698" s="127"/>
      <c r="R1698" s="70" t="e">
        <f>VLOOKUP(Table7[[#This Row],[Patient PHN]],'[1]MASTER LIST'!$C:$D,2,FALSE)</f>
        <v>#N/A</v>
      </c>
    </row>
    <row r="1699" spans="1:18" x14ac:dyDescent="0.25">
      <c r="A1699" s="210"/>
      <c r="B1699" s="124"/>
      <c r="C1699" s="125"/>
      <c r="D1699" s="125"/>
      <c r="E1699" s="125"/>
      <c r="F1699" s="125"/>
      <c r="G1699" s="125"/>
      <c r="H1699" s="125"/>
      <c r="I1699" s="125"/>
      <c r="J1699" s="125"/>
      <c r="K1699" s="126"/>
      <c r="L1699" s="126"/>
      <c r="M1699" s="126"/>
      <c r="N1699" s="226">
        <f>Table7[[#This Row],[Drug Cost]]+Table7[[#This Row],[Drug Markup]]+Table7[[#This Row],[Drug Dispensing Fee]]</f>
        <v>0</v>
      </c>
      <c r="O1699" s="126"/>
      <c r="P1699" s="126">
        <f>Table7[[#This Row],[Total Drug Cost]]-Table7[[#This Row],[Total Third-party Pay]]</f>
        <v>0</v>
      </c>
      <c r="Q1699" s="127"/>
      <c r="R1699" s="70" t="e">
        <f>VLOOKUP(Table7[[#This Row],[Patient PHN]],'[1]MASTER LIST'!$C:$D,2,FALSE)</f>
        <v>#N/A</v>
      </c>
    </row>
    <row r="1700" spans="1:18" x14ac:dyDescent="0.25">
      <c r="A1700" s="210"/>
      <c r="B1700" s="124"/>
      <c r="C1700" s="125"/>
      <c r="D1700" s="125"/>
      <c r="E1700" s="125"/>
      <c r="F1700" s="125"/>
      <c r="G1700" s="125"/>
      <c r="H1700" s="125"/>
      <c r="I1700" s="125"/>
      <c r="J1700" s="125"/>
      <c r="K1700" s="126"/>
      <c r="L1700" s="126"/>
      <c r="M1700" s="126"/>
      <c r="N1700" s="226">
        <f>Table7[[#This Row],[Drug Cost]]+Table7[[#This Row],[Drug Markup]]+Table7[[#This Row],[Drug Dispensing Fee]]</f>
        <v>0</v>
      </c>
      <c r="O1700" s="126"/>
      <c r="P1700" s="126">
        <f>Table7[[#This Row],[Total Drug Cost]]-Table7[[#This Row],[Total Third-party Pay]]</f>
        <v>0</v>
      </c>
      <c r="Q1700" s="127"/>
      <c r="R1700" s="70" t="e">
        <f>VLOOKUP(Table7[[#This Row],[Patient PHN]],'[1]MASTER LIST'!$C:$D,2,FALSE)</f>
        <v>#N/A</v>
      </c>
    </row>
    <row r="1701" spans="1:18" x14ac:dyDescent="0.25">
      <c r="A1701" s="210"/>
      <c r="B1701" s="124"/>
      <c r="C1701" s="125"/>
      <c r="D1701" s="125"/>
      <c r="E1701" s="125"/>
      <c r="F1701" s="125"/>
      <c r="G1701" s="125"/>
      <c r="H1701" s="125"/>
      <c r="I1701" s="125"/>
      <c r="J1701" s="125"/>
      <c r="K1701" s="126"/>
      <c r="L1701" s="126"/>
      <c r="M1701" s="126"/>
      <c r="N1701" s="226">
        <f>Table7[[#This Row],[Drug Cost]]+Table7[[#This Row],[Drug Markup]]+Table7[[#This Row],[Drug Dispensing Fee]]</f>
        <v>0</v>
      </c>
      <c r="O1701" s="126"/>
      <c r="P1701" s="126">
        <f>Table7[[#This Row],[Total Drug Cost]]-Table7[[#This Row],[Total Third-party Pay]]</f>
        <v>0</v>
      </c>
      <c r="Q1701" s="127"/>
      <c r="R1701" s="70" t="e">
        <f>VLOOKUP(Table7[[#This Row],[Patient PHN]],'[1]MASTER LIST'!$C:$D,2,FALSE)</f>
        <v>#N/A</v>
      </c>
    </row>
    <row r="1702" spans="1:18" x14ac:dyDescent="0.25">
      <c r="A1702" s="210"/>
      <c r="B1702" s="124"/>
      <c r="C1702" s="125"/>
      <c r="D1702" s="125"/>
      <c r="E1702" s="125"/>
      <c r="F1702" s="125"/>
      <c r="G1702" s="125"/>
      <c r="H1702" s="125"/>
      <c r="I1702" s="125"/>
      <c r="J1702" s="125"/>
      <c r="K1702" s="126"/>
      <c r="L1702" s="126"/>
      <c r="M1702" s="126"/>
      <c r="N1702" s="226">
        <f>Table7[[#This Row],[Drug Cost]]+Table7[[#This Row],[Drug Markup]]+Table7[[#This Row],[Drug Dispensing Fee]]</f>
        <v>0</v>
      </c>
      <c r="O1702" s="126"/>
      <c r="P1702" s="126">
        <f>Table7[[#This Row],[Total Drug Cost]]-Table7[[#This Row],[Total Third-party Pay]]</f>
        <v>0</v>
      </c>
      <c r="Q1702" s="127"/>
      <c r="R1702" s="70" t="e">
        <f>VLOOKUP(Table7[[#This Row],[Patient PHN]],'[1]MASTER LIST'!$C:$D,2,FALSE)</f>
        <v>#N/A</v>
      </c>
    </row>
    <row r="1703" spans="1:18" x14ac:dyDescent="0.25">
      <c r="A1703" s="210"/>
      <c r="B1703" s="124"/>
      <c r="C1703" s="125"/>
      <c r="D1703" s="125"/>
      <c r="E1703" s="125"/>
      <c r="F1703" s="125"/>
      <c r="G1703" s="125"/>
      <c r="H1703" s="125"/>
      <c r="I1703" s="125"/>
      <c r="J1703" s="125"/>
      <c r="K1703" s="126"/>
      <c r="L1703" s="126"/>
      <c r="M1703" s="126"/>
      <c r="N1703" s="226">
        <f>Table7[[#This Row],[Drug Cost]]+Table7[[#This Row],[Drug Markup]]+Table7[[#This Row],[Drug Dispensing Fee]]</f>
        <v>0</v>
      </c>
      <c r="O1703" s="126"/>
      <c r="P1703" s="126">
        <f>Table7[[#This Row],[Total Drug Cost]]-Table7[[#This Row],[Total Third-party Pay]]</f>
        <v>0</v>
      </c>
      <c r="Q1703" s="127"/>
      <c r="R1703" s="70" t="e">
        <f>VLOOKUP(Table7[[#This Row],[Patient PHN]],'[1]MASTER LIST'!$C:$D,2,FALSE)</f>
        <v>#N/A</v>
      </c>
    </row>
    <row r="1704" spans="1:18" x14ac:dyDescent="0.25">
      <c r="A1704" s="210"/>
      <c r="B1704" s="124"/>
      <c r="C1704" s="125"/>
      <c r="D1704" s="125"/>
      <c r="E1704" s="125"/>
      <c r="F1704" s="125"/>
      <c r="G1704" s="125"/>
      <c r="H1704" s="125"/>
      <c r="I1704" s="125"/>
      <c r="J1704" s="125"/>
      <c r="K1704" s="126"/>
      <c r="L1704" s="126"/>
      <c r="M1704" s="126"/>
      <c r="N1704" s="226">
        <f>Table7[[#This Row],[Drug Cost]]+Table7[[#This Row],[Drug Markup]]+Table7[[#This Row],[Drug Dispensing Fee]]</f>
        <v>0</v>
      </c>
      <c r="O1704" s="126"/>
      <c r="P1704" s="126">
        <f>Table7[[#This Row],[Total Drug Cost]]-Table7[[#This Row],[Total Third-party Pay]]</f>
        <v>0</v>
      </c>
      <c r="Q1704" s="127"/>
      <c r="R1704" s="70" t="e">
        <f>VLOOKUP(Table7[[#This Row],[Patient PHN]],'[1]MASTER LIST'!$C:$D,2,FALSE)</f>
        <v>#N/A</v>
      </c>
    </row>
    <row r="1705" spans="1:18" x14ac:dyDescent="0.25">
      <c r="A1705" s="210"/>
      <c r="B1705" s="124"/>
      <c r="C1705" s="125"/>
      <c r="D1705" s="125"/>
      <c r="E1705" s="125"/>
      <c r="F1705" s="125"/>
      <c r="G1705" s="125"/>
      <c r="H1705" s="125"/>
      <c r="I1705" s="125"/>
      <c r="J1705" s="125"/>
      <c r="K1705" s="126"/>
      <c r="L1705" s="126"/>
      <c r="M1705" s="126"/>
      <c r="N1705" s="226">
        <f>Table7[[#This Row],[Drug Cost]]+Table7[[#This Row],[Drug Markup]]+Table7[[#This Row],[Drug Dispensing Fee]]</f>
        <v>0</v>
      </c>
      <c r="O1705" s="126"/>
      <c r="P1705" s="126">
        <f>Table7[[#This Row],[Total Drug Cost]]-Table7[[#This Row],[Total Third-party Pay]]</f>
        <v>0</v>
      </c>
      <c r="Q1705" s="127"/>
      <c r="R1705" s="70" t="e">
        <f>VLOOKUP(Table7[[#This Row],[Patient PHN]],'[1]MASTER LIST'!$C:$D,2,FALSE)</f>
        <v>#N/A</v>
      </c>
    </row>
    <row r="1706" spans="1:18" x14ac:dyDescent="0.25">
      <c r="A1706" s="210"/>
      <c r="B1706" s="124"/>
      <c r="C1706" s="125"/>
      <c r="D1706" s="125"/>
      <c r="E1706" s="125"/>
      <c r="F1706" s="125"/>
      <c r="G1706" s="125"/>
      <c r="H1706" s="125"/>
      <c r="I1706" s="125"/>
      <c r="J1706" s="125"/>
      <c r="K1706" s="126"/>
      <c r="L1706" s="126"/>
      <c r="M1706" s="126"/>
      <c r="N1706" s="226">
        <f>Table7[[#This Row],[Drug Cost]]+Table7[[#This Row],[Drug Markup]]+Table7[[#This Row],[Drug Dispensing Fee]]</f>
        <v>0</v>
      </c>
      <c r="O1706" s="126"/>
      <c r="P1706" s="126">
        <f>Table7[[#This Row],[Total Drug Cost]]-Table7[[#This Row],[Total Third-party Pay]]</f>
        <v>0</v>
      </c>
      <c r="Q1706" s="127"/>
      <c r="R1706" s="70" t="e">
        <f>VLOOKUP(Table7[[#This Row],[Patient PHN]],'[1]MASTER LIST'!$C:$D,2,FALSE)</f>
        <v>#N/A</v>
      </c>
    </row>
    <row r="1707" spans="1:18" x14ac:dyDescent="0.25">
      <c r="A1707" s="210"/>
      <c r="B1707" s="124"/>
      <c r="C1707" s="125"/>
      <c r="D1707" s="125"/>
      <c r="E1707" s="125"/>
      <c r="F1707" s="125"/>
      <c r="G1707" s="125"/>
      <c r="H1707" s="125"/>
      <c r="I1707" s="125"/>
      <c r="J1707" s="125"/>
      <c r="K1707" s="126"/>
      <c r="L1707" s="126"/>
      <c r="M1707" s="126"/>
      <c r="N1707" s="226">
        <f>Table7[[#This Row],[Drug Cost]]+Table7[[#This Row],[Drug Markup]]+Table7[[#This Row],[Drug Dispensing Fee]]</f>
        <v>0</v>
      </c>
      <c r="O1707" s="126"/>
      <c r="P1707" s="126">
        <f>Table7[[#This Row],[Total Drug Cost]]-Table7[[#This Row],[Total Third-party Pay]]</f>
        <v>0</v>
      </c>
      <c r="Q1707" s="127"/>
      <c r="R1707" s="70" t="e">
        <f>VLOOKUP(Table7[[#This Row],[Patient PHN]],'[1]MASTER LIST'!$C:$D,2,FALSE)</f>
        <v>#N/A</v>
      </c>
    </row>
    <row r="1708" spans="1:18" x14ac:dyDescent="0.25">
      <c r="A1708" s="210"/>
      <c r="B1708" s="124"/>
      <c r="C1708" s="125"/>
      <c r="D1708" s="125"/>
      <c r="E1708" s="125"/>
      <c r="F1708" s="125"/>
      <c r="G1708" s="125"/>
      <c r="H1708" s="125"/>
      <c r="I1708" s="125"/>
      <c r="J1708" s="125"/>
      <c r="K1708" s="126"/>
      <c r="L1708" s="126"/>
      <c r="M1708" s="126"/>
      <c r="N1708" s="226">
        <f>Table7[[#This Row],[Drug Cost]]+Table7[[#This Row],[Drug Markup]]+Table7[[#This Row],[Drug Dispensing Fee]]</f>
        <v>0</v>
      </c>
      <c r="O1708" s="126"/>
      <c r="P1708" s="126">
        <f>Table7[[#This Row],[Total Drug Cost]]-Table7[[#This Row],[Total Third-party Pay]]</f>
        <v>0</v>
      </c>
      <c r="Q1708" s="127"/>
      <c r="R1708" s="70" t="e">
        <f>VLOOKUP(Table7[[#This Row],[Patient PHN]],'[1]MASTER LIST'!$C:$D,2,FALSE)</f>
        <v>#N/A</v>
      </c>
    </row>
    <row r="1709" spans="1:18" x14ac:dyDescent="0.25">
      <c r="A1709" s="210"/>
      <c r="B1709" s="124"/>
      <c r="C1709" s="125"/>
      <c r="D1709" s="125"/>
      <c r="E1709" s="125"/>
      <c r="F1709" s="125"/>
      <c r="G1709" s="125"/>
      <c r="H1709" s="125"/>
      <c r="I1709" s="125"/>
      <c r="J1709" s="125"/>
      <c r="K1709" s="126"/>
      <c r="L1709" s="126"/>
      <c r="M1709" s="126"/>
      <c r="N1709" s="226">
        <f>Table7[[#This Row],[Drug Cost]]+Table7[[#This Row],[Drug Markup]]+Table7[[#This Row],[Drug Dispensing Fee]]</f>
        <v>0</v>
      </c>
      <c r="O1709" s="126"/>
      <c r="P1709" s="126">
        <f>Table7[[#This Row],[Total Drug Cost]]-Table7[[#This Row],[Total Third-party Pay]]</f>
        <v>0</v>
      </c>
      <c r="Q1709" s="127"/>
      <c r="R1709" s="70" t="e">
        <f>VLOOKUP(Table7[[#This Row],[Patient PHN]],'[1]MASTER LIST'!$C:$D,2,FALSE)</f>
        <v>#N/A</v>
      </c>
    </row>
    <row r="1710" spans="1:18" x14ac:dyDescent="0.25">
      <c r="A1710" s="210"/>
      <c r="B1710" s="124"/>
      <c r="C1710" s="125"/>
      <c r="D1710" s="125"/>
      <c r="E1710" s="125"/>
      <c r="F1710" s="125"/>
      <c r="G1710" s="125"/>
      <c r="H1710" s="125"/>
      <c r="I1710" s="125"/>
      <c r="J1710" s="125"/>
      <c r="K1710" s="126"/>
      <c r="L1710" s="126"/>
      <c r="M1710" s="126"/>
      <c r="N1710" s="226">
        <f>Table7[[#This Row],[Drug Cost]]+Table7[[#This Row],[Drug Markup]]+Table7[[#This Row],[Drug Dispensing Fee]]</f>
        <v>0</v>
      </c>
      <c r="O1710" s="126"/>
      <c r="P1710" s="126">
        <f>Table7[[#This Row],[Total Drug Cost]]-Table7[[#This Row],[Total Third-party Pay]]</f>
        <v>0</v>
      </c>
      <c r="Q1710" s="127"/>
      <c r="R1710" s="70" t="e">
        <f>VLOOKUP(Table7[[#This Row],[Patient PHN]],'[1]MASTER LIST'!$C:$D,2,FALSE)</f>
        <v>#N/A</v>
      </c>
    </row>
    <row r="1711" spans="1:18" x14ac:dyDescent="0.25">
      <c r="A1711" s="210"/>
      <c r="B1711" s="124"/>
      <c r="C1711" s="125"/>
      <c r="D1711" s="125"/>
      <c r="E1711" s="125"/>
      <c r="F1711" s="125"/>
      <c r="G1711" s="125"/>
      <c r="H1711" s="125"/>
      <c r="I1711" s="125"/>
      <c r="J1711" s="125"/>
      <c r="K1711" s="126"/>
      <c r="L1711" s="126"/>
      <c r="M1711" s="126"/>
      <c r="N1711" s="226">
        <f>Table7[[#This Row],[Drug Cost]]+Table7[[#This Row],[Drug Markup]]+Table7[[#This Row],[Drug Dispensing Fee]]</f>
        <v>0</v>
      </c>
      <c r="O1711" s="126"/>
      <c r="P1711" s="126">
        <f>Table7[[#This Row],[Total Drug Cost]]-Table7[[#This Row],[Total Third-party Pay]]</f>
        <v>0</v>
      </c>
      <c r="Q1711" s="127"/>
      <c r="R1711" s="70" t="e">
        <f>VLOOKUP(Table7[[#This Row],[Patient PHN]],'[1]MASTER LIST'!$C:$D,2,FALSE)</f>
        <v>#N/A</v>
      </c>
    </row>
    <row r="1712" spans="1:18" x14ac:dyDescent="0.25">
      <c r="A1712" s="210"/>
      <c r="B1712" s="124"/>
      <c r="C1712" s="125"/>
      <c r="D1712" s="125"/>
      <c r="E1712" s="125"/>
      <c r="F1712" s="125"/>
      <c r="G1712" s="125"/>
      <c r="H1712" s="125"/>
      <c r="I1712" s="125"/>
      <c r="J1712" s="125"/>
      <c r="K1712" s="126"/>
      <c r="L1712" s="126"/>
      <c r="M1712" s="126"/>
      <c r="N1712" s="226">
        <f>Table7[[#This Row],[Drug Cost]]+Table7[[#This Row],[Drug Markup]]+Table7[[#This Row],[Drug Dispensing Fee]]</f>
        <v>0</v>
      </c>
      <c r="O1712" s="126"/>
      <c r="P1712" s="126">
        <f>Table7[[#This Row],[Total Drug Cost]]-Table7[[#This Row],[Total Third-party Pay]]</f>
        <v>0</v>
      </c>
      <c r="Q1712" s="127"/>
      <c r="R1712" s="70" t="e">
        <f>VLOOKUP(Table7[[#This Row],[Patient PHN]],'[1]MASTER LIST'!$C:$D,2,FALSE)</f>
        <v>#N/A</v>
      </c>
    </row>
    <row r="1713" spans="1:18" x14ac:dyDescent="0.25">
      <c r="A1713" s="210"/>
      <c r="B1713" s="124"/>
      <c r="C1713" s="125"/>
      <c r="D1713" s="125"/>
      <c r="E1713" s="125"/>
      <c r="F1713" s="125"/>
      <c r="G1713" s="125"/>
      <c r="H1713" s="125"/>
      <c r="I1713" s="125"/>
      <c r="J1713" s="125"/>
      <c r="K1713" s="126"/>
      <c r="L1713" s="126"/>
      <c r="M1713" s="126"/>
      <c r="N1713" s="226">
        <f>Table7[[#This Row],[Drug Cost]]+Table7[[#This Row],[Drug Markup]]+Table7[[#This Row],[Drug Dispensing Fee]]</f>
        <v>0</v>
      </c>
      <c r="O1713" s="126"/>
      <c r="P1713" s="126">
        <f>Table7[[#This Row],[Total Drug Cost]]-Table7[[#This Row],[Total Third-party Pay]]</f>
        <v>0</v>
      </c>
      <c r="Q1713" s="127"/>
      <c r="R1713" s="70" t="e">
        <f>VLOOKUP(Table7[[#This Row],[Patient PHN]],'[1]MASTER LIST'!$C:$D,2,FALSE)</f>
        <v>#N/A</v>
      </c>
    </row>
    <row r="1714" spans="1:18" x14ac:dyDescent="0.25">
      <c r="A1714" s="210"/>
      <c r="B1714" s="124"/>
      <c r="C1714" s="125"/>
      <c r="D1714" s="125"/>
      <c r="E1714" s="125"/>
      <c r="F1714" s="125"/>
      <c r="G1714" s="125"/>
      <c r="H1714" s="125"/>
      <c r="I1714" s="125"/>
      <c r="J1714" s="125"/>
      <c r="K1714" s="126"/>
      <c r="L1714" s="126"/>
      <c r="M1714" s="126"/>
      <c r="N1714" s="226">
        <f>Table7[[#This Row],[Drug Cost]]+Table7[[#This Row],[Drug Markup]]+Table7[[#This Row],[Drug Dispensing Fee]]</f>
        <v>0</v>
      </c>
      <c r="O1714" s="126"/>
      <c r="P1714" s="126">
        <f>Table7[[#This Row],[Total Drug Cost]]-Table7[[#This Row],[Total Third-party Pay]]</f>
        <v>0</v>
      </c>
      <c r="Q1714" s="127"/>
      <c r="R1714" s="70" t="e">
        <f>VLOOKUP(Table7[[#This Row],[Patient PHN]],'[1]MASTER LIST'!$C:$D,2,FALSE)</f>
        <v>#N/A</v>
      </c>
    </row>
    <row r="1715" spans="1:18" x14ac:dyDescent="0.25">
      <c r="A1715" s="210"/>
      <c r="B1715" s="124"/>
      <c r="C1715" s="125"/>
      <c r="D1715" s="125"/>
      <c r="E1715" s="125"/>
      <c r="F1715" s="125"/>
      <c r="G1715" s="125"/>
      <c r="H1715" s="125"/>
      <c r="I1715" s="125"/>
      <c r="J1715" s="125"/>
      <c r="K1715" s="126"/>
      <c r="L1715" s="126"/>
      <c r="M1715" s="126"/>
      <c r="N1715" s="226">
        <f>Table7[[#This Row],[Drug Cost]]+Table7[[#This Row],[Drug Markup]]+Table7[[#This Row],[Drug Dispensing Fee]]</f>
        <v>0</v>
      </c>
      <c r="O1715" s="126"/>
      <c r="P1715" s="126">
        <f>Table7[[#This Row],[Total Drug Cost]]-Table7[[#This Row],[Total Third-party Pay]]</f>
        <v>0</v>
      </c>
      <c r="Q1715" s="127"/>
      <c r="R1715" s="70" t="e">
        <f>VLOOKUP(Table7[[#This Row],[Patient PHN]],'[1]MASTER LIST'!$C:$D,2,FALSE)</f>
        <v>#N/A</v>
      </c>
    </row>
    <row r="1716" spans="1:18" x14ac:dyDescent="0.25">
      <c r="A1716" s="210"/>
      <c r="B1716" s="124"/>
      <c r="C1716" s="125"/>
      <c r="D1716" s="125"/>
      <c r="E1716" s="125"/>
      <c r="F1716" s="125"/>
      <c r="G1716" s="125"/>
      <c r="H1716" s="125"/>
      <c r="I1716" s="125"/>
      <c r="J1716" s="125"/>
      <c r="K1716" s="126"/>
      <c r="L1716" s="126"/>
      <c r="M1716" s="126"/>
      <c r="N1716" s="226">
        <f>Table7[[#This Row],[Drug Cost]]+Table7[[#This Row],[Drug Markup]]+Table7[[#This Row],[Drug Dispensing Fee]]</f>
        <v>0</v>
      </c>
      <c r="O1716" s="126"/>
      <c r="P1716" s="126">
        <f>Table7[[#This Row],[Total Drug Cost]]-Table7[[#This Row],[Total Third-party Pay]]</f>
        <v>0</v>
      </c>
      <c r="Q1716" s="127"/>
      <c r="R1716" s="70" t="e">
        <f>VLOOKUP(Table7[[#This Row],[Patient PHN]],'[1]MASTER LIST'!$C:$D,2,FALSE)</f>
        <v>#N/A</v>
      </c>
    </row>
    <row r="1717" spans="1:18" x14ac:dyDescent="0.25">
      <c r="A1717" s="210"/>
      <c r="B1717" s="124"/>
      <c r="C1717" s="125"/>
      <c r="D1717" s="125"/>
      <c r="E1717" s="125"/>
      <c r="F1717" s="125"/>
      <c r="G1717" s="125"/>
      <c r="H1717" s="125"/>
      <c r="I1717" s="125"/>
      <c r="J1717" s="125"/>
      <c r="K1717" s="126"/>
      <c r="L1717" s="126"/>
      <c r="M1717" s="126"/>
      <c r="N1717" s="226">
        <f>Table7[[#This Row],[Drug Cost]]+Table7[[#This Row],[Drug Markup]]+Table7[[#This Row],[Drug Dispensing Fee]]</f>
        <v>0</v>
      </c>
      <c r="O1717" s="126"/>
      <c r="P1717" s="126">
        <f>Table7[[#This Row],[Total Drug Cost]]-Table7[[#This Row],[Total Third-party Pay]]</f>
        <v>0</v>
      </c>
      <c r="Q1717" s="127"/>
      <c r="R1717" s="70" t="e">
        <f>VLOOKUP(Table7[[#This Row],[Patient PHN]],'[1]MASTER LIST'!$C:$D,2,FALSE)</f>
        <v>#N/A</v>
      </c>
    </row>
    <row r="1718" spans="1:18" x14ac:dyDescent="0.25">
      <c r="A1718" s="210"/>
      <c r="B1718" s="124"/>
      <c r="C1718" s="125"/>
      <c r="D1718" s="125"/>
      <c r="E1718" s="125"/>
      <c r="F1718" s="125"/>
      <c r="G1718" s="125"/>
      <c r="H1718" s="125"/>
      <c r="I1718" s="125"/>
      <c r="J1718" s="125"/>
      <c r="K1718" s="126"/>
      <c r="L1718" s="126"/>
      <c r="M1718" s="126"/>
      <c r="N1718" s="226">
        <f>Table7[[#This Row],[Drug Cost]]+Table7[[#This Row],[Drug Markup]]+Table7[[#This Row],[Drug Dispensing Fee]]</f>
        <v>0</v>
      </c>
      <c r="O1718" s="126"/>
      <c r="P1718" s="126">
        <f>Table7[[#This Row],[Total Drug Cost]]-Table7[[#This Row],[Total Third-party Pay]]</f>
        <v>0</v>
      </c>
      <c r="Q1718" s="127"/>
      <c r="R1718" s="70" t="e">
        <f>VLOOKUP(Table7[[#This Row],[Patient PHN]],'[1]MASTER LIST'!$C:$D,2,FALSE)</f>
        <v>#N/A</v>
      </c>
    </row>
    <row r="1719" spans="1:18" x14ac:dyDescent="0.25">
      <c r="A1719" s="210"/>
      <c r="B1719" s="124"/>
      <c r="C1719" s="125"/>
      <c r="D1719" s="125"/>
      <c r="E1719" s="125"/>
      <c r="F1719" s="125"/>
      <c r="G1719" s="125"/>
      <c r="H1719" s="125"/>
      <c r="I1719" s="125"/>
      <c r="J1719" s="125"/>
      <c r="K1719" s="126"/>
      <c r="L1719" s="126"/>
      <c r="M1719" s="126"/>
      <c r="N1719" s="226">
        <f>Table7[[#This Row],[Drug Cost]]+Table7[[#This Row],[Drug Markup]]+Table7[[#This Row],[Drug Dispensing Fee]]</f>
        <v>0</v>
      </c>
      <c r="O1719" s="126"/>
      <c r="P1719" s="126">
        <f>Table7[[#This Row],[Total Drug Cost]]-Table7[[#This Row],[Total Third-party Pay]]</f>
        <v>0</v>
      </c>
      <c r="Q1719" s="127"/>
      <c r="R1719" s="70" t="e">
        <f>VLOOKUP(Table7[[#This Row],[Patient PHN]],'[1]MASTER LIST'!$C:$D,2,FALSE)</f>
        <v>#N/A</v>
      </c>
    </row>
    <row r="1720" spans="1:18" x14ac:dyDescent="0.25">
      <c r="A1720" s="210"/>
      <c r="B1720" s="124"/>
      <c r="C1720" s="125"/>
      <c r="D1720" s="125"/>
      <c r="E1720" s="125"/>
      <c r="F1720" s="125"/>
      <c r="G1720" s="125"/>
      <c r="H1720" s="125"/>
      <c r="I1720" s="125"/>
      <c r="J1720" s="125"/>
      <c r="K1720" s="126"/>
      <c r="L1720" s="126"/>
      <c r="M1720" s="126"/>
      <c r="N1720" s="226">
        <f>Table7[[#This Row],[Drug Cost]]+Table7[[#This Row],[Drug Markup]]+Table7[[#This Row],[Drug Dispensing Fee]]</f>
        <v>0</v>
      </c>
      <c r="O1720" s="126"/>
      <c r="P1720" s="126">
        <f>Table7[[#This Row],[Total Drug Cost]]-Table7[[#This Row],[Total Third-party Pay]]</f>
        <v>0</v>
      </c>
      <c r="Q1720" s="127"/>
      <c r="R1720" s="70" t="e">
        <f>VLOOKUP(Table7[[#This Row],[Patient PHN]],'[1]MASTER LIST'!$C:$D,2,FALSE)</f>
        <v>#N/A</v>
      </c>
    </row>
    <row r="1721" spans="1:18" x14ac:dyDescent="0.25">
      <c r="A1721" s="210"/>
      <c r="B1721" s="124"/>
      <c r="C1721" s="125"/>
      <c r="D1721" s="125"/>
      <c r="E1721" s="125"/>
      <c r="F1721" s="125"/>
      <c r="G1721" s="125"/>
      <c r="H1721" s="125"/>
      <c r="I1721" s="125"/>
      <c r="J1721" s="125"/>
      <c r="K1721" s="126"/>
      <c r="L1721" s="126"/>
      <c r="M1721" s="126"/>
      <c r="N1721" s="226">
        <f>Table7[[#This Row],[Drug Cost]]+Table7[[#This Row],[Drug Markup]]+Table7[[#This Row],[Drug Dispensing Fee]]</f>
        <v>0</v>
      </c>
      <c r="O1721" s="126"/>
      <c r="P1721" s="126">
        <f>Table7[[#This Row],[Total Drug Cost]]-Table7[[#This Row],[Total Third-party Pay]]</f>
        <v>0</v>
      </c>
      <c r="Q1721" s="127"/>
      <c r="R1721" s="70" t="e">
        <f>VLOOKUP(Table7[[#This Row],[Patient PHN]],'[1]MASTER LIST'!$C:$D,2,FALSE)</f>
        <v>#N/A</v>
      </c>
    </row>
    <row r="1722" spans="1:18" x14ac:dyDescent="0.25">
      <c r="A1722" s="210"/>
      <c r="B1722" s="124"/>
      <c r="C1722" s="125"/>
      <c r="D1722" s="125"/>
      <c r="E1722" s="125"/>
      <c r="F1722" s="125"/>
      <c r="G1722" s="125"/>
      <c r="H1722" s="125"/>
      <c r="I1722" s="125"/>
      <c r="J1722" s="125"/>
      <c r="K1722" s="126"/>
      <c r="L1722" s="126"/>
      <c r="M1722" s="126"/>
      <c r="N1722" s="226">
        <f>Table7[[#This Row],[Drug Cost]]+Table7[[#This Row],[Drug Markup]]+Table7[[#This Row],[Drug Dispensing Fee]]</f>
        <v>0</v>
      </c>
      <c r="O1722" s="126"/>
      <c r="P1722" s="126">
        <f>Table7[[#This Row],[Total Drug Cost]]-Table7[[#This Row],[Total Third-party Pay]]</f>
        <v>0</v>
      </c>
      <c r="Q1722" s="127"/>
      <c r="R1722" s="70" t="e">
        <f>VLOOKUP(Table7[[#This Row],[Patient PHN]],'[1]MASTER LIST'!$C:$D,2,FALSE)</f>
        <v>#N/A</v>
      </c>
    </row>
    <row r="1723" spans="1:18" x14ac:dyDescent="0.25">
      <c r="A1723" s="210"/>
      <c r="B1723" s="124"/>
      <c r="C1723" s="125"/>
      <c r="D1723" s="125"/>
      <c r="E1723" s="125"/>
      <c r="F1723" s="125"/>
      <c r="G1723" s="125"/>
      <c r="H1723" s="125"/>
      <c r="I1723" s="125"/>
      <c r="J1723" s="125"/>
      <c r="K1723" s="126"/>
      <c r="L1723" s="126"/>
      <c r="M1723" s="126"/>
      <c r="N1723" s="226">
        <f>Table7[[#This Row],[Drug Cost]]+Table7[[#This Row],[Drug Markup]]+Table7[[#This Row],[Drug Dispensing Fee]]</f>
        <v>0</v>
      </c>
      <c r="O1723" s="126"/>
      <c r="P1723" s="126">
        <f>Table7[[#This Row],[Total Drug Cost]]-Table7[[#This Row],[Total Third-party Pay]]</f>
        <v>0</v>
      </c>
      <c r="Q1723" s="127"/>
      <c r="R1723" s="70" t="e">
        <f>VLOOKUP(Table7[[#This Row],[Patient PHN]],'[1]MASTER LIST'!$C:$D,2,FALSE)</f>
        <v>#N/A</v>
      </c>
    </row>
    <row r="1724" spans="1:18" x14ac:dyDescent="0.25">
      <c r="A1724" s="210"/>
      <c r="B1724" s="124"/>
      <c r="C1724" s="125"/>
      <c r="D1724" s="125"/>
      <c r="E1724" s="125"/>
      <c r="F1724" s="125"/>
      <c r="G1724" s="125"/>
      <c r="H1724" s="125"/>
      <c r="I1724" s="125"/>
      <c r="J1724" s="125"/>
      <c r="K1724" s="126"/>
      <c r="L1724" s="126"/>
      <c r="M1724" s="126"/>
      <c r="N1724" s="226">
        <f>Table7[[#This Row],[Drug Cost]]+Table7[[#This Row],[Drug Markup]]+Table7[[#This Row],[Drug Dispensing Fee]]</f>
        <v>0</v>
      </c>
      <c r="O1724" s="126"/>
      <c r="P1724" s="126">
        <f>Table7[[#This Row],[Total Drug Cost]]-Table7[[#This Row],[Total Third-party Pay]]</f>
        <v>0</v>
      </c>
      <c r="Q1724" s="127"/>
      <c r="R1724" s="70" t="e">
        <f>VLOOKUP(Table7[[#This Row],[Patient PHN]],'[1]MASTER LIST'!$C:$D,2,FALSE)</f>
        <v>#N/A</v>
      </c>
    </row>
    <row r="1725" spans="1:18" x14ac:dyDescent="0.25">
      <c r="A1725" s="210"/>
      <c r="B1725" s="124"/>
      <c r="C1725" s="125"/>
      <c r="D1725" s="125"/>
      <c r="E1725" s="125"/>
      <c r="F1725" s="125"/>
      <c r="G1725" s="125"/>
      <c r="H1725" s="125"/>
      <c r="I1725" s="125"/>
      <c r="J1725" s="125"/>
      <c r="K1725" s="126"/>
      <c r="L1725" s="126"/>
      <c r="M1725" s="126"/>
      <c r="N1725" s="226">
        <f>Table7[[#This Row],[Drug Cost]]+Table7[[#This Row],[Drug Markup]]+Table7[[#This Row],[Drug Dispensing Fee]]</f>
        <v>0</v>
      </c>
      <c r="O1725" s="126"/>
      <c r="P1725" s="126">
        <f>Table7[[#This Row],[Total Drug Cost]]-Table7[[#This Row],[Total Third-party Pay]]</f>
        <v>0</v>
      </c>
      <c r="Q1725" s="127"/>
      <c r="R1725" s="70" t="e">
        <f>VLOOKUP(Table7[[#This Row],[Patient PHN]],'[1]MASTER LIST'!$C:$D,2,FALSE)</f>
        <v>#N/A</v>
      </c>
    </row>
    <row r="1726" spans="1:18" x14ac:dyDescent="0.25">
      <c r="A1726" s="210"/>
      <c r="B1726" s="124"/>
      <c r="C1726" s="125"/>
      <c r="D1726" s="125"/>
      <c r="E1726" s="125"/>
      <c r="F1726" s="125"/>
      <c r="G1726" s="125"/>
      <c r="H1726" s="125"/>
      <c r="I1726" s="125"/>
      <c r="J1726" s="125"/>
      <c r="K1726" s="126"/>
      <c r="L1726" s="126"/>
      <c r="M1726" s="126"/>
      <c r="N1726" s="226">
        <f>Table7[[#This Row],[Drug Cost]]+Table7[[#This Row],[Drug Markup]]+Table7[[#This Row],[Drug Dispensing Fee]]</f>
        <v>0</v>
      </c>
      <c r="O1726" s="126"/>
      <c r="P1726" s="126">
        <f>Table7[[#This Row],[Total Drug Cost]]-Table7[[#This Row],[Total Third-party Pay]]</f>
        <v>0</v>
      </c>
      <c r="Q1726" s="127"/>
      <c r="R1726" s="70" t="e">
        <f>VLOOKUP(Table7[[#This Row],[Patient PHN]],'[1]MASTER LIST'!$C:$D,2,FALSE)</f>
        <v>#N/A</v>
      </c>
    </row>
    <row r="1727" spans="1:18" x14ac:dyDescent="0.25">
      <c r="A1727" s="210"/>
      <c r="B1727" s="124"/>
      <c r="C1727" s="125"/>
      <c r="D1727" s="125"/>
      <c r="E1727" s="125"/>
      <c r="F1727" s="125"/>
      <c r="G1727" s="125"/>
      <c r="H1727" s="125"/>
      <c r="I1727" s="125"/>
      <c r="J1727" s="125"/>
      <c r="K1727" s="126"/>
      <c r="L1727" s="126"/>
      <c r="M1727" s="126"/>
      <c r="N1727" s="226">
        <f>Table7[[#This Row],[Drug Cost]]+Table7[[#This Row],[Drug Markup]]+Table7[[#This Row],[Drug Dispensing Fee]]</f>
        <v>0</v>
      </c>
      <c r="O1727" s="126"/>
      <c r="P1727" s="126">
        <f>Table7[[#This Row],[Total Drug Cost]]-Table7[[#This Row],[Total Third-party Pay]]</f>
        <v>0</v>
      </c>
      <c r="Q1727" s="127"/>
      <c r="R1727" s="70" t="e">
        <f>VLOOKUP(Table7[[#This Row],[Patient PHN]],'[1]MASTER LIST'!$C:$D,2,FALSE)</f>
        <v>#N/A</v>
      </c>
    </row>
    <row r="1728" spans="1:18" x14ac:dyDescent="0.25">
      <c r="A1728" s="210"/>
      <c r="B1728" s="124"/>
      <c r="C1728" s="125"/>
      <c r="D1728" s="125"/>
      <c r="E1728" s="125"/>
      <c r="F1728" s="125"/>
      <c r="G1728" s="125"/>
      <c r="H1728" s="125"/>
      <c r="I1728" s="125"/>
      <c r="J1728" s="125"/>
      <c r="K1728" s="126"/>
      <c r="L1728" s="126"/>
      <c r="M1728" s="126"/>
      <c r="N1728" s="226">
        <f>Table7[[#This Row],[Drug Cost]]+Table7[[#This Row],[Drug Markup]]+Table7[[#This Row],[Drug Dispensing Fee]]</f>
        <v>0</v>
      </c>
      <c r="O1728" s="126"/>
      <c r="P1728" s="126">
        <f>Table7[[#This Row],[Total Drug Cost]]-Table7[[#This Row],[Total Third-party Pay]]</f>
        <v>0</v>
      </c>
      <c r="Q1728" s="127"/>
      <c r="R1728" s="70" t="e">
        <f>VLOOKUP(Table7[[#This Row],[Patient PHN]],'[1]MASTER LIST'!$C:$D,2,FALSE)</f>
        <v>#N/A</v>
      </c>
    </row>
    <row r="1729" spans="1:18" x14ac:dyDescent="0.25">
      <c r="A1729" s="210"/>
      <c r="B1729" s="124"/>
      <c r="C1729" s="125"/>
      <c r="D1729" s="125"/>
      <c r="E1729" s="125"/>
      <c r="F1729" s="125"/>
      <c r="G1729" s="125"/>
      <c r="H1729" s="125"/>
      <c r="I1729" s="125"/>
      <c r="J1729" s="125"/>
      <c r="K1729" s="126"/>
      <c r="L1729" s="126"/>
      <c r="M1729" s="126"/>
      <c r="N1729" s="226">
        <f>Table7[[#This Row],[Drug Cost]]+Table7[[#This Row],[Drug Markup]]+Table7[[#This Row],[Drug Dispensing Fee]]</f>
        <v>0</v>
      </c>
      <c r="O1729" s="126"/>
      <c r="P1729" s="126">
        <f>Table7[[#This Row],[Total Drug Cost]]-Table7[[#This Row],[Total Third-party Pay]]</f>
        <v>0</v>
      </c>
      <c r="Q1729" s="127"/>
      <c r="R1729" s="70" t="e">
        <f>VLOOKUP(Table7[[#This Row],[Patient PHN]],'[1]MASTER LIST'!$C:$D,2,FALSE)</f>
        <v>#N/A</v>
      </c>
    </row>
    <row r="1730" spans="1:18" x14ac:dyDescent="0.25">
      <c r="A1730" s="210"/>
      <c r="B1730" s="124"/>
      <c r="C1730" s="125"/>
      <c r="D1730" s="125"/>
      <c r="E1730" s="125"/>
      <c r="F1730" s="125"/>
      <c r="G1730" s="125"/>
      <c r="H1730" s="125"/>
      <c r="I1730" s="125"/>
      <c r="J1730" s="125"/>
      <c r="K1730" s="126"/>
      <c r="L1730" s="126"/>
      <c r="M1730" s="126"/>
      <c r="N1730" s="226">
        <f>Table7[[#This Row],[Drug Cost]]+Table7[[#This Row],[Drug Markup]]+Table7[[#This Row],[Drug Dispensing Fee]]</f>
        <v>0</v>
      </c>
      <c r="O1730" s="126"/>
      <c r="P1730" s="126">
        <f>Table7[[#This Row],[Total Drug Cost]]-Table7[[#This Row],[Total Third-party Pay]]</f>
        <v>0</v>
      </c>
      <c r="Q1730" s="127"/>
      <c r="R1730" s="70" t="e">
        <f>VLOOKUP(Table7[[#This Row],[Patient PHN]],'[1]MASTER LIST'!$C:$D,2,FALSE)</f>
        <v>#N/A</v>
      </c>
    </row>
    <row r="1731" spans="1:18" x14ac:dyDescent="0.25">
      <c r="A1731" s="210"/>
      <c r="B1731" s="124"/>
      <c r="C1731" s="125"/>
      <c r="D1731" s="125"/>
      <c r="E1731" s="125"/>
      <c r="F1731" s="125"/>
      <c r="G1731" s="125"/>
      <c r="H1731" s="125"/>
      <c r="I1731" s="125"/>
      <c r="J1731" s="125"/>
      <c r="K1731" s="126"/>
      <c r="L1731" s="126"/>
      <c r="M1731" s="126"/>
      <c r="N1731" s="226">
        <f>Table7[[#This Row],[Drug Cost]]+Table7[[#This Row],[Drug Markup]]+Table7[[#This Row],[Drug Dispensing Fee]]</f>
        <v>0</v>
      </c>
      <c r="O1731" s="126"/>
      <c r="P1731" s="126">
        <f>Table7[[#This Row],[Total Drug Cost]]-Table7[[#This Row],[Total Third-party Pay]]</f>
        <v>0</v>
      </c>
      <c r="Q1731" s="127"/>
      <c r="R1731" s="70" t="e">
        <f>VLOOKUP(Table7[[#This Row],[Patient PHN]],'[1]MASTER LIST'!$C:$D,2,FALSE)</f>
        <v>#N/A</v>
      </c>
    </row>
    <row r="1732" spans="1:18" x14ac:dyDescent="0.25">
      <c r="A1732" s="210"/>
      <c r="B1732" s="124"/>
      <c r="C1732" s="125"/>
      <c r="D1732" s="125"/>
      <c r="E1732" s="125"/>
      <c r="F1732" s="125"/>
      <c r="G1732" s="125"/>
      <c r="H1732" s="125"/>
      <c r="I1732" s="125"/>
      <c r="J1732" s="125"/>
      <c r="K1732" s="126"/>
      <c r="L1732" s="126"/>
      <c r="M1732" s="126"/>
      <c r="N1732" s="226">
        <f>Table7[[#This Row],[Drug Cost]]+Table7[[#This Row],[Drug Markup]]+Table7[[#This Row],[Drug Dispensing Fee]]</f>
        <v>0</v>
      </c>
      <c r="O1732" s="126"/>
      <c r="P1732" s="126">
        <f>Table7[[#This Row],[Total Drug Cost]]-Table7[[#This Row],[Total Third-party Pay]]</f>
        <v>0</v>
      </c>
      <c r="Q1732" s="127"/>
      <c r="R1732" s="70" t="e">
        <f>VLOOKUP(Table7[[#This Row],[Patient PHN]],'[1]MASTER LIST'!$C:$D,2,FALSE)</f>
        <v>#N/A</v>
      </c>
    </row>
    <row r="1733" spans="1:18" x14ac:dyDescent="0.25">
      <c r="A1733" s="210"/>
      <c r="B1733" s="124"/>
      <c r="C1733" s="125"/>
      <c r="D1733" s="125"/>
      <c r="E1733" s="125"/>
      <c r="F1733" s="125"/>
      <c r="G1733" s="125"/>
      <c r="H1733" s="125"/>
      <c r="I1733" s="125"/>
      <c r="J1733" s="125"/>
      <c r="K1733" s="126"/>
      <c r="L1733" s="126"/>
      <c r="M1733" s="126"/>
      <c r="N1733" s="226">
        <f>Table7[[#This Row],[Drug Cost]]+Table7[[#This Row],[Drug Markup]]+Table7[[#This Row],[Drug Dispensing Fee]]</f>
        <v>0</v>
      </c>
      <c r="O1733" s="126"/>
      <c r="P1733" s="126">
        <f>Table7[[#This Row],[Total Drug Cost]]-Table7[[#This Row],[Total Third-party Pay]]</f>
        <v>0</v>
      </c>
      <c r="Q1733" s="127"/>
      <c r="R1733" s="70" t="e">
        <f>VLOOKUP(Table7[[#This Row],[Patient PHN]],'[1]MASTER LIST'!$C:$D,2,FALSE)</f>
        <v>#N/A</v>
      </c>
    </row>
    <row r="1734" spans="1:18" x14ac:dyDescent="0.25">
      <c r="A1734" s="210"/>
      <c r="B1734" s="124"/>
      <c r="C1734" s="125"/>
      <c r="D1734" s="125"/>
      <c r="E1734" s="125"/>
      <c r="F1734" s="125"/>
      <c r="G1734" s="125"/>
      <c r="H1734" s="125"/>
      <c r="I1734" s="125"/>
      <c r="J1734" s="125"/>
      <c r="K1734" s="126"/>
      <c r="L1734" s="126"/>
      <c r="M1734" s="126"/>
      <c r="N1734" s="226">
        <f>Table7[[#This Row],[Drug Cost]]+Table7[[#This Row],[Drug Markup]]+Table7[[#This Row],[Drug Dispensing Fee]]</f>
        <v>0</v>
      </c>
      <c r="O1734" s="126"/>
      <c r="P1734" s="126">
        <f>Table7[[#This Row],[Total Drug Cost]]-Table7[[#This Row],[Total Third-party Pay]]</f>
        <v>0</v>
      </c>
      <c r="Q1734" s="127"/>
      <c r="R1734" s="70" t="e">
        <f>VLOOKUP(Table7[[#This Row],[Patient PHN]],'[1]MASTER LIST'!$C:$D,2,FALSE)</f>
        <v>#N/A</v>
      </c>
    </row>
    <row r="1735" spans="1:18" x14ac:dyDescent="0.25">
      <c r="A1735" s="210"/>
      <c r="B1735" s="124"/>
      <c r="C1735" s="125"/>
      <c r="D1735" s="125"/>
      <c r="E1735" s="125"/>
      <c r="F1735" s="125"/>
      <c r="G1735" s="125"/>
      <c r="H1735" s="125"/>
      <c r="I1735" s="125"/>
      <c r="J1735" s="125"/>
      <c r="K1735" s="126"/>
      <c r="L1735" s="126"/>
      <c r="M1735" s="126"/>
      <c r="N1735" s="226">
        <f>Table7[[#This Row],[Drug Cost]]+Table7[[#This Row],[Drug Markup]]+Table7[[#This Row],[Drug Dispensing Fee]]</f>
        <v>0</v>
      </c>
      <c r="O1735" s="126"/>
      <c r="P1735" s="126">
        <f>Table7[[#This Row],[Total Drug Cost]]-Table7[[#This Row],[Total Third-party Pay]]</f>
        <v>0</v>
      </c>
      <c r="Q1735" s="127"/>
      <c r="R1735" s="70" t="e">
        <f>VLOOKUP(Table7[[#This Row],[Patient PHN]],'[1]MASTER LIST'!$C:$D,2,FALSE)</f>
        <v>#N/A</v>
      </c>
    </row>
    <row r="1736" spans="1:18" x14ac:dyDescent="0.25">
      <c r="A1736" s="210"/>
      <c r="B1736" s="124"/>
      <c r="C1736" s="125"/>
      <c r="D1736" s="125"/>
      <c r="E1736" s="125"/>
      <c r="F1736" s="125"/>
      <c r="G1736" s="125"/>
      <c r="H1736" s="125"/>
      <c r="I1736" s="125"/>
      <c r="J1736" s="125"/>
      <c r="K1736" s="126"/>
      <c r="L1736" s="126"/>
      <c r="M1736" s="126"/>
      <c r="N1736" s="226">
        <f>Table7[[#This Row],[Drug Cost]]+Table7[[#This Row],[Drug Markup]]+Table7[[#This Row],[Drug Dispensing Fee]]</f>
        <v>0</v>
      </c>
      <c r="O1736" s="126"/>
      <c r="P1736" s="126">
        <f>Table7[[#This Row],[Total Drug Cost]]-Table7[[#This Row],[Total Third-party Pay]]</f>
        <v>0</v>
      </c>
      <c r="Q1736" s="127"/>
      <c r="R1736" s="70" t="e">
        <f>VLOOKUP(Table7[[#This Row],[Patient PHN]],'[1]MASTER LIST'!$C:$D,2,FALSE)</f>
        <v>#N/A</v>
      </c>
    </row>
    <row r="1737" spans="1:18" x14ac:dyDescent="0.25">
      <c r="A1737" s="210"/>
      <c r="B1737" s="124"/>
      <c r="C1737" s="125"/>
      <c r="D1737" s="125"/>
      <c r="E1737" s="125"/>
      <c r="F1737" s="125"/>
      <c r="G1737" s="125"/>
      <c r="H1737" s="125"/>
      <c r="I1737" s="125"/>
      <c r="J1737" s="125"/>
      <c r="K1737" s="126"/>
      <c r="L1737" s="126"/>
      <c r="M1737" s="126"/>
      <c r="N1737" s="226">
        <f>Table7[[#This Row],[Drug Cost]]+Table7[[#This Row],[Drug Markup]]+Table7[[#This Row],[Drug Dispensing Fee]]</f>
        <v>0</v>
      </c>
      <c r="O1737" s="126"/>
      <c r="P1737" s="126">
        <f>Table7[[#This Row],[Total Drug Cost]]-Table7[[#This Row],[Total Third-party Pay]]</f>
        <v>0</v>
      </c>
      <c r="Q1737" s="127"/>
      <c r="R1737" s="70" t="e">
        <f>VLOOKUP(Table7[[#This Row],[Patient PHN]],'[1]MASTER LIST'!$C:$D,2,FALSE)</f>
        <v>#N/A</v>
      </c>
    </row>
    <row r="1738" spans="1:18" x14ac:dyDescent="0.25">
      <c r="A1738" s="210"/>
      <c r="B1738" s="124"/>
      <c r="C1738" s="125"/>
      <c r="D1738" s="125"/>
      <c r="E1738" s="125"/>
      <c r="F1738" s="125"/>
      <c r="G1738" s="125"/>
      <c r="H1738" s="125"/>
      <c r="I1738" s="125"/>
      <c r="J1738" s="125"/>
      <c r="K1738" s="126"/>
      <c r="L1738" s="126"/>
      <c r="M1738" s="126"/>
      <c r="N1738" s="226">
        <f>Table7[[#This Row],[Drug Cost]]+Table7[[#This Row],[Drug Markup]]+Table7[[#This Row],[Drug Dispensing Fee]]</f>
        <v>0</v>
      </c>
      <c r="O1738" s="126"/>
      <c r="P1738" s="126">
        <f>Table7[[#This Row],[Total Drug Cost]]-Table7[[#This Row],[Total Third-party Pay]]</f>
        <v>0</v>
      </c>
      <c r="Q1738" s="127"/>
      <c r="R1738" s="70" t="e">
        <f>VLOOKUP(Table7[[#This Row],[Patient PHN]],'[1]MASTER LIST'!$C:$D,2,FALSE)</f>
        <v>#N/A</v>
      </c>
    </row>
    <row r="1739" spans="1:18" x14ac:dyDescent="0.25">
      <c r="A1739" s="210"/>
      <c r="B1739" s="124"/>
      <c r="C1739" s="125"/>
      <c r="D1739" s="125"/>
      <c r="E1739" s="125"/>
      <c r="F1739" s="125"/>
      <c r="G1739" s="125"/>
      <c r="H1739" s="125"/>
      <c r="I1739" s="125"/>
      <c r="J1739" s="125"/>
      <c r="K1739" s="126"/>
      <c r="L1739" s="126"/>
      <c r="M1739" s="126"/>
      <c r="N1739" s="226">
        <f>Table7[[#This Row],[Drug Cost]]+Table7[[#This Row],[Drug Markup]]+Table7[[#This Row],[Drug Dispensing Fee]]</f>
        <v>0</v>
      </c>
      <c r="O1739" s="126"/>
      <c r="P1739" s="126">
        <f>Table7[[#This Row],[Total Drug Cost]]-Table7[[#This Row],[Total Third-party Pay]]</f>
        <v>0</v>
      </c>
      <c r="Q1739" s="127"/>
      <c r="R1739" s="70" t="e">
        <f>VLOOKUP(Table7[[#This Row],[Patient PHN]],'[1]MASTER LIST'!$C:$D,2,FALSE)</f>
        <v>#N/A</v>
      </c>
    </row>
    <row r="1740" spans="1:18" x14ac:dyDescent="0.25">
      <c r="A1740" s="210"/>
      <c r="B1740" s="124"/>
      <c r="C1740" s="125"/>
      <c r="D1740" s="125"/>
      <c r="E1740" s="125"/>
      <c r="F1740" s="125"/>
      <c r="G1740" s="125"/>
      <c r="H1740" s="125"/>
      <c r="I1740" s="125"/>
      <c r="J1740" s="125"/>
      <c r="K1740" s="126"/>
      <c r="L1740" s="126"/>
      <c r="M1740" s="126"/>
      <c r="N1740" s="226">
        <f>Table7[[#This Row],[Drug Cost]]+Table7[[#This Row],[Drug Markup]]+Table7[[#This Row],[Drug Dispensing Fee]]</f>
        <v>0</v>
      </c>
      <c r="O1740" s="126"/>
      <c r="P1740" s="126">
        <f>Table7[[#This Row],[Total Drug Cost]]-Table7[[#This Row],[Total Third-party Pay]]</f>
        <v>0</v>
      </c>
      <c r="Q1740" s="127"/>
      <c r="R1740" s="70" t="e">
        <f>VLOOKUP(Table7[[#This Row],[Patient PHN]],'[1]MASTER LIST'!$C:$D,2,FALSE)</f>
        <v>#N/A</v>
      </c>
    </row>
    <row r="1741" spans="1:18" x14ac:dyDescent="0.25">
      <c r="A1741" s="210"/>
      <c r="B1741" s="124"/>
      <c r="C1741" s="125"/>
      <c r="D1741" s="125"/>
      <c r="E1741" s="125"/>
      <c r="F1741" s="125"/>
      <c r="G1741" s="125"/>
      <c r="H1741" s="125"/>
      <c r="I1741" s="125"/>
      <c r="J1741" s="125"/>
      <c r="K1741" s="126"/>
      <c r="L1741" s="126"/>
      <c r="M1741" s="126"/>
      <c r="N1741" s="226">
        <f>Table7[[#This Row],[Drug Cost]]+Table7[[#This Row],[Drug Markup]]+Table7[[#This Row],[Drug Dispensing Fee]]</f>
        <v>0</v>
      </c>
      <c r="O1741" s="126"/>
      <c r="P1741" s="126">
        <f>Table7[[#This Row],[Total Drug Cost]]-Table7[[#This Row],[Total Third-party Pay]]</f>
        <v>0</v>
      </c>
      <c r="Q1741" s="127"/>
      <c r="R1741" s="70" t="e">
        <f>VLOOKUP(Table7[[#This Row],[Patient PHN]],'[1]MASTER LIST'!$C:$D,2,FALSE)</f>
        <v>#N/A</v>
      </c>
    </row>
    <row r="1742" spans="1:18" x14ac:dyDescent="0.25">
      <c r="A1742" s="210"/>
      <c r="B1742" s="124"/>
      <c r="C1742" s="125"/>
      <c r="D1742" s="125"/>
      <c r="E1742" s="125"/>
      <c r="F1742" s="125"/>
      <c r="G1742" s="125"/>
      <c r="H1742" s="125"/>
      <c r="I1742" s="125"/>
      <c r="J1742" s="125"/>
      <c r="K1742" s="126"/>
      <c r="L1742" s="126"/>
      <c r="M1742" s="126"/>
      <c r="N1742" s="226">
        <f>Table7[[#This Row],[Drug Cost]]+Table7[[#This Row],[Drug Markup]]+Table7[[#This Row],[Drug Dispensing Fee]]</f>
        <v>0</v>
      </c>
      <c r="O1742" s="126"/>
      <c r="P1742" s="126">
        <f>Table7[[#This Row],[Total Drug Cost]]-Table7[[#This Row],[Total Third-party Pay]]</f>
        <v>0</v>
      </c>
      <c r="Q1742" s="127"/>
      <c r="R1742" s="70" t="e">
        <f>VLOOKUP(Table7[[#This Row],[Patient PHN]],'[1]MASTER LIST'!$C:$D,2,FALSE)</f>
        <v>#N/A</v>
      </c>
    </row>
    <row r="1743" spans="1:18" x14ac:dyDescent="0.25">
      <c r="A1743" s="210"/>
      <c r="B1743" s="124"/>
      <c r="C1743" s="125"/>
      <c r="D1743" s="125"/>
      <c r="E1743" s="125"/>
      <c r="F1743" s="125"/>
      <c r="G1743" s="125"/>
      <c r="H1743" s="125"/>
      <c r="I1743" s="125"/>
      <c r="J1743" s="125"/>
      <c r="K1743" s="126"/>
      <c r="L1743" s="126"/>
      <c r="M1743" s="126"/>
      <c r="N1743" s="226">
        <f>Table7[[#This Row],[Drug Cost]]+Table7[[#This Row],[Drug Markup]]+Table7[[#This Row],[Drug Dispensing Fee]]</f>
        <v>0</v>
      </c>
      <c r="O1743" s="126"/>
      <c r="P1743" s="126">
        <f>Table7[[#This Row],[Total Drug Cost]]-Table7[[#This Row],[Total Third-party Pay]]</f>
        <v>0</v>
      </c>
      <c r="Q1743" s="127"/>
      <c r="R1743" s="70" t="e">
        <f>VLOOKUP(Table7[[#This Row],[Patient PHN]],'[1]MASTER LIST'!$C:$D,2,FALSE)</f>
        <v>#N/A</v>
      </c>
    </row>
    <row r="1744" spans="1:18" x14ac:dyDescent="0.25">
      <c r="A1744" s="210"/>
      <c r="B1744" s="124"/>
      <c r="C1744" s="125"/>
      <c r="D1744" s="125"/>
      <c r="E1744" s="125"/>
      <c r="F1744" s="125"/>
      <c r="G1744" s="125"/>
      <c r="H1744" s="125"/>
      <c r="I1744" s="125"/>
      <c r="J1744" s="125"/>
      <c r="K1744" s="126"/>
      <c r="L1744" s="126"/>
      <c r="M1744" s="126"/>
      <c r="N1744" s="226">
        <f>Table7[[#This Row],[Drug Cost]]+Table7[[#This Row],[Drug Markup]]+Table7[[#This Row],[Drug Dispensing Fee]]</f>
        <v>0</v>
      </c>
      <c r="O1744" s="126"/>
      <c r="P1744" s="126">
        <f>Table7[[#This Row],[Total Drug Cost]]-Table7[[#This Row],[Total Third-party Pay]]</f>
        <v>0</v>
      </c>
      <c r="Q1744" s="127"/>
      <c r="R1744" s="70" t="e">
        <f>VLOOKUP(Table7[[#This Row],[Patient PHN]],'[1]MASTER LIST'!$C:$D,2,FALSE)</f>
        <v>#N/A</v>
      </c>
    </row>
    <row r="1745" spans="1:18" x14ac:dyDescent="0.25">
      <c r="A1745" s="210"/>
      <c r="B1745" s="124"/>
      <c r="C1745" s="125"/>
      <c r="D1745" s="125"/>
      <c r="E1745" s="125"/>
      <c r="F1745" s="125"/>
      <c r="G1745" s="125"/>
      <c r="H1745" s="125"/>
      <c r="I1745" s="125"/>
      <c r="J1745" s="125"/>
      <c r="K1745" s="126"/>
      <c r="L1745" s="126"/>
      <c r="M1745" s="126"/>
      <c r="N1745" s="226">
        <f>Table7[[#This Row],[Drug Cost]]+Table7[[#This Row],[Drug Markup]]+Table7[[#This Row],[Drug Dispensing Fee]]</f>
        <v>0</v>
      </c>
      <c r="O1745" s="126"/>
      <c r="P1745" s="126">
        <f>Table7[[#This Row],[Total Drug Cost]]-Table7[[#This Row],[Total Third-party Pay]]</f>
        <v>0</v>
      </c>
      <c r="Q1745" s="127"/>
      <c r="R1745" s="70" t="e">
        <f>VLOOKUP(Table7[[#This Row],[Patient PHN]],'[1]MASTER LIST'!$C:$D,2,FALSE)</f>
        <v>#N/A</v>
      </c>
    </row>
    <row r="1746" spans="1:18" x14ac:dyDescent="0.25">
      <c r="A1746" s="210"/>
      <c r="B1746" s="124"/>
      <c r="C1746" s="125"/>
      <c r="D1746" s="125"/>
      <c r="E1746" s="125"/>
      <c r="F1746" s="125"/>
      <c r="G1746" s="125"/>
      <c r="H1746" s="125"/>
      <c r="I1746" s="125"/>
      <c r="J1746" s="125"/>
      <c r="K1746" s="126"/>
      <c r="L1746" s="126"/>
      <c r="M1746" s="126"/>
      <c r="N1746" s="226">
        <f>Table7[[#This Row],[Drug Cost]]+Table7[[#This Row],[Drug Markup]]+Table7[[#This Row],[Drug Dispensing Fee]]</f>
        <v>0</v>
      </c>
      <c r="O1746" s="126"/>
      <c r="P1746" s="126">
        <f>Table7[[#This Row],[Total Drug Cost]]-Table7[[#This Row],[Total Third-party Pay]]</f>
        <v>0</v>
      </c>
      <c r="Q1746" s="127"/>
      <c r="R1746" s="70" t="e">
        <f>VLOOKUP(Table7[[#This Row],[Patient PHN]],'[1]MASTER LIST'!$C:$D,2,FALSE)</f>
        <v>#N/A</v>
      </c>
    </row>
    <row r="1747" spans="1:18" x14ac:dyDescent="0.25">
      <c r="A1747" s="210"/>
      <c r="B1747" s="124"/>
      <c r="C1747" s="125"/>
      <c r="D1747" s="125"/>
      <c r="E1747" s="125"/>
      <c r="F1747" s="125"/>
      <c r="G1747" s="125"/>
      <c r="H1747" s="125"/>
      <c r="I1747" s="125"/>
      <c r="J1747" s="125"/>
      <c r="K1747" s="126"/>
      <c r="L1747" s="126"/>
      <c r="M1747" s="126"/>
      <c r="N1747" s="226">
        <f>Table7[[#This Row],[Drug Cost]]+Table7[[#This Row],[Drug Markup]]+Table7[[#This Row],[Drug Dispensing Fee]]</f>
        <v>0</v>
      </c>
      <c r="O1747" s="126"/>
      <c r="P1747" s="126">
        <f>Table7[[#This Row],[Total Drug Cost]]-Table7[[#This Row],[Total Third-party Pay]]</f>
        <v>0</v>
      </c>
      <c r="Q1747" s="127"/>
      <c r="R1747" s="70" t="e">
        <f>VLOOKUP(Table7[[#This Row],[Patient PHN]],'[1]MASTER LIST'!$C:$D,2,FALSE)</f>
        <v>#N/A</v>
      </c>
    </row>
    <row r="1748" spans="1:18" x14ac:dyDescent="0.25">
      <c r="A1748" s="210"/>
      <c r="B1748" s="124"/>
      <c r="C1748" s="125"/>
      <c r="D1748" s="125"/>
      <c r="E1748" s="125"/>
      <c r="F1748" s="125"/>
      <c r="G1748" s="125"/>
      <c r="H1748" s="125"/>
      <c r="I1748" s="125"/>
      <c r="J1748" s="125"/>
      <c r="K1748" s="126"/>
      <c r="L1748" s="126"/>
      <c r="M1748" s="126"/>
      <c r="N1748" s="226">
        <f>Table7[[#This Row],[Drug Cost]]+Table7[[#This Row],[Drug Markup]]+Table7[[#This Row],[Drug Dispensing Fee]]</f>
        <v>0</v>
      </c>
      <c r="O1748" s="126"/>
      <c r="P1748" s="126">
        <f>Table7[[#This Row],[Total Drug Cost]]-Table7[[#This Row],[Total Third-party Pay]]</f>
        <v>0</v>
      </c>
      <c r="Q1748" s="127"/>
      <c r="R1748" s="70" t="e">
        <f>VLOOKUP(Table7[[#This Row],[Patient PHN]],'[1]MASTER LIST'!$C:$D,2,FALSE)</f>
        <v>#N/A</v>
      </c>
    </row>
    <row r="1749" spans="1:18" x14ac:dyDescent="0.25">
      <c r="A1749" s="210"/>
      <c r="B1749" s="124"/>
      <c r="C1749" s="125"/>
      <c r="D1749" s="125"/>
      <c r="E1749" s="125"/>
      <c r="F1749" s="125"/>
      <c r="G1749" s="125"/>
      <c r="H1749" s="125"/>
      <c r="I1749" s="125"/>
      <c r="J1749" s="125"/>
      <c r="K1749" s="126"/>
      <c r="L1749" s="126"/>
      <c r="M1749" s="126"/>
      <c r="N1749" s="226">
        <f>Table7[[#This Row],[Drug Cost]]+Table7[[#This Row],[Drug Markup]]+Table7[[#This Row],[Drug Dispensing Fee]]</f>
        <v>0</v>
      </c>
      <c r="O1749" s="126"/>
      <c r="P1749" s="126">
        <f>Table7[[#This Row],[Total Drug Cost]]-Table7[[#This Row],[Total Third-party Pay]]</f>
        <v>0</v>
      </c>
      <c r="Q1749" s="127"/>
      <c r="R1749" s="70" t="e">
        <f>VLOOKUP(Table7[[#This Row],[Patient PHN]],'[1]MASTER LIST'!$C:$D,2,FALSE)</f>
        <v>#N/A</v>
      </c>
    </row>
    <row r="1750" spans="1:18" x14ac:dyDescent="0.25">
      <c r="A1750" s="210"/>
      <c r="B1750" s="124"/>
      <c r="C1750" s="125"/>
      <c r="D1750" s="125"/>
      <c r="E1750" s="125"/>
      <c r="F1750" s="125"/>
      <c r="G1750" s="125"/>
      <c r="H1750" s="125"/>
      <c r="I1750" s="125"/>
      <c r="J1750" s="125"/>
      <c r="K1750" s="126"/>
      <c r="L1750" s="126"/>
      <c r="M1750" s="126"/>
      <c r="N1750" s="226">
        <f>Table7[[#This Row],[Drug Cost]]+Table7[[#This Row],[Drug Markup]]+Table7[[#This Row],[Drug Dispensing Fee]]</f>
        <v>0</v>
      </c>
      <c r="O1750" s="126"/>
      <c r="P1750" s="126">
        <f>Table7[[#This Row],[Total Drug Cost]]-Table7[[#This Row],[Total Third-party Pay]]</f>
        <v>0</v>
      </c>
      <c r="Q1750" s="127"/>
      <c r="R1750" s="70" t="e">
        <f>VLOOKUP(Table7[[#This Row],[Patient PHN]],'[1]MASTER LIST'!$C:$D,2,FALSE)</f>
        <v>#N/A</v>
      </c>
    </row>
    <row r="1751" spans="1:18" x14ac:dyDescent="0.25">
      <c r="A1751" s="210"/>
      <c r="B1751" s="124"/>
      <c r="C1751" s="125"/>
      <c r="D1751" s="125"/>
      <c r="E1751" s="125"/>
      <c r="F1751" s="125"/>
      <c r="G1751" s="125"/>
      <c r="H1751" s="125"/>
      <c r="I1751" s="125"/>
      <c r="J1751" s="125"/>
      <c r="K1751" s="126"/>
      <c r="L1751" s="126"/>
      <c r="M1751" s="126"/>
      <c r="N1751" s="226">
        <f>Table7[[#This Row],[Drug Cost]]+Table7[[#This Row],[Drug Markup]]+Table7[[#This Row],[Drug Dispensing Fee]]</f>
        <v>0</v>
      </c>
      <c r="O1751" s="126"/>
      <c r="P1751" s="126">
        <f>Table7[[#This Row],[Total Drug Cost]]-Table7[[#This Row],[Total Third-party Pay]]</f>
        <v>0</v>
      </c>
      <c r="Q1751" s="127"/>
      <c r="R1751" s="70" t="e">
        <f>VLOOKUP(Table7[[#This Row],[Patient PHN]],'[1]MASTER LIST'!$C:$D,2,FALSE)</f>
        <v>#N/A</v>
      </c>
    </row>
    <row r="1752" spans="1:18" x14ac:dyDescent="0.25">
      <c r="A1752" s="210"/>
      <c r="B1752" s="124"/>
      <c r="C1752" s="125"/>
      <c r="D1752" s="125"/>
      <c r="E1752" s="125"/>
      <c r="F1752" s="125"/>
      <c r="G1752" s="125"/>
      <c r="H1752" s="125"/>
      <c r="I1752" s="125"/>
      <c r="J1752" s="125"/>
      <c r="K1752" s="126"/>
      <c r="L1752" s="126"/>
      <c r="M1752" s="126"/>
      <c r="N1752" s="226">
        <f>Table7[[#This Row],[Drug Cost]]+Table7[[#This Row],[Drug Markup]]+Table7[[#This Row],[Drug Dispensing Fee]]</f>
        <v>0</v>
      </c>
      <c r="O1752" s="126"/>
      <c r="P1752" s="126">
        <f>Table7[[#This Row],[Total Drug Cost]]-Table7[[#This Row],[Total Third-party Pay]]</f>
        <v>0</v>
      </c>
      <c r="Q1752" s="127"/>
      <c r="R1752" s="70" t="e">
        <f>VLOOKUP(Table7[[#This Row],[Patient PHN]],'[1]MASTER LIST'!$C:$D,2,FALSE)</f>
        <v>#N/A</v>
      </c>
    </row>
    <row r="1753" spans="1:18" x14ac:dyDescent="0.25">
      <c r="A1753" s="210"/>
      <c r="B1753" s="124"/>
      <c r="C1753" s="125"/>
      <c r="D1753" s="125"/>
      <c r="E1753" s="125"/>
      <c r="F1753" s="125"/>
      <c r="G1753" s="125"/>
      <c r="H1753" s="125"/>
      <c r="I1753" s="125"/>
      <c r="J1753" s="125"/>
      <c r="K1753" s="126"/>
      <c r="L1753" s="126"/>
      <c r="M1753" s="126"/>
      <c r="N1753" s="226">
        <f>Table7[[#This Row],[Drug Cost]]+Table7[[#This Row],[Drug Markup]]+Table7[[#This Row],[Drug Dispensing Fee]]</f>
        <v>0</v>
      </c>
      <c r="O1753" s="126"/>
      <c r="P1753" s="126">
        <f>Table7[[#This Row],[Total Drug Cost]]-Table7[[#This Row],[Total Third-party Pay]]</f>
        <v>0</v>
      </c>
      <c r="Q1753" s="127"/>
      <c r="R1753" s="70" t="e">
        <f>VLOOKUP(Table7[[#This Row],[Patient PHN]],'[1]MASTER LIST'!$C:$D,2,FALSE)</f>
        <v>#N/A</v>
      </c>
    </row>
    <row r="1754" spans="1:18" x14ac:dyDescent="0.25">
      <c r="A1754" s="210"/>
      <c r="B1754" s="124"/>
      <c r="C1754" s="125"/>
      <c r="D1754" s="125"/>
      <c r="E1754" s="125"/>
      <c r="F1754" s="125"/>
      <c r="G1754" s="125"/>
      <c r="H1754" s="125"/>
      <c r="I1754" s="125"/>
      <c r="J1754" s="125"/>
      <c r="K1754" s="126"/>
      <c r="L1754" s="126"/>
      <c r="M1754" s="126"/>
      <c r="N1754" s="226">
        <f>Table7[[#This Row],[Drug Cost]]+Table7[[#This Row],[Drug Markup]]+Table7[[#This Row],[Drug Dispensing Fee]]</f>
        <v>0</v>
      </c>
      <c r="O1754" s="126"/>
      <c r="P1754" s="126">
        <f>Table7[[#This Row],[Total Drug Cost]]-Table7[[#This Row],[Total Third-party Pay]]</f>
        <v>0</v>
      </c>
      <c r="Q1754" s="127"/>
      <c r="R1754" s="70" t="e">
        <f>VLOOKUP(Table7[[#This Row],[Patient PHN]],'[1]MASTER LIST'!$C:$D,2,FALSE)</f>
        <v>#N/A</v>
      </c>
    </row>
    <row r="1755" spans="1:18" x14ac:dyDescent="0.25">
      <c r="A1755" s="210"/>
      <c r="B1755" s="124"/>
      <c r="C1755" s="125"/>
      <c r="D1755" s="125"/>
      <c r="E1755" s="125"/>
      <c r="F1755" s="125"/>
      <c r="G1755" s="125"/>
      <c r="H1755" s="125"/>
      <c r="I1755" s="125"/>
      <c r="J1755" s="125"/>
      <c r="K1755" s="126"/>
      <c r="L1755" s="126"/>
      <c r="M1755" s="126"/>
      <c r="N1755" s="226">
        <f>Table7[[#This Row],[Drug Cost]]+Table7[[#This Row],[Drug Markup]]+Table7[[#This Row],[Drug Dispensing Fee]]</f>
        <v>0</v>
      </c>
      <c r="O1755" s="126"/>
      <c r="P1755" s="126">
        <f>Table7[[#This Row],[Total Drug Cost]]-Table7[[#This Row],[Total Third-party Pay]]</f>
        <v>0</v>
      </c>
      <c r="Q1755" s="127"/>
      <c r="R1755" s="70" t="e">
        <f>VLOOKUP(Table7[[#This Row],[Patient PHN]],'[1]MASTER LIST'!$C:$D,2,FALSE)</f>
        <v>#N/A</v>
      </c>
    </row>
    <row r="1756" spans="1:18" x14ac:dyDescent="0.25">
      <c r="A1756" s="210"/>
      <c r="B1756" s="124"/>
      <c r="C1756" s="125"/>
      <c r="D1756" s="125"/>
      <c r="E1756" s="125"/>
      <c r="F1756" s="125"/>
      <c r="G1756" s="125"/>
      <c r="H1756" s="125"/>
      <c r="I1756" s="125"/>
      <c r="J1756" s="125"/>
      <c r="K1756" s="126"/>
      <c r="L1756" s="126"/>
      <c r="M1756" s="126"/>
      <c r="N1756" s="226">
        <f>Table7[[#This Row],[Drug Cost]]+Table7[[#This Row],[Drug Markup]]+Table7[[#This Row],[Drug Dispensing Fee]]</f>
        <v>0</v>
      </c>
      <c r="O1756" s="126"/>
      <c r="P1756" s="126">
        <f>Table7[[#This Row],[Total Drug Cost]]-Table7[[#This Row],[Total Third-party Pay]]</f>
        <v>0</v>
      </c>
      <c r="Q1756" s="127"/>
      <c r="R1756" s="70" t="e">
        <f>VLOOKUP(Table7[[#This Row],[Patient PHN]],'[1]MASTER LIST'!$C:$D,2,FALSE)</f>
        <v>#N/A</v>
      </c>
    </row>
    <row r="1757" spans="1:18" x14ac:dyDescent="0.25">
      <c r="A1757" s="210"/>
      <c r="B1757" s="124"/>
      <c r="C1757" s="125"/>
      <c r="D1757" s="125"/>
      <c r="E1757" s="125"/>
      <c r="F1757" s="125"/>
      <c r="G1757" s="125"/>
      <c r="H1757" s="125"/>
      <c r="I1757" s="125"/>
      <c r="J1757" s="125"/>
      <c r="K1757" s="126"/>
      <c r="L1757" s="126"/>
      <c r="M1757" s="126"/>
      <c r="N1757" s="226">
        <f>Table7[[#This Row],[Drug Cost]]+Table7[[#This Row],[Drug Markup]]+Table7[[#This Row],[Drug Dispensing Fee]]</f>
        <v>0</v>
      </c>
      <c r="O1757" s="126"/>
      <c r="P1757" s="126">
        <f>Table7[[#This Row],[Total Drug Cost]]-Table7[[#This Row],[Total Third-party Pay]]</f>
        <v>0</v>
      </c>
      <c r="Q1757" s="127"/>
      <c r="R1757" s="70" t="e">
        <f>VLOOKUP(Table7[[#This Row],[Patient PHN]],'[1]MASTER LIST'!$C:$D,2,FALSE)</f>
        <v>#N/A</v>
      </c>
    </row>
    <row r="1758" spans="1:18" x14ac:dyDescent="0.25">
      <c r="A1758" s="210"/>
      <c r="B1758" s="124"/>
      <c r="C1758" s="125"/>
      <c r="D1758" s="125"/>
      <c r="E1758" s="125"/>
      <c r="F1758" s="125"/>
      <c r="G1758" s="125"/>
      <c r="H1758" s="125"/>
      <c r="I1758" s="125"/>
      <c r="J1758" s="125"/>
      <c r="K1758" s="126"/>
      <c r="L1758" s="126"/>
      <c r="M1758" s="126"/>
      <c r="N1758" s="226">
        <f>Table7[[#This Row],[Drug Cost]]+Table7[[#This Row],[Drug Markup]]+Table7[[#This Row],[Drug Dispensing Fee]]</f>
        <v>0</v>
      </c>
      <c r="O1758" s="126"/>
      <c r="P1758" s="126">
        <f>Table7[[#This Row],[Total Drug Cost]]-Table7[[#This Row],[Total Third-party Pay]]</f>
        <v>0</v>
      </c>
      <c r="Q1758" s="127"/>
      <c r="R1758" s="70" t="e">
        <f>VLOOKUP(Table7[[#This Row],[Patient PHN]],'[1]MASTER LIST'!$C:$D,2,FALSE)</f>
        <v>#N/A</v>
      </c>
    </row>
    <row r="1759" spans="1:18" x14ac:dyDescent="0.25">
      <c r="A1759" s="210"/>
      <c r="B1759" s="124"/>
      <c r="C1759" s="125"/>
      <c r="D1759" s="125"/>
      <c r="E1759" s="125"/>
      <c r="F1759" s="125"/>
      <c r="G1759" s="125"/>
      <c r="H1759" s="125"/>
      <c r="I1759" s="125"/>
      <c r="J1759" s="125"/>
      <c r="K1759" s="126"/>
      <c r="L1759" s="126"/>
      <c r="M1759" s="126"/>
      <c r="N1759" s="226">
        <f>Table7[[#This Row],[Drug Cost]]+Table7[[#This Row],[Drug Markup]]+Table7[[#This Row],[Drug Dispensing Fee]]</f>
        <v>0</v>
      </c>
      <c r="O1759" s="126"/>
      <c r="P1759" s="126">
        <f>Table7[[#This Row],[Total Drug Cost]]-Table7[[#This Row],[Total Third-party Pay]]</f>
        <v>0</v>
      </c>
      <c r="Q1759" s="127"/>
      <c r="R1759" s="70" t="e">
        <f>VLOOKUP(Table7[[#This Row],[Patient PHN]],'[1]MASTER LIST'!$C:$D,2,FALSE)</f>
        <v>#N/A</v>
      </c>
    </row>
    <row r="1760" spans="1:18" x14ac:dyDescent="0.25">
      <c r="A1760" s="210"/>
      <c r="B1760" s="124"/>
      <c r="C1760" s="125"/>
      <c r="D1760" s="125"/>
      <c r="E1760" s="125"/>
      <c r="F1760" s="125"/>
      <c r="G1760" s="125"/>
      <c r="H1760" s="125"/>
      <c r="I1760" s="125"/>
      <c r="J1760" s="125"/>
      <c r="K1760" s="126"/>
      <c r="L1760" s="126"/>
      <c r="M1760" s="126"/>
      <c r="N1760" s="226">
        <f>Table7[[#This Row],[Drug Cost]]+Table7[[#This Row],[Drug Markup]]+Table7[[#This Row],[Drug Dispensing Fee]]</f>
        <v>0</v>
      </c>
      <c r="O1760" s="126"/>
      <c r="P1760" s="126">
        <f>Table7[[#This Row],[Total Drug Cost]]-Table7[[#This Row],[Total Third-party Pay]]</f>
        <v>0</v>
      </c>
      <c r="Q1760" s="127"/>
      <c r="R1760" s="70" t="e">
        <f>VLOOKUP(Table7[[#This Row],[Patient PHN]],'[1]MASTER LIST'!$C:$D,2,FALSE)</f>
        <v>#N/A</v>
      </c>
    </row>
    <row r="1761" spans="1:18" x14ac:dyDescent="0.25">
      <c r="A1761" s="210"/>
      <c r="B1761" s="124"/>
      <c r="C1761" s="125"/>
      <c r="D1761" s="125"/>
      <c r="E1761" s="125"/>
      <c r="F1761" s="125"/>
      <c r="G1761" s="125"/>
      <c r="H1761" s="125"/>
      <c r="I1761" s="125"/>
      <c r="J1761" s="125"/>
      <c r="K1761" s="126"/>
      <c r="L1761" s="126"/>
      <c r="M1761" s="126"/>
      <c r="N1761" s="226">
        <f>Table7[[#This Row],[Drug Cost]]+Table7[[#This Row],[Drug Markup]]+Table7[[#This Row],[Drug Dispensing Fee]]</f>
        <v>0</v>
      </c>
      <c r="O1761" s="126"/>
      <c r="P1761" s="126">
        <f>Table7[[#This Row],[Total Drug Cost]]-Table7[[#This Row],[Total Third-party Pay]]</f>
        <v>0</v>
      </c>
      <c r="Q1761" s="127"/>
      <c r="R1761" s="70" t="e">
        <f>VLOOKUP(Table7[[#This Row],[Patient PHN]],'[1]MASTER LIST'!$C:$D,2,FALSE)</f>
        <v>#N/A</v>
      </c>
    </row>
    <row r="1762" spans="1:18" x14ac:dyDescent="0.25">
      <c r="A1762" s="210"/>
      <c r="B1762" s="124"/>
      <c r="C1762" s="125"/>
      <c r="D1762" s="125"/>
      <c r="E1762" s="125"/>
      <c r="F1762" s="125"/>
      <c r="G1762" s="125"/>
      <c r="H1762" s="125"/>
      <c r="I1762" s="125"/>
      <c r="J1762" s="125"/>
      <c r="K1762" s="126"/>
      <c r="L1762" s="126"/>
      <c r="M1762" s="126"/>
      <c r="N1762" s="226">
        <f>Table7[[#This Row],[Drug Cost]]+Table7[[#This Row],[Drug Markup]]+Table7[[#This Row],[Drug Dispensing Fee]]</f>
        <v>0</v>
      </c>
      <c r="O1762" s="126"/>
      <c r="P1762" s="126">
        <f>Table7[[#This Row],[Total Drug Cost]]-Table7[[#This Row],[Total Third-party Pay]]</f>
        <v>0</v>
      </c>
      <c r="Q1762" s="127"/>
      <c r="R1762" s="70" t="e">
        <f>VLOOKUP(Table7[[#This Row],[Patient PHN]],'[1]MASTER LIST'!$C:$D,2,FALSE)</f>
        <v>#N/A</v>
      </c>
    </row>
    <row r="1763" spans="1:18" x14ac:dyDescent="0.25">
      <c r="A1763" s="210"/>
      <c r="B1763" s="124"/>
      <c r="C1763" s="125"/>
      <c r="D1763" s="125"/>
      <c r="E1763" s="125"/>
      <c r="F1763" s="125"/>
      <c r="G1763" s="125"/>
      <c r="H1763" s="125"/>
      <c r="I1763" s="125"/>
      <c r="J1763" s="125"/>
      <c r="K1763" s="126"/>
      <c r="L1763" s="126"/>
      <c r="M1763" s="126"/>
      <c r="N1763" s="226">
        <f>Table7[[#This Row],[Drug Cost]]+Table7[[#This Row],[Drug Markup]]+Table7[[#This Row],[Drug Dispensing Fee]]</f>
        <v>0</v>
      </c>
      <c r="O1763" s="126"/>
      <c r="P1763" s="126">
        <f>Table7[[#This Row],[Total Drug Cost]]-Table7[[#This Row],[Total Third-party Pay]]</f>
        <v>0</v>
      </c>
      <c r="Q1763" s="127"/>
      <c r="R1763" s="70" t="e">
        <f>VLOOKUP(Table7[[#This Row],[Patient PHN]],'[1]MASTER LIST'!$C:$D,2,FALSE)</f>
        <v>#N/A</v>
      </c>
    </row>
    <row r="1764" spans="1:18" x14ac:dyDescent="0.25">
      <c r="A1764" s="210"/>
      <c r="B1764" s="124"/>
      <c r="C1764" s="125"/>
      <c r="D1764" s="125"/>
      <c r="E1764" s="125"/>
      <c r="F1764" s="125"/>
      <c r="G1764" s="125"/>
      <c r="H1764" s="125"/>
      <c r="I1764" s="125"/>
      <c r="J1764" s="125"/>
      <c r="K1764" s="126"/>
      <c r="L1764" s="126"/>
      <c r="M1764" s="126"/>
      <c r="N1764" s="226">
        <f>Table7[[#This Row],[Drug Cost]]+Table7[[#This Row],[Drug Markup]]+Table7[[#This Row],[Drug Dispensing Fee]]</f>
        <v>0</v>
      </c>
      <c r="O1764" s="126"/>
      <c r="P1764" s="126">
        <f>Table7[[#This Row],[Total Drug Cost]]-Table7[[#This Row],[Total Third-party Pay]]</f>
        <v>0</v>
      </c>
      <c r="Q1764" s="127"/>
      <c r="R1764" s="70" t="e">
        <f>VLOOKUP(Table7[[#This Row],[Patient PHN]],'[1]MASTER LIST'!$C:$D,2,FALSE)</f>
        <v>#N/A</v>
      </c>
    </row>
    <row r="1765" spans="1:18" x14ac:dyDescent="0.25">
      <c r="A1765" s="210"/>
      <c r="B1765" s="124"/>
      <c r="C1765" s="125"/>
      <c r="D1765" s="125"/>
      <c r="E1765" s="125"/>
      <c r="F1765" s="125"/>
      <c r="G1765" s="125"/>
      <c r="H1765" s="125"/>
      <c r="I1765" s="125"/>
      <c r="J1765" s="125"/>
      <c r="K1765" s="126"/>
      <c r="L1765" s="126"/>
      <c r="M1765" s="126"/>
      <c r="N1765" s="226">
        <f>Table7[[#This Row],[Drug Cost]]+Table7[[#This Row],[Drug Markup]]+Table7[[#This Row],[Drug Dispensing Fee]]</f>
        <v>0</v>
      </c>
      <c r="O1765" s="126"/>
      <c r="P1765" s="126">
        <f>Table7[[#This Row],[Total Drug Cost]]-Table7[[#This Row],[Total Third-party Pay]]</f>
        <v>0</v>
      </c>
      <c r="Q1765" s="127"/>
      <c r="R1765" s="70" t="e">
        <f>VLOOKUP(Table7[[#This Row],[Patient PHN]],'[1]MASTER LIST'!$C:$D,2,FALSE)</f>
        <v>#N/A</v>
      </c>
    </row>
    <row r="1766" spans="1:18" x14ac:dyDescent="0.25">
      <c r="A1766" s="210"/>
      <c r="B1766" s="124"/>
      <c r="C1766" s="125"/>
      <c r="D1766" s="125"/>
      <c r="E1766" s="125"/>
      <c r="F1766" s="125"/>
      <c r="G1766" s="125"/>
      <c r="H1766" s="125"/>
      <c r="I1766" s="125"/>
      <c r="J1766" s="125"/>
      <c r="K1766" s="126"/>
      <c r="L1766" s="126"/>
      <c r="M1766" s="126"/>
      <c r="N1766" s="226">
        <f>Table7[[#This Row],[Drug Cost]]+Table7[[#This Row],[Drug Markup]]+Table7[[#This Row],[Drug Dispensing Fee]]</f>
        <v>0</v>
      </c>
      <c r="O1766" s="126"/>
      <c r="P1766" s="126">
        <f>Table7[[#This Row],[Total Drug Cost]]-Table7[[#This Row],[Total Third-party Pay]]</f>
        <v>0</v>
      </c>
      <c r="Q1766" s="127"/>
      <c r="R1766" s="70" t="e">
        <f>VLOOKUP(Table7[[#This Row],[Patient PHN]],'[1]MASTER LIST'!$C:$D,2,FALSE)</f>
        <v>#N/A</v>
      </c>
    </row>
    <row r="1767" spans="1:18" x14ac:dyDescent="0.25">
      <c r="A1767" s="210"/>
      <c r="B1767" s="124"/>
      <c r="C1767" s="125"/>
      <c r="D1767" s="125"/>
      <c r="E1767" s="125"/>
      <c r="F1767" s="125"/>
      <c r="G1767" s="125"/>
      <c r="H1767" s="125"/>
      <c r="I1767" s="125"/>
      <c r="J1767" s="125"/>
      <c r="K1767" s="126"/>
      <c r="L1767" s="126"/>
      <c r="M1767" s="126"/>
      <c r="N1767" s="226">
        <f>Table7[[#This Row],[Drug Cost]]+Table7[[#This Row],[Drug Markup]]+Table7[[#This Row],[Drug Dispensing Fee]]</f>
        <v>0</v>
      </c>
      <c r="O1767" s="126"/>
      <c r="P1767" s="126">
        <f>Table7[[#This Row],[Total Drug Cost]]-Table7[[#This Row],[Total Third-party Pay]]</f>
        <v>0</v>
      </c>
      <c r="Q1767" s="127"/>
      <c r="R1767" s="70" t="e">
        <f>VLOOKUP(Table7[[#This Row],[Patient PHN]],'[1]MASTER LIST'!$C:$D,2,FALSE)</f>
        <v>#N/A</v>
      </c>
    </row>
    <row r="1768" spans="1:18" x14ac:dyDescent="0.25">
      <c r="A1768" s="210"/>
      <c r="B1768" s="124"/>
      <c r="C1768" s="125"/>
      <c r="D1768" s="125"/>
      <c r="E1768" s="125"/>
      <c r="F1768" s="125"/>
      <c r="G1768" s="125"/>
      <c r="H1768" s="125"/>
      <c r="I1768" s="125"/>
      <c r="J1768" s="125"/>
      <c r="K1768" s="126"/>
      <c r="L1768" s="126"/>
      <c r="M1768" s="126"/>
      <c r="N1768" s="226">
        <f>Table7[[#This Row],[Drug Cost]]+Table7[[#This Row],[Drug Markup]]+Table7[[#This Row],[Drug Dispensing Fee]]</f>
        <v>0</v>
      </c>
      <c r="O1768" s="126"/>
      <c r="P1768" s="126">
        <f>Table7[[#This Row],[Total Drug Cost]]-Table7[[#This Row],[Total Third-party Pay]]</f>
        <v>0</v>
      </c>
      <c r="Q1768" s="127"/>
      <c r="R1768" s="70" t="e">
        <f>VLOOKUP(Table7[[#This Row],[Patient PHN]],'[1]MASTER LIST'!$C:$D,2,FALSE)</f>
        <v>#N/A</v>
      </c>
    </row>
    <row r="1769" spans="1:18" x14ac:dyDescent="0.25">
      <c r="A1769" s="210"/>
      <c r="B1769" s="124"/>
      <c r="C1769" s="125"/>
      <c r="D1769" s="125"/>
      <c r="E1769" s="125"/>
      <c r="F1769" s="125"/>
      <c r="G1769" s="125"/>
      <c r="H1769" s="125"/>
      <c r="I1769" s="125"/>
      <c r="J1769" s="125"/>
      <c r="K1769" s="126"/>
      <c r="L1769" s="126"/>
      <c r="M1769" s="126"/>
      <c r="N1769" s="226">
        <f>Table7[[#This Row],[Drug Cost]]+Table7[[#This Row],[Drug Markup]]+Table7[[#This Row],[Drug Dispensing Fee]]</f>
        <v>0</v>
      </c>
      <c r="O1769" s="126"/>
      <c r="P1769" s="126">
        <f>Table7[[#This Row],[Total Drug Cost]]-Table7[[#This Row],[Total Third-party Pay]]</f>
        <v>0</v>
      </c>
      <c r="Q1769" s="127"/>
      <c r="R1769" s="70" t="e">
        <f>VLOOKUP(Table7[[#This Row],[Patient PHN]],'[1]MASTER LIST'!$C:$D,2,FALSE)</f>
        <v>#N/A</v>
      </c>
    </row>
    <row r="1770" spans="1:18" x14ac:dyDescent="0.25">
      <c r="A1770" s="210"/>
      <c r="B1770" s="124"/>
      <c r="C1770" s="125"/>
      <c r="D1770" s="125"/>
      <c r="E1770" s="125"/>
      <c r="F1770" s="125"/>
      <c r="G1770" s="125"/>
      <c r="H1770" s="125"/>
      <c r="I1770" s="125"/>
      <c r="J1770" s="125"/>
      <c r="K1770" s="126"/>
      <c r="L1770" s="126"/>
      <c r="M1770" s="126"/>
      <c r="N1770" s="226">
        <f>Table7[[#This Row],[Drug Cost]]+Table7[[#This Row],[Drug Markup]]+Table7[[#This Row],[Drug Dispensing Fee]]</f>
        <v>0</v>
      </c>
      <c r="O1770" s="126"/>
      <c r="P1770" s="126">
        <f>Table7[[#This Row],[Total Drug Cost]]-Table7[[#This Row],[Total Third-party Pay]]</f>
        <v>0</v>
      </c>
      <c r="Q1770" s="127"/>
      <c r="R1770" s="70" t="e">
        <f>VLOOKUP(Table7[[#This Row],[Patient PHN]],'[1]MASTER LIST'!$C:$D,2,FALSE)</f>
        <v>#N/A</v>
      </c>
    </row>
    <row r="1771" spans="1:18" x14ac:dyDescent="0.25">
      <c r="A1771" s="210"/>
      <c r="B1771" s="124"/>
      <c r="C1771" s="125"/>
      <c r="D1771" s="125"/>
      <c r="E1771" s="125"/>
      <c r="F1771" s="125"/>
      <c r="G1771" s="125"/>
      <c r="H1771" s="125"/>
      <c r="I1771" s="125"/>
      <c r="J1771" s="125"/>
      <c r="K1771" s="126"/>
      <c r="L1771" s="126"/>
      <c r="M1771" s="126"/>
      <c r="N1771" s="226">
        <f>Table7[[#This Row],[Drug Cost]]+Table7[[#This Row],[Drug Markup]]+Table7[[#This Row],[Drug Dispensing Fee]]</f>
        <v>0</v>
      </c>
      <c r="O1771" s="126"/>
      <c r="P1771" s="126">
        <f>Table7[[#This Row],[Total Drug Cost]]-Table7[[#This Row],[Total Third-party Pay]]</f>
        <v>0</v>
      </c>
      <c r="Q1771" s="127"/>
      <c r="R1771" s="70" t="e">
        <f>VLOOKUP(Table7[[#This Row],[Patient PHN]],'[1]MASTER LIST'!$C:$D,2,FALSE)</f>
        <v>#N/A</v>
      </c>
    </row>
    <row r="1772" spans="1:18" x14ac:dyDescent="0.25">
      <c r="A1772" s="210"/>
      <c r="B1772" s="124"/>
      <c r="C1772" s="125"/>
      <c r="D1772" s="125"/>
      <c r="E1772" s="125"/>
      <c r="F1772" s="125"/>
      <c r="G1772" s="125"/>
      <c r="H1772" s="125"/>
      <c r="I1772" s="125"/>
      <c r="J1772" s="125"/>
      <c r="K1772" s="126"/>
      <c r="L1772" s="126"/>
      <c r="M1772" s="126"/>
      <c r="N1772" s="226">
        <f>Table7[[#This Row],[Drug Cost]]+Table7[[#This Row],[Drug Markup]]+Table7[[#This Row],[Drug Dispensing Fee]]</f>
        <v>0</v>
      </c>
      <c r="O1772" s="126"/>
      <c r="P1772" s="126">
        <f>Table7[[#This Row],[Total Drug Cost]]-Table7[[#This Row],[Total Third-party Pay]]</f>
        <v>0</v>
      </c>
      <c r="Q1772" s="127"/>
      <c r="R1772" s="70" t="e">
        <f>VLOOKUP(Table7[[#This Row],[Patient PHN]],'[1]MASTER LIST'!$C:$D,2,FALSE)</f>
        <v>#N/A</v>
      </c>
    </row>
    <row r="1773" spans="1:18" x14ac:dyDescent="0.25">
      <c r="A1773" s="210"/>
      <c r="B1773" s="124"/>
      <c r="C1773" s="125"/>
      <c r="D1773" s="125"/>
      <c r="E1773" s="125"/>
      <c r="F1773" s="125"/>
      <c r="G1773" s="125"/>
      <c r="H1773" s="125"/>
      <c r="I1773" s="125"/>
      <c r="J1773" s="125"/>
      <c r="K1773" s="126"/>
      <c r="L1773" s="126"/>
      <c r="M1773" s="126"/>
      <c r="N1773" s="226">
        <f>Table7[[#This Row],[Drug Cost]]+Table7[[#This Row],[Drug Markup]]+Table7[[#This Row],[Drug Dispensing Fee]]</f>
        <v>0</v>
      </c>
      <c r="O1773" s="126"/>
      <c r="P1773" s="126">
        <f>Table7[[#This Row],[Total Drug Cost]]-Table7[[#This Row],[Total Third-party Pay]]</f>
        <v>0</v>
      </c>
      <c r="Q1773" s="127"/>
      <c r="R1773" s="70" t="e">
        <f>VLOOKUP(Table7[[#This Row],[Patient PHN]],'[1]MASTER LIST'!$C:$D,2,FALSE)</f>
        <v>#N/A</v>
      </c>
    </row>
    <row r="1774" spans="1:18" x14ac:dyDescent="0.25">
      <c r="A1774" s="210"/>
      <c r="B1774" s="124"/>
      <c r="C1774" s="125"/>
      <c r="D1774" s="125"/>
      <c r="E1774" s="125"/>
      <c r="F1774" s="125"/>
      <c r="G1774" s="125"/>
      <c r="H1774" s="125"/>
      <c r="I1774" s="125"/>
      <c r="J1774" s="125"/>
      <c r="K1774" s="126"/>
      <c r="L1774" s="126"/>
      <c r="M1774" s="126"/>
      <c r="N1774" s="226">
        <f>Table7[[#This Row],[Drug Cost]]+Table7[[#This Row],[Drug Markup]]+Table7[[#This Row],[Drug Dispensing Fee]]</f>
        <v>0</v>
      </c>
      <c r="O1774" s="126"/>
      <c r="P1774" s="126">
        <f>Table7[[#This Row],[Total Drug Cost]]-Table7[[#This Row],[Total Third-party Pay]]</f>
        <v>0</v>
      </c>
      <c r="Q1774" s="127"/>
      <c r="R1774" s="70" t="e">
        <f>VLOOKUP(Table7[[#This Row],[Patient PHN]],'[1]MASTER LIST'!$C:$D,2,FALSE)</f>
        <v>#N/A</v>
      </c>
    </row>
    <row r="1775" spans="1:18" x14ac:dyDescent="0.25">
      <c r="A1775" s="210"/>
      <c r="B1775" s="124"/>
      <c r="C1775" s="125"/>
      <c r="D1775" s="125"/>
      <c r="E1775" s="125"/>
      <c r="F1775" s="125"/>
      <c r="G1775" s="125"/>
      <c r="H1775" s="125"/>
      <c r="I1775" s="125"/>
      <c r="J1775" s="125"/>
      <c r="K1775" s="126"/>
      <c r="L1775" s="126"/>
      <c r="M1775" s="126"/>
      <c r="N1775" s="226">
        <f>Table7[[#This Row],[Drug Cost]]+Table7[[#This Row],[Drug Markup]]+Table7[[#This Row],[Drug Dispensing Fee]]</f>
        <v>0</v>
      </c>
      <c r="O1775" s="126"/>
      <c r="P1775" s="126">
        <f>Table7[[#This Row],[Total Drug Cost]]-Table7[[#This Row],[Total Third-party Pay]]</f>
        <v>0</v>
      </c>
      <c r="Q1775" s="127"/>
      <c r="R1775" s="70" t="e">
        <f>VLOOKUP(Table7[[#This Row],[Patient PHN]],'[1]MASTER LIST'!$C:$D,2,FALSE)</f>
        <v>#N/A</v>
      </c>
    </row>
    <row r="1776" spans="1:18" x14ac:dyDescent="0.25">
      <c r="A1776" s="210"/>
      <c r="B1776" s="124"/>
      <c r="C1776" s="125"/>
      <c r="D1776" s="125"/>
      <c r="E1776" s="125"/>
      <c r="F1776" s="125"/>
      <c r="G1776" s="125"/>
      <c r="H1776" s="125"/>
      <c r="I1776" s="125"/>
      <c r="J1776" s="125"/>
      <c r="K1776" s="126"/>
      <c r="L1776" s="126"/>
      <c r="M1776" s="126"/>
      <c r="N1776" s="226">
        <f>Table7[[#This Row],[Drug Cost]]+Table7[[#This Row],[Drug Markup]]+Table7[[#This Row],[Drug Dispensing Fee]]</f>
        <v>0</v>
      </c>
      <c r="O1776" s="126"/>
      <c r="P1776" s="126">
        <f>Table7[[#This Row],[Total Drug Cost]]-Table7[[#This Row],[Total Third-party Pay]]</f>
        <v>0</v>
      </c>
      <c r="Q1776" s="127"/>
      <c r="R1776" s="70" t="e">
        <f>VLOOKUP(Table7[[#This Row],[Patient PHN]],'[1]MASTER LIST'!$C:$D,2,FALSE)</f>
        <v>#N/A</v>
      </c>
    </row>
    <row r="1777" spans="1:18" x14ac:dyDescent="0.25">
      <c r="A1777" s="210"/>
      <c r="B1777" s="124"/>
      <c r="C1777" s="125"/>
      <c r="D1777" s="125"/>
      <c r="E1777" s="125"/>
      <c r="F1777" s="125"/>
      <c r="G1777" s="125"/>
      <c r="H1777" s="125"/>
      <c r="I1777" s="125"/>
      <c r="J1777" s="125"/>
      <c r="K1777" s="126"/>
      <c r="L1777" s="126"/>
      <c r="M1777" s="126"/>
      <c r="N1777" s="226">
        <f>Table7[[#This Row],[Drug Cost]]+Table7[[#This Row],[Drug Markup]]+Table7[[#This Row],[Drug Dispensing Fee]]</f>
        <v>0</v>
      </c>
      <c r="O1777" s="126"/>
      <c r="P1777" s="126">
        <f>Table7[[#This Row],[Total Drug Cost]]-Table7[[#This Row],[Total Third-party Pay]]</f>
        <v>0</v>
      </c>
      <c r="Q1777" s="127"/>
      <c r="R1777" s="70" t="e">
        <f>VLOOKUP(Table7[[#This Row],[Patient PHN]],'[1]MASTER LIST'!$C:$D,2,FALSE)</f>
        <v>#N/A</v>
      </c>
    </row>
    <row r="1778" spans="1:18" x14ac:dyDescent="0.25">
      <c r="A1778" s="210"/>
      <c r="B1778" s="124"/>
      <c r="C1778" s="125"/>
      <c r="D1778" s="125"/>
      <c r="E1778" s="125"/>
      <c r="F1778" s="125"/>
      <c r="G1778" s="125"/>
      <c r="H1778" s="125"/>
      <c r="I1778" s="125"/>
      <c r="J1778" s="125"/>
      <c r="K1778" s="126"/>
      <c r="L1778" s="126"/>
      <c r="M1778" s="126"/>
      <c r="N1778" s="226">
        <f>Table7[[#This Row],[Drug Cost]]+Table7[[#This Row],[Drug Markup]]+Table7[[#This Row],[Drug Dispensing Fee]]</f>
        <v>0</v>
      </c>
      <c r="O1778" s="126"/>
      <c r="P1778" s="126">
        <f>Table7[[#This Row],[Total Drug Cost]]-Table7[[#This Row],[Total Third-party Pay]]</f>
        <v>0</v>
      </c>
      <c r="Q1778" s="127"/>
      <c r="R1778" s="70" t="e">
        <f>VLOOKUP(Table7[[#This Row],[Patient PHN]],'[1]MASTER LIST'!$C:$D,2,FALSE)</f>
        <v>#N/A</v>
      </c>
    </row>
    <row r="1779" spans="1:18" x14ac:dyDescent="0.25">
      <c r="A1779" s="210"/>
      <c r="B1779" s="124"/>
      <c r="C1779" s="125"/>
      <c r="D1779" s="125"/>
      <c r="E1779" s="125"/>
      <c r="F1779" s="125"/>
      <c r="G1779" s="125"/>
      <c r="H1779" s="125"/>
      <c r="I1779" s="125"/>
      <c r="J1779" s="125"/>
      <c r="K1779" s="126"/>
      <c r="L1779" s="126"/>
      <c r="M1779" s="126"/>
      <c r="N1779" s="226">
        <f>Table7[[#This Row],[Drug Cost]]+Table7[[#This Row],[Drug Markup]]+Table7[[#This Row],[Drug Dispensing Fee]]</f>
        <v>0</v>
      </c>
      <c r="O1779" s="126"/>
      <c r="P1779" s="126">
        <f>Table7[[#This Row],[Total Drug Cost]]-Table7[[#This Row],[Total Third-party Pay]]</f>
        <v>0</v>
      </c>
      <c r="Q1779" s="127"/>
      <c r="R1779" s="70" t="e">
        <f>VLOOKUP(Table7[[#This Row],[Patient PHN]],'[1]MASTER LIST'!$C:$D,2,FALSE)</f>
        <v>#N/A</v>
      </c>
    </row>
    <row r="1780" spans="1:18" x14ac:dyDescent="0.25">
      <c r="A1780" s="210"/>
      <c r="B1780" s="124"/>
      <c r="C1780" s="125"/>
      <c r="D1780" s="125"/>
      <c r="E1780" s="125"/>
      <c r="F1780" s="125"/>
      <c r="G1780" s="125"/>
      <c r="H1780" s="125"/>
      <c r="I1780" s="125"/>
      <c r="J1780" s="125"/>
      <c r="K1780" s="126"/>
      <c r="L1780" s="126"/>
      <c r="M1780" s="126"/>
      <c r="N1780" s="226">
        <f>Table7[[#This Row],[Drug Cost]]+Table7[[#This Row],[Drug Markup]]+Table7[[#This Row],[Drug Dispensing Fee]]</f>
        <v>0</v>
      </c>
      <c r="O1780" s="126"/>
      <c r="P1780" s="126">
        <f>Table7[[#This Row],[Total Drug Cost]]-Table7[[#This Row],[Total Third-party Pay]]</f>
        <v>0</v>
      </c>
      <c r="Q1780" s="127"/>
      <c r="R1780" s="70" t="e">
        <f>VLOOKUP(Table7[[#This Row],[Patient PHN]],'[1]MASTER LIST'!$C:$D,2,FALSE)</f>
        <v>#N/A</v>
      </c>
    </row>
    <row r="1781" spans="1:18" x14ac:dyDescent="0.25">
      <c r="A1781" s="210"/>
      <c r="B1781" s="124"/>
      <c r="C1781" s="125"/>
      <c r="D1781" s="125"/>
      <c r="E1781" s="125"/>
      <c r="F1781" s="125"/>
      <c r="G1781" s="125"/>
      <c r="H1781" s="125"/>
      <c r="I1781" s="125"/>
      <c r="J1781" s="125"/>
      <c r="K1781" s="126"/>
      <c r="L1781" s="126"/>
      <c r="M1781" s="126"/>
      <c r="N1781" s="226">
        <f>Table7[[#This Row],[Drug Cost]]+Table7[[#This Row],[Drug Markup]]+Table7[[#This Row],[Drug Dispensing Fee]]</f>
        <v>0</v>
      </c>
      <c r="O1781" s="126"/>
      <c r="P1781" s="126">
        <f>Table7[[#This Row],[Total Drug Cost]]-Table7[[#This Row],[Total Third-party Pay]]</f>
        <v>0</v>
      </c>
      <c r="Q1781" s="127"/>
      <c r="R1781" s="70" t="e">
        <f>VLOOKUP(Table7[[#This Row],[Patient PHN]],'[1]MASTER LIST'!$C:$D,2,FALSE)</f>
        <v>#N/A</v>
      </c>
    </row>
    <row r="1782" spans="1:18" x14ac:dyDescent="0.25">
      <c r="A1782" s="210"/>
      <c r="B1782" s="124"/>
      <c r="C1782" s="125"/>
      <c r="D1782" s="125"/>
      <c r="E1782" s="125"/>
      <c r="F1782" s="125"/>
      <c r="G1782" s="125"/>
      <c r="H1782" s="125"/>
      <c r="I1782" s="125"/>
      <c r="J1782" s="125"/>
      <c r="K1782" s="126"/>
      <c r="L1782" s="126"/>
      <c r="M1782" s="126"/>
      <c r="N1782" s="226">
        <f>Table7[[#This Row],[Drug Cost]]+Table7[[#This Row],[Drug Markup]]+Table7[[#This Row],[Drug Dispensing Fee]]</f>
        <v>0</v>
      </c>
      <c r="O1782" s="126"/>
      <c r="P1782" s="126">
        <f>Table7[[#This Row],[Total Drug Cost]]-Table7[[#This Row],[Total Third-party Pay]]</f>
        <v>0</v>
      </c>
      <c r="Q1782" s="127"/>
      <c r="R1782" s="70" t="e">
        <f>VLOOKUP(Table7[[#This Row],[Patient PHN]],'[1]MASTER LIST'!$C:$D,2,FALSE)</f>
        <v>#N/A</v>
      </c>
    </row>
    <row r="1783" spans="1:18" x14ac:dyDescent="0.25">
      <c r="A1783" s="210"/>
      <c r="B1783" s="124"/>
      <c r="C1783" s="125"/>
      <c r="D1783" s="125"/>
      <c r="E1783" s="125"/>
      <c r="F1783" s="125"/>
      <c r="G1783" s="125"/>
      <c r="H1783" s="125"/>
      <c r="I1783" s="125"/>
      <c r="J1783" s="125"/>
      <c r="K1783" s="126"/>
      <c r="L1783" s="126"/>
      <c r="M1783" s="126"/>
      <c r="N1783" s="226">
        <f>Table7[[#This Row],[Drug Cost]]+Table7[[#This Row],[Drug Markup]]+Table7[[#This Row],[Drug Dispensing Fee]]</f>
        <v>0</v>
      </c>
      <c r="O1783" s="126"/>
      <c r="P1783" s="126">
        <f>Table7[[#This Row],[Total Drug Cost]]-Table7[[#This Row],[Total Third-party Pay]]</f>
        <v>0</v>
      </c>
      <c r="Q1783" s="127"/>
      <c r="R1783" s="70" t="e">
        <f>VLOOKUP(Table7[[#This Row],[Patient PHN]],'[1]MASTER LIST'!$C:$D,2,FALSE)</f>
        <v>#N/A</v>
      </c>
    </row>
    <row r="1784" spans="1:18" x14ac:dyDescent="0.25">
      <c r="A1784" s="210"/>
      <c r="B1784" s="124"/>
      <c r="C1784" s="125"/>
      <c r="D1784" s="125"/>
      <c r="E1784" s="125"/>
      <c r="F1784" s="125"/>
      <c r="G1784" s="125"/>
      <c r="H1784" s="125"/>
      <c r="I1784" s="125"/>
      <c r="J1784" s="125"/>
      <c r="K1784" s="126"/>
      <c r="L1784" s="126"/>
      <c r="M1784" s="126"/>
      <c r="N1784" s="226">
        <f>Table7[[#This Row],[Drug Cost]]+Table7[[#This Row],[Drug Markup]]+Table7[[#This Row],[Drug Dispensing Fee]]</f>
        <v>0</v>
      </c>
      <c r="O1784" s="126"/>
      <c r="P1784" s="126">
        <f>Table7[[#This Row],[Total Drug Cost]]-Table7[[#This Row],[Total Third-party Pay]]</f>
        <v>0</v>
      </c>
      <c r="Q1784" s="127"/>
      <c r="R1784" s="70" t="e">
        <f>VLOOKUP(Table7[[#This Row],[Patient PHN]],'[1]MASTER LIST'!$C:$D,2,FALSE)</f>
        <v>#N/A</v>
      </c>
    </row>
    <row r="1785" spans="1:18" x14ac:dyDescent="0.25">
      <c r="A1785" s="210"/>
      <c r="B1785" s="124"/>
      <c r="C1785" s="125"/>
      <c r="D1785" s="125"/>
      <c r="E1785" s="125"/>
      <c r="F1785" s="125"/>
      <c r="G1785" s="125"/>
      <c r="H1785" s="125"/>
      <c r="I1785" s="125"/>
      <c r="J1785" s="125"/>
      <c r="K1785" s="126"/>
      <c r="L1785" s="126"/>
      <c r="M1785" s="126"/>
      <c r="N1785" s="226">
        <f>Table7[[#This Row],[Drug Cost]]+Table7[[#This Row],[Drug Markup]]+Table7[[#This Row],[Drug Dispensing Fee]]</f>
        <v>0</v>
      </c>
      <c r="O1785" s="126"/>
      <c r="P1785" s="126">
        <f>Table7[[#This Row],[Total Drug Cost]]-Table7[[#This Row],[Total Third-party Pay]]</f>
        <v>0</v>
      </c>
      <c r="Q1785" s="127"/>
      <c r="R1785" s="70" t="e">
        <f>VLOOKUP(Table7[[#This Row],[Patient PHN]],'[1]MASTER LIST'!$C:$D,2,FALSE)</f>
        <v>#N/A</v>
      </c>
    </row>
    <row r="1786" spans="1:18" x14ac:dyDescent="0.25">
      <c r="A1786" s="210"/>
      <c r="B1786" s="124"/>
      <c r="C1786" s="125"/>
      <c r="D1786" s="125"/>
      <c r="E1786" s="125"/>
      <c r="F1786" s="125"/>
      <c r="G1786" s="125"/>
      <c r="H1786" s="125"/>
      <c r="I1786" s="125"/>
      <c r="J1786" s="125"/>
      <c r="K1786" s="126"/>
      <c r="L1786" s="126"/>
      <c r="M1786" s="126"/>
      <c r="N1786" s="226">
        <f>Table7[[#This Row],[Drug Cost]]+Table7[[#This Row],[Drug Markup]]+Table7[[#This Row],[Drug Dispensing Fee]]</f>
        <v>0</v>
      </c>
      <c r="O1786" s="126"/>
      <c r="P1786" s="126">
        <f>Table7[[#This Row],[Total Drug Cost]]-Table7[[#This Row],[Total Third-party Pay]]</f>
        <v>0</v>
      </c>
      <c r="Q1786" s="127"/>
      <c r="R1786" s="70" t="e">
        <f>VLOOKUP(Table7[[#This Row],[Patient PHN]],'[1]MASTER LIST'!$C:$D,2,FALSE)</f>
        <v>#N/A</v>
      </c>
    </row>
    <row r="1787" spans="1:18" x14ac:dyDescent="0.25">
      <c r="A1787" s="210"/>
      <c r="B1787" s="124"/>
      <c r="C1787" s="125"/>
      <c r="D1787" s="125"/>
      <c r="E1787" s="125"/>
      <c r="F1787" s="125"/>
      <c r="G1787" s="125"/>
      <c r="H1787" s="125"/>
      <c r="I1787" s="125"/>
      <c r="J1787" s="125"/>
      <c r="K1787" s="126"/>
      <c r="L1787" s="126"/>
      <c r="M1787" s="126"/>
      <c r="N1787" s="226">
        <f>Table7[[#This Row],[Drug Cost]]+Table7[[#This Row],[Drug Markup]]+Table7[[#This Row],[Drug Dispensing Fee]]</f>
        <v>0</v>
      </c>
      <c r="O1787" s="126"/>
      <c r="P1787" s="126">
        <f>Table7[[#This Row],[Total Drug Cost]]-Table7[[#This Row],[Total Third-party Pay]]</f>
        <v>0</v>
      </c>
      <c r="Q1787" s="127"/>
      <c r="R1787" s="70" t="e">
        <f>VLOOKUP(Table7[[#This Row],[Patient PHN]],'[1]MASTER LIST'!$C:$D,2,FALSE)</f>
        <v>#N/A</v>
      </c>
    </row>
    <row r="1788" spans="1:18" x14ac:dyDescent="0.25">
      <c r="A1788" s="210"/>
      <c r="B1788" s="124"/>
      <c r="C1788" s="125"/>
      <c r="D1788" s="125"/>
      <c r="E1788" s="125"/>
      <c r="F1788" s="125"/>
      <c r="G1788" s="125"/>
      <c r="H1788" s="125"/>
      <c r="I1788" s="125"/>
      <c r="J1788" s="125"/>
      <c r="K1788" s="126"/>
      <c r="L1788" s="126"/>
      <c r="M1788" s="126"/>
      <c r="N1788" s="226">
        <f>Table7[[#This Row],[Drug Cost]]+Table7[[#This Row],[Drug Markup]]+Table7[[#This Row],[Drug Dispensing Fee]]</f>
        <v>0</v>
      </c>
      <c r="O1788" s="126"/>
      <c r="P1788" s="126">
        <f>Table7[[#This Row],[Total Drug Cost]]-Table7[[#This Row],[Total Third-party Pay]]</f>
        <v>0</v>
      </c>
      <c r="Q1788" s="127"/>
      <c r="R1788" s="70" t="e">
        <f>VLOOKUP(Table7[[#This Row],[Patient PHN]],'[1]MASTER LIST'!$C:$D,2,FALSE)</f>
        <v>#N/A</v>
      </c>
    </row>
    <row r="1789" spans="1:18" x14ac:dyDescent="0.25">
      <c r="A1789" s="210"/>
      <c r="B1789" s="124"/>
      <c r="C1789" s="125"/>
      <c r="D1789" s="125"/>
      <c r="E1789" s="125"/>
      <c r="F1789" s="125"/>
      <c r="G1789" s="125"/>
      <c r="H1789" s="125"/>
      <c r="I1789" s="125"/>
      <c r="J1789" s="125"/>
      <c r="K1789" s="126"/>
      <c r="L1789" s="126"/>
      <c r="M1789" s="126"/>
      <c r="N1789" s="226">
        <f>Table7[[#This Row],[Drug Cost]]+Table7[[#This Row],[Drug Markup]]+Table7[[#This Row],[Drug Dispensing Fee]]</f>
        <v>0</v>
      </c>
      <c r="O1789" s="126"/>
      <c r="P1789" s="126">
        <f>Table7[[#This Row],[Total Drug Cost]]-Table7[[#This Row],[Total Third-party Pay]]</f>
        <v>0</v>
      </c>
      <c r="Q1789" s="127"/>
      <c r="R1789" s="70" t="e">
        <f>VLOOKUP(Table7[[#This Row],[Patient PHN]],'[1]MASTER LIST'!$C:$D,2,FALSE)</f>
        <v>#N/A</v>
      </c>
    </row>
    <row r="1790" spans="1:18" x14ac:dyDescent="0.25">
      <c r="A1790" s="210"/>
      <c r="B1790" s="124"/>
      <c r="C1790" s="125"/>
      <c r="D1790" s="125"/>
      <c r="E1790" s="125"/>
      <c r="F1790" s="125"/>
      <c r="G1790" s="125"/>
      <c r="H1790" s="125"/>
      <c r="I1790" s="125"/>
      <c r="J1790" s="125"/>
      <c r="K1790" s="126"/>
      <c r="L1790" s="126"/>
      <c r="M1790" s="126"/>
      <c r="N1790" s="226">
        <f>Table7[[#This Row],[Drug Cost]]+Table7[[#This Row],[Drug Markup]]+Table7[[#This Row],[Drug Dispensing Fee]]</f>
        <v>0</v>
      </c>
      <c r="O1790" s="126"/>
      <c r="P1790" s="126">
        <f>Table7[[#This Row],[Total Drug Cost]]-Table7[[#This Row],[Total Third-party Pay]]</f>
        <v>0</v>
      </c>
      <c r="Q1790" s="127"/>
      <c r="R1790" s="70" t="e">
        <f>VLOOKUP(Table7[[#This Row],[Patient PHN]],'[1]MASTER LIST'!$C:$D,2,FALSE)</f>
        <v>#N/A</v>
      </c>
    </row>
    <row r="1791" spans="1:18" x14ac:dyDescent="0.25">
      <c r="A1791" s="210"/>
      <c r="B1791" s="124"/>
      <c r="C1791" s="125"/>
      <c r="D1791" s="125"/>
      <c r="E1791" s="125"/>
      <c r="F1791" s="125"/>
      <c r="G1791" s="125"/>
      <c r="H1791" s="125"/>
      <c r="I1791" s="125"/>
      <c r="J1791" s="125"/>
      <c r="K1791" s="126"/>
      <c r="L1791" s="126"/>
      <c r="M1791" s="126"/>
      <c r="N1791" s="226">
        <f>Table7[[#This Row],[Drug Cost]]+Table7[[#This Row],[Drug Markup]]+Table7[[#This Row],[Drug Dispensing Fee]]</f>
        <v>0</v>
      </c>
      <c r="O1791" s="126"/>
      <c r="P1791" s="126">
        <f>Table7[[#This Row],[Total Drug Cost]]-Table7[[#This Row],[Total Third-party Pay]]</f>
        <v>0</v>
      </c>
      <c r="Q1791" s="127"/>
      <c r="R1791" s="70" t="e">
        <f>VLOOKUP(Table7[[#This Row],[Patient PHN]],'[1]MASTER LIST'!$C:$D,2,FALSE)</f>
        <v>#N/A</v>
      </c>
    </row>
    <row r="1792" spans="1:18" x14ac:dyDescent="0.25">
      <c r="A1792" s="210"/>
      <c r="B1792" s="124"/>
      <c r="C1792" s="125"/>
      <c r="D1792" s="125"/>
      <c r="E1792" s="125"/>
      <c r="F1792" s="125"/>
      <c r="G1792" s="125"/>
      <c r="H1792" s="125"/>
      <c r="I1792" s="125"/>
      <c r="J1792" s="125"/>
      <c r="K1792" s="126"/>
      <c r="L1792" s="126"/>
      <c r="M1792" s="126"/>
      <c r="N1792" s="226">
        <f>Table7[[#This Row],[Drug Cost]]+Table7[[#This Row],[Drug Markup]]+Table7[[#This Row],[Drug Dispensing Fee]]</f>
        <v>0</v>
      </c>
      <c r="O1792" s="126"/>
      <c r="P1792" s="126">
        <f>Table7[[#This Row],[Total Drug Cost]]-Table7[[#This Row],[Total Third-party Pay]]</f>
        <v>0</v>
      </c>
      <c r="Q1792" s="127"/>
      <c r="R1792" s="70" t="e">
        <f>VLOOKUP(Table7[[#This Row],[Patient PHN]],'[1]MASTER LIST'!$C:$D,2,FALSE)</f>
        <v>#N/A</v>
      </c>
    </row>
    <row r="1793" spans="1:18" x14ac:dyDescent="0.25">
      <c r="A1793" s="210"/>
      <c r="B1793" s="124"/>
      <c r="C1793" s="125"/>
      <c r="D1793" s="125"/>
      <c r="E1793" s="125"/>
      <c r="F1793" s="125"/>
      <c r="G1793" s="125"/>
      <c r="H1793" s="125"/>
      <c r="I1793" s="125"/>
      <c r="J1793" s="125"/>
      <c r="K1793" s="126"/>
      <c r="L1793" s="126"/>
      <c r="M1793" s="126"/>
      <c r="N1793" s="226">
        <f>Table7[[#This Row],[Drug Cost]]+Table7[[#This Row],[Drug Markup]]+Table7[[#This Row],[Drug Dispensing Fee]]</f>
        <v>0</v>
      </c>
      <c r="O1793" s="126"/>
      <c r="P1793" s="126">
        <f>Table7[[#This Row],[Total Drug Cost]]-Table7[[#This Row],[Total Third-party Pay]]</f>
        <v>0</v>
      </c>
      <c r="Q1793" s="127"/>
      <c r="R1793" s="70" t="e">
        <f>VLOOKUP(Table7[[#This Row],[Patient PHN]],'[1]MASTER LIST'!$C:$D,2,FALSE)</f>
        <v>#N/A</v>
      </c>
    </row>
    <row r="1794" spans="1:18" x14ac:dyDescent="0.25">
      <c r="A1794" s="210"/>
      <c r="B1794" s="124"/>
      <c r="C1794" s="125"/>
      <c r="D1794" s="125"/>
      <c r="E1794" s="125"/>
      <c r="F1794" s="125"/>
      <c r="G1794" s="125"/>
      <c r="H1794" s="125"/>
      <c r="I1794" s="125"/>
      <c r="J1794" s="125"/>
      <c r="K1794" s="126"/>
      <c r="L1794" s="126"/>
      <c r="M1794" s="126"/>
      <c r="N1794" s="226">
        <f>Table7[[#This Row],[Drug Cost]]+Table7[[#This Row],[Drug Markup]]+Table7[[#This Row],[Drug Dispensing Fee]]</f>
        <v>0</v>
      </c>
      <c r="O1794" s="126"/>
      <c r="P1794" s="126">
        <f>Table7[[#This Row],[Total Drug Cost]]-Table7[[#This Row],[Total Third-party Pay]]</f>
        <v>0</v>
      </c>
      <c r="Q1794" s="127"/>
      <c r="R1794" s="70" t="e">
        <f>VLOOKUP(Table7[[#This Row],[Patient PHN]],'[1]MASTER LIST'!$C:$D,2,FALSE)</f>
        <v>#N/A</v>
      </c>
    </row>
    <row r="1795" spans="1:18" x14ac:dyDescent="0.25">
      <c r="A1795" s="210"/>
      <c r="B1795" s="124"/>
      <c r="C1795" s="125"/>
      <c r="D1795" s="125"/>
      <c r="E1795" s="125"/>
      <c r="F1795" s="125"/>
      <c r="G1795" s="125"/>
      <c r="H1795" s="125"/>
      <c r="I1795" s="125"/>
      <c r="J1795" s="125"/>
      <c r="K1795" s="126"/>
      <c r="L1795" s="126"/>
      <c r="M1795" s="126"/>
      <c r="N1795" s="226">
        <f>Table7[[#This Row],[Drug Cost]]+Table7[[#This Row],[Drug Markup]]+Table7[[#This Row],[Drug Dispensing Fee]]</f>
        <v>0</v>
      </c>
      <c r="O1795" s="126"/>
      <c r="P1795" s="126">
        <f>Table7[[#This Row],[Total Drug Cost]]-Table7[[#This Row],[Total Third-party Pay]]</f>
        <v>0</v>
      </c>
      <c r="Q1795" s="127"/>
      <c r="R1795" s="70" t="e">
        <f>VLOOKUP(Table7[[#This Row],[Patient PHN]],'[1]MASTER LIST'!$C:$D,2,FALSE)</f>
        <v>#N/A</v>
      </c>
    </row>
    <row r="1796" spans="1:18" x14ac:dyDescent="0.25">
      <c r="A1796" s="210"/>
      <c r="B1796" s="124"/>
      <c r="C1796" s="125"/>
      <c r="D1796" s="125"/>
      <c r="E1796" s="125"/>
      <c r="F1796" s="125"/>
      <c r="G1796" s="125"/>
      <c r="H1796" s="125"/>
      <c r="I1796" s="125"/>
      <c r="J1796" s="125"/>
      <c r="K1796" s="126"/>
      <c r="L1796" s="126"/>
      <c r="M1796" s="126"/>
      <c r="N1796" s="226">
        <f>Table7[[#This Row],[Drug Cost]]+Table7[[#This Row],[Drug Markup]]+Table7[[#This Row],[Drug Dispensing Fee]]</f>
        <v>0</v>
      </c>
      <c r="O1796" s="126"/>
      <c r="P1796" s="126">
        <f>Table7[[#This Row],[Total Drug Cost]]-Table7[[#This Row],[Total Third-party Pay]]</f>
        <v>0</v>
      </c>
      <c r="Q1796" s="127"/>
      <c r="R1796" s="70" t="e">
        <f>VLOOKUP(Table7[[#This Row],[Patient PHN]],'[1]MASTER LIST'!$C:$D,2,FALSE)</f>
        <v>#N/A</v>
      </c>
    </row>
    <row r="1797" spans="1:18" ht="13.9" customHeight="1" x14ac:dyDescent="0.25">
      <c r="A1797" s="210"/>
      <c r="B1797" s="124"/>
      <c r="C1797" s="125"/>
      <c r="D1797" s="125"/>
      <c r="E1797" s="125"/>
      <c r="F1797" s="125"/>
      <c r="G1797" s="125"/>
      <c r="H1797" s="125"/>
      <c r="I1797" s="125"/>
      <c r="J1797" s="125"/>
      <c r="K1797" s="126"/>
      <c r="L1797" s="126"/>
      <c r="M1797" s="126"/>
      <c r="N1797" s="226">
        <f>Table7[[#This Row],[Drug Cost]]+Table7[[#This Row],[Drug Markup]]+Table7[[#This Row],[Drug Dispensing Fee]]</f>
        <v>0</v>
      </c>
      <c r="O1797" s="126"/>
      <c r="P1797" s="126">
        <f>Table7[[#This Row],[Total Drug Cost]]-Table7[[#This Row],[Total Third-party Pay]]</f>
        <v>0</v>
      </c>
      <c r="Q1797" s="127"/>
      <c r="R1797" s="70" t="e">
        <f>VLOOKUP(Table7[[#This Row],[Patient PHN]],'[1]MASTER LIST'!$C:$D,2,FALSE)</f>
        <v>#N/A</v>
      </c>
    </row>
    <row r="1798" spans="1:18" x14ac:dyDescent="0.25">
      <c r="A1798" s="210"/>
      <c r="B1798" s="124"/>
      <c r="C1798" s="125"/>
      <c r="D1798" s="125"/>
      <c r="E1798" s="125"/>
      <c r="F1798" s="125"/>
      <c r="G1798" s="125"/>
      <c r="H1798" s="125"/>
      <c r="I1798" s="125"/>
      <c r="J1798" s="125"/>
      <c r="K1798" s="126"/>
      <c r="L1798" s="126"/>
      <c r="M1798" s="126"/>
      <c r="N1798" s="226">
        <f>Table7[[#This Row],[Drug Cost]]+Table7[[#This Row],[Drug Markup]]+Table7[[#This Row],[Drug Dispensing Fee]]</f>
        <v>0</v>
      </c>
      <c r="O1798" s="126"/>
      <c r="P1798" s="126">
        <f>Table7[[#This Row],[Total Drug Cost]]-Table7[[#This Row],[Total Third-party Pay]]</f>
        <v>0</v>
      </c>
      <c r="Q1798" s="127"/>
      <c r="R1798" s="70" t="e">
        <f>VLOOKUP(Table7[[#This Row],[Patient PHN]],'[1]MASTER LIST'!$C:$D,2,FALSE)</f>
        <v>#N/A</v>
      </c>
    </row>
    <row r="1799" spans="1:18" x14ac:dyDescent="0.25">
      <c r="A1799" s="128"/>
      <c r="B1799" s="129"/>
      <c r="C1799" s="130"/>
      <c r="D1799" s="130"/>
      <c r="E1799" s="130"/>
      <c r="F1799" s="130"/>
      <c r="G1799" s="130"/>
      <c r="H1799" s="125"/>
      <c r="I1799" s="130"/>
      <c r="J1799" s="130"/>
      <c r="K1799" s="127"/>
      <c r="L1799" s="127"/>
      <c r="M1799" s="127"/>
      <c r="N1799" s="226">
        <f>Table7[[#This Row],[Drug Cost]]+Table7[[#This Row],[Drug Markup]]+Table7[[#This Row],[Drug Dispensing Fee]]</f>
        <v>0</v>
      </c>
      <c r="O1799" s="126"/>
      <c r="P1799" s="127">
        <f>Table7[[#This Row],[Total Drug Cost]]-Table7[[#This Row],[Total Third-party Pay]]</f>
        <v>0</v>
      </c>
      <c r="Q1799" s="127"/>
      <c r="R1799" s="70" t="e">
        <f>VLOOKUP(Table7[[#This Row],[Patient PHN]],'[1]MASTER LIST'!$C:$D,2,FALSE)</f>
        <v>#N/A</v>
      </c>
    </row>
    <row r="1800" spans="1:18" x14ac:dyDescent="0.25">
      <c r="A1800" s="128"/>
      <c r="B1800" s="129"/>
      <c r="C1800" s="130"/>
      <c r="D1800" s="130"/>
      <c r="E1800" s="130"/>
      <c r="F1800" s="130"/>
      <c r="G1800" s="130"/>
      <c r="H1800" s="125"/>
      <c r="I1800" s="130"/>
      <c r="J1800" s="130"/>
      <c r="K1800" s="127"/>
      <c r="L1800" s="127"/>
      <c r="M1800" s="127"/>
      <c r="N1800" s="226">
        <f>Table7[[#This Row],[Drug Cost]]+Table7[[#This Row],[Drug Markup]]+Table7[[#This Row],[Drug Dispensing Fee]]</f>
        <v>0</v>
      </c>
      <c r="O1800" s="126"/>
      <c r="P1800" s="127">
        <f>Table7[[#This Row],[Total Drug Cost]]-Table7[[#This Row],[Total Third-party Pay]]</f>
        <v>0</v>
      </c>
      <c r="Q1800" s="127"/>
      <c r="R1800" s="70" t="e">
        <f>VLOOKUP(Table7[[#This Row],[Patient PHN]],'[1]MASTER LIST'!$C:$D,2,FALSE)</f>
        <v>#N/A</v>
      </c>
    </row>
    <row r="1801" spans="1:18" x14ac:dyDescent="0.25">
      <c r="A1801" s="128"/>
      <c r="B1801" s="129"/>
      <c r="C1801" s="130"/>
      <c r="D1801" s="130"/>
      <c r="E1801" s="130"/>
      <c r="F1801" s="130"/>
      <c r="G1801" s="130"/>
      <c r="H1801" s="125"/>
      <c r="I1801" s="130"/>
      <c r="J1801" s="130"/>
      <c r="K1801" s="127"/>
      <c r="L1801" s="127"/>
      <c r="M1801" s="127"/>
      <c r="N1801" s="226">
        <f>Table7[[#This Row],[Drug Cost]]+Table7[[#This Row],[Drug Markup]]+Table7[[#This Row],[Drug Dispensing Fee]]</f>
        <v>0</v>
      </c>
      <c r="O1801" s="126"/>
      <c r="P1801" s="127">
        <f>Table7[[#This Row],[Total Drug Cost]]-Table7[[#This Row],[Total Third-party Pay]]</f>
        <v>0</v>
      </c>
      <c r="Q1801" s="127"/>
      <c r="R1801" s="70" t="e">
        <f>VLOOKUP(Table7[[#This Row],[Patient PHN]],'[1]MASTER LIST'!$C:$D,2,FALSE)</f>
        <v>#N/A</v>
      </c>
    </row>
    <row r="1802" spans="1:18" x14ac:dyDescent="0.25">
      <c r="A1802" s="128"/>
      <c r="B1802" s="129"/>
      <c r="C1802" s="130"/>
      <c r="D1802" s="130"/>
      <c r="E1802" s="130"/>
      <c r="F1802" s="130"/>
      <c r="G1802" s="130"/>
      <c r="H1802" s="125"/>
      <c r="I1802" s="130"/>
      <c r="J1802" s="130"/>
      <c r="K1802" s="127"/>
      <c r="L1802" s="127"/>
      <c r="M1802" s="127"/>
      <c r="N1802" s="226">
        <f>Table7[[#This Row],[Drug Cost]]+Table7[[#This Row],[Drug Markup]]+Table7[[#This Row],[Drug Dispensing Fee]]</f>
        <v>0</v>
      </c>
      <c r="O1802" s="126"/>
      <c r="P1802" s="127">
        <f>Table7[[#This Row],[Total Drug Cost]]-Table7[[#This Row],[Total Third-party Pay]]</f>
        <v>0</v>
      </c>
      <c r="Q1802" s="127"/>
      <c r="R1802" s="70" t="e">
        <f>VLOOKUP(Table7[[#This Row],[Patient PHN]],'[1]MASTER LIST'!$C:$D,2,FALSE)</f>
        <v>#N/A</v>
      </c>
    </row>
    <row r="1803" spans="1:18" x14ac:dyDescent="0.25">
      <c r="A1803" s="128"/>
      <c r="B1803" s="129"/>
      <c r="C1803" s="130"/>
      <c r="D1803" s="130"/>
      <c r="E1803" s="130"/>
      <c r="F1803" s="130"/>
      <c r="G1803" s="130"/>
      <c r="H1803" s="125"/>
      <c r="I1803" s="130"/>
      <c r="J1803" s="130"/>
      <c r="K1803" s="127"/>
      <c r="L1803" s="127"/>
      <c r="M1803" s="127"/>
      <c r="N1803" s="226">
        <f>Table7[[#This Row],[Drug Cost]]+Table7[[#This Row],[Drug Markup]]+Table7[[#This Row],[Drug Dispensing Fee]]</f>
        <v>0</v>
      </c>
      <c r="O1803" s="126"/>
      <c r="P1803" s="127">
        <f>Table7[[#This Row],[Total Drug Cost]]-Table7[[#This Row],[Total Third-party Pay]]</f>
        <v>0</v>
      </c>
      <c r="Q1803" s="127"/>
      <c r="R1803" s="70" t="e">
        <f>VLOOKUP(Table7[[#This Row],[Patient PHN]],'[1]MASTER LIST'!$C:$D,2,FALSE)</f>
        <v>#N/A</v>
      </c>
    </row>
    <row r="1804" spans="1:18" x14ac:dyDescent="0.25">
      <c r="A1804" s="128"/>
      <c r="B1804" s="129"/>
      <c r="C1804" s="130"/>
      <c r="D1804" s="130"/>
      <c r="E1804" s="130"/>
      <c r="F1804" s="130"/>
      <c r="G1804" s="130"/>
      <c r="H1804" s="125"/>
      <c r="I1804" s="130"/>
      <c r="J1804" s="130"/>
      <c r="K1804" s="127"/>
      <c r="L1804" s="127"/>
      <c r="M1804" s="127"/>
      <c r="N1804" s="226">
        <f>Table7[[#This Row],[Drug Cost]]+Table7[[#This Row],[Drug Markup]]+Table7[[#This Row],[Drug Dispensing Fee]]</f>
        <v>0</v>
      </c>
      <c r="O1804" s="126"/>
      <c r="P1804" s="127">
        <f>Table7[[#This Row],[Total Drug Cost]]-Table7[[#This Row],[Total Third-party Pay]]</f>
        <v>0</v>
      </c>
      <c r="Q1804" s="127"/>
      <c r="R1804" s="70" t="e">
        <f>VLOOKUP(Table7[[#This Row],[Patient PHN]],'[1]MASTER LIST'!$C:$D,2,FALSE)</f>
        <v>#N/A</v>
      </c>
    </row>
    <row r="1805" spans="1:18" x14ac:dyDescent="0.25">
      <c r="A1805" s="128"/>
      <c r="B1805" s="129"/>
      <c r="C1805" s="130"/>
      <c r="D1805" s="130"/>
      <c r="E1805" s="130"/>
      <c r="F1805" s="130"/>
      <c r="G1805" s="130"/>
      <c r="H1805" s="125"/>
      <c r="I1805" s="130"/>
      <c r="J1805" s="130"/>
      <c r="K1805" s="127"/>
      <c r="L1805" s="127"/>
      <c r="M1805" s="127"/>
      <c r="N1805" s="226">
        <f>Table7[[#This Row],[Drug Cost]]+Table7[[#This Row],[Drug Markup]]+Table7[[#This Row],[Drug Dispensing Fee]]</f>
        <v>0</v>
      </c>
      <c r="O1805" s="126"/>
      <c r="P1805" s="127">
        <f>Table7[[#This Row],[Total Drug Cost]]-Table7[[#This Row],[Total Third-party Pay]]</f>
        <v>0</v>
      </c>
      <c r="Q1805" s="127"/>
      <c r="R1805" s="70" t="e">
        <f>VLOOKUP(Table7[[#This Row],[Patient PHN]],'[1]MASTER LIST'!$C:$D,2,FALSE)</f>
        <v>#N/A</v>
      </c>
    </row>
    <row r="1806" spans="1:18" x14ac:dyDescent="0.25">
      <c r="A1806" s="128"/>
      <c r="B1806" s="129"/>
      <c r="C1806" s="130"/>
      <c r="D1806" s="130"/>
      <c r="E1806" s="130"/>
      <c r="F1806" s="130"/>
      <c r="G1806" s="130"/>
      <c r="H1806" s="125"/>
      <c r="I1806" s="130"/>
      <c r="J1806" s="130"/>
      <c r="K1806" s="127"/>
      <c r="L1806" s="127"/>
      <c r="M1806" s="127"/>
      <c r="N1806" s="226">
        <f>Table7[[#This Row],[Drug Cost]]+Table7[[#This Row],[Drug Markup]]+Table7[[#This Row],[Drug Dispensing Fee]]</f>
        <v>0</v>
      </c>
      <c r="O1806" s="126"/>
      <c r="P1806" s="127">
        <f>Table7[[#This Row],[Total Drug Cost]]-Table7[[#This Row],[Total Third-party Pay]]</f>
        <v>0</v>
      </c>
      <c r="Q1806" s="127"/>
      <c r="R1806" s="70" t="e">
        <f>VLOOKUP(Table7[[#This Row],[Patient PHN]],'[1]MASTER LIST'!$C:$D,2,FALSE)</f>
        <v>#N/A</v>
      </c>
    </row>
    <row r="1807" spans="1:18" x14ac:dyDescent="0.25">
      <c r="A1807" s="128"/>
      <c r="B1807" s="129"/>
      <c r="C1807" s="130"/>
      <c r="D1807" s="130"/>
      <c r="E1807" s="130"/>
      <c r="F1807" s="130"/>
      <c r="G1807" s="130"/>
      <c r="H1807" s="125"/>
      <c r="I1807" s="130"/>
      <c r="J1807" s="130"/>
      <c r="K1807" s="127"/>
      <c r="L1807" s="127"/>
      <c r="M1807" s="127"/>
      <c r="N1807" s="226">
        <f>Table7[[#This Row],[Drug Cost]]+Table7[[#This Row],[Drug Markup]]+Table7[[#This Row],[Drug Dispensing Fee]]</f>
        <v>0</v>
      </c>
      <c r="O1807" s="126"/>
      <c r="P1807" s="127">
        <f>Table7[[#This Row],[Total Drug Cost]]-Table7[[#This Row],[Total Third-party Pay]]</f>
        <v>0</v>
      </c>
      <c r="Q1807" s="127"/>
      <c r="R1807" s="70" t="e">
        <f>VLOOKUP(Table7[[#This Row],[Patient PHN]],'[1]MASTER LIST'!$C:$D,2,FALSE)</f>
        <v>#N/A</v>
      </c>
    </row>
    <row r="1808" spans="1:18" x14ac:dyDescent="0.25">
      <c r="A1808" s="128"/>
      <c r="B1808" s="129"/>
      <c r="C1808" s="130"/>
      <c r="D1808" s="130"/>
      <c r="E1808" s="130"/>
      <c r="F1808" s="130"/>
      <c r="G1808" s="130"/>
      <c r="H1808" s="125"/>
      <c r="I1808" s="130"/>
      <c r="J1808" s="130"/>
      <c r="K1808" s="127"/>
      <c r="L1808" s="127"/>
      <c r="M1808" s="127"/>
      <c r="N1808" s="226">
        <f>Table7[[#This Row],[Drug Cost]]+Table7[[#This Row],[Drug Markup]]+Table7[[#This Row],[Drug Dispensing Fee]]</f>
        <v>0</v>
      </c>
      <c r="O1808" s="126"/>
      <c r="P1808" s="127">
        <f>Table7[[#This Row],[Total Drug Cost]]-Table7[[#This Row],[Total Third-party Pay]]</f>
        <v>0</v>
      </c>
      <c r="Q1808" s="127"/>
      <c r="R1808" s="70" t="e">
        <f>VLOOKUP(Table7[[#This Row],[Patient PHN]],'[1]MASTER LIST'!$C:$D,2,FALSE)</f>
        <v>#N/A</v>
      </c>
    </row>
    <row r="1809" spans="1:18" x14ac:dyDescent="0.25">
      <c r="A1809" s="128"/>
      <c r="B1809" s="129"/>
      <c r="C1809" s="130"/>
      <c r="D1809" s="130"/>
      <c r="E1809" s="130"/>
      <c r="F1809" s="130"/>
      <c r="G1809" s="130"/>
      <c r="H1809" s="125"/>
      <c r="I1809" s="130"/>
      <c r="J1809" s="130"/>
      <c r="K1809" s="127"/>
      <c r="L1809" s="127"/>
      <c r="M1809" s="127"/>
      <c r="N1809" s="226">
        <f>Table7[[#This Row],[Drug Cost]]+Table7[[#This Row],[Drug Markup]]+Table7[[#This Row],[Drug Dispensing Fee]]</f>
        <v>0</v>
      </c>
      <c r="O1809" s="126"/>
      <c r="P1809" s="127">
        <f>Table7[[#This Row],[Total Drug Cost]]-Table7[[#This Row],[Total Third-party Pay]]</f>
        <v>0</v>
      </c>
      <c r="Q1809" s="127"/>
      <c r="R1809" s="70" t="e">
        <f>VLOOKUP(Table7[[#This Row],[Patient PHN]],'[1]MASTER LIST'!$C:$D,2,FALSE)</f>
        <v>#N/A</v>
      </c>
    </row>
    <row r="1810" spans="1:18" x14ac:dyDescent="0.25">
      <c r="A1810" s="128"/>
      <c r="B1810" s="129"/>
      <c r="C1810" s="130"/>
      <c r="D1810" s="130"/>
      <c r="E1810" s="130"/>
      <c r="F1810" s="130"/>
      <c r="G1810" s="130"/>
      <c r="H1810" s="125"/>
      <c r="I1810" s="130"/>
      <c r="J1810" s="130"/>
      <c r="K1810" s="127"/>
      <c r="L1810" s="127"/>
      <c r="M1810" s="127"/>
      <c r="N1810" s="226">
        <f>Table7[[#This Row],[Drug Cost]]+Table7[[#This Row],[Drug Markup]]+Table7[[#This Row],[Drug Dispensing Fee]]</f>
        <v>0</v>
      </c>
      <c r="O1810" s="126"/>
      <c r="P1810" s="127">
        <f>Table7[[#This Row],[Total Drug Cost]]-Table7[[#This Row],[Total Third-party Pay]]</f>
        <v>0</v>
      </c>
      <c r="Q1810" s="127"/>
      <c r="R1810" s="70" t="e">
        <f>VLOOKUP(Table7[[#This Row],[Patient PHN]],'[1]MASTER LIST'!$C:$D,2,FALSE)</f>
        <v>#N/A</v>
      </c>
    </row>
    <row r="1811" spans="1:18" x14ac:dyDescent="0.25">
      <c r="A1811" s="128"/>
      <c r="B1811" s="129"/>
      <c r="C1811" s="130"/>
      <c r="D1811" s="130"/>
      <c r="E1811" s="130"/>
      <c r="F1811" s="130"/>
      <c r="G1811" s="130"/>
      <c r="H1811" s="125"/>
      <c r="I1811" s="130"/>
      <c r="J1811" s="130"/>
      <c r="K1811" s="127"/>
      <c r="L1811" s="127"/>
      <c r="M1811" s="127"/>
      <c r="N1811" s="226">
        <f>Table7[[#This Row],[Drug Cost]]+Table7[[#This Row],[Drug Markup]]+Table7[[#This Row],[Drug Dispensing Fee]]</f>
        <v>0</v>
      </c>
      <c r="O1811" s="126"/>
      <c r="P1811" s="127">
        <f>Table7[[#This Row],[Total Drug Cost]]-Table7[[#This Row],[Total Third-party Pay]]</f>
        <v>0</v>
      </c>
      <c r="Q1811" s="127"/>
      <c r="R1811" s="70" t="e">
        <f>VLOOKUP(Table7[[#This Row],[Patient PHN]],'[1]MASTER LIST'!$C:$D,2,FALSE)</f>
        <v>#N/A</v>
      </c>
    </row>
    <row r="1812" spans="1:18" x14ac:dyDescent="0.25">
      <c r="A1812" s="128"/>
      <c r="B1812" s="129"/>
      <c r="C1812" s="130"/>
      <c r="D1812" s="130"/>
      <c r="E1812" s="130"/>
      <c r="F1812" s="130"/>
      <c r="G1812" s="130"/>
      <c r="H1812" s="125"/>
      <c r="I1812" s="130"/>
      <c r="J1812" s="130"/>
      <c r="K1812" s="127"/>
      <c r="L1812" s="127"/>
      <c r="M1812" s="127"/>
      <c r="N1812" s="226">
        <f>Table7[[#This Row],[Drug Cost]]+Table7[[#This Row],[Drug Markup]]+Table7[[#This Row],[Drug Dispensing Fee]]</f>
        <v>0</v>
      </c>
      <c r="O1812" s="126"/>
      <c r="P1812" s="127">
        <f>Table7[[#This Row],[Total Drug Cost]]-Table7[[#This Row],[Total Third-party Pay]]</f>
        <v>0</v>
      </c>
      <c r="Q1812" s="127"/>
      <c r="R1812" s="70" t="e">
        <f>VLOOKUP(Table7[[#This Row],[Patient PHN]],'[1]MASTER LIST'!$C:$D,2,FALSE)</f>
        <v>#N/A</v>
      </c>
    </row>
    <row r="1813" spans="1:18" x14ac:dyDescent="0.25">
      <c r="A1813" s="128"/>
      <c r="B1813" s="129"/>
      <c r="C1813" s="130"/>
      <c r="D1813" s="130"/>
      <c r="E1813" s="130"/>
      <c r="F1813" s="130"/>
      <c r="G1813" s="130"/>
      <c r="H1813" s="125"/>
      <c r="I1813" s="130"/>
      <c r="J1813" s="130"/>
      <c r="K1813" s="127"/>
      <c r="L1813" s="127"/>
      <c r="M1813" s="127"/>
      <c r="N1813" s="226">
        <f>Table7[[#This Row],[Drug Cost]]+Table7[[#This Row],[Drug Markup]]+Table7[[#This Row],[Drug Dispensing Fee]]</f>
        <v>0</v>
      </c>
      <c r="O1813" s="126"/>
      <c r="P1813" s="127">
        <f>Table7[[#This Row],[Total Drug Cost]]-Table7[[#This Row],[Total Third-party Pay]]</f>
        <v>0</v>
      </c>
      <c r="Q1813" s="127"/>
      <c r="R1813" s="70" t="e">
        <f>VLOOKUP(Table7[[#This Row],[Patient PHN]],'[1]MASTER LIST'!$C:$D,2,FALSE)</f>
        <v>#N/A</v>
      </c>
    </row>
    <row r="1814" spans="1:18" x14ac:dyDescent="0.25">
      <c r="A1814" s="128"/>
      <c r="B1814" s="129"/>
      <c r="C1814" s="130"/>
      <c r="D1814" s="130"/>
      <c r="E1814" s="130"/>
      <c r="F1814" s="130"/>
      <c r="G1814" s="130"/>
      <c r="H1814" s="125"/>
      <c r="I1814" s="130"/>
      <c r="J1814" s="130"/>
      <c r="K1814" s="127"/>
      <c r="L1814" s="127"/>
      <c r="M1814" s="127"/>
      <c r="N1814" s="226">
        <f>Table7[[#This Row],[Drug Cost]]+Table7[[#This Row],[Drug Markup]]+Table7[[#This Row],[Drug Dispensing Fee]]</f>
        <v>0</v>
      </c>
      <c r="O1814" s="126"/>
      <c r="P1814" s="127">
        <f>Table7[[#This Row],[Total Drug Cost]]-Table7[[#This Row],[Total Third-party Pay]]</f>
        <v>0</v>
      </c>
      <c r="Q1814" s="127"/>
      <c r="R1814" s="70" t="e">
        <f>VLOOKUP(Table7[[#This Row],[Patient PHN]],'[1]MASTER LIST'!$C:$D,2,FALSE)</f>
        <v>#N/A</v>
      </c>
    </row>
    <row r="1815" spans="1:18" x14ac:dyDescent="0.25">
      <c r="A1815" s="128"/>
      <c r="B1815" s="129"/>
      <c r="C1815" s="130"/>
      <c r="D1815" s="130"/>
      <c r="E1815" s="130"/>
      <c r="F1815" s="130"/>
      <c r="G1815" s="130"/>
      <c r="H1815" s="125"/>
      <c r="I1815" s="130"/>
      <c r="J1815" s="130"/>
      <c r="K1815" s="127"/>
      <c r="L1815" s="127"/>
      <c r="M1815" s="127"/>
      <c r="N1815" s="226">
        <f>Table7[[#This Row],[Drug Cost]]+Table7[[#This Row],[Drug Markup]]+Table7[[#This Row],[Drug Dispensing Fee]]</f>
        <v>0</v>
      </c>
      <c r="O1815" s="126"/>
      <c r="P1815" s="127">
        <f>Table7[[#This Row],[Total Drug Cost]]-Table7[[#This Row],[Total Third-party Pay]]</f>
        <v>0</v>
      </c>
      <c r="Q1815" s="127"/>
      <c r="R1815" s="70" t="e">
        <f>VLOOKUP(Table7[[#This Row],[Patient PHN]],'[1]MASTER LIST'!$C:$D,2,FALSE)</f>
        <v>#N/A</v>
      </c>
    </row>
    <row r="1816" spans="1:18" x14ac:dyDescent="0.25">
      <c r="A1816" s="128"/>
      <c r="B1816" s="129"/>
      <c r="C1816" s="130"/>
      <c r="D1816" s="130"/>
      <c r="E1816" s="130"/>
      <c r="F1816" s="130"/>
      <c r="G1816" s="130"/>
      <c r="H1816" s="125"/>
      <c r="I1816" s="130"/>
      <c r="J1816" s="130"/>
      <c r="K1816" s="127"/>
      <c r="L1816" s="127"/>
      <c r="M1816" s="127"/>
      <c r="N1816" s="226">
        <f>Table7[[#This Row],[Drug Cost]]+Table7[[#This Row],[Drug Markup]]+Table7[[#This Row],[Drug Dispensing Fee]]</f>
        <v>0</v>
      </c>
      <c r="O1816" s="126"/>
      <c r="P1816" s="127">
        <f>Table7[[#This Row],[Total Drug Cost]]-Table7[[#This Row],[Total Third-party Pay]]</f>
        <v>0</v>
      </c>
      <c r="Q1816" s="127"/>
      <c r="R1816" s="70" t="e">
        <f>VLOOKUP(Table7[[#This Row],[Patient PHN]],'[1]MASTER LIST'!$C:$D,2,FALSE)</f>
        <v>#N/A</v>
      </c>
    </row>
    <row r="1817" spans="1:18" x14ac:dyDescent="0.25">
      <c r="A1817" s="128"/>
      <c r="B1817" s="129"/>
      <c r="C1817" s="130"/>
      <c r="D1817" s="130"/>
      <c r="E1817" s="130"/>
      <c r="F1817" s="130"/>
      <c r="G1817" s="130"/>
      <c r="H1817" s="125"/>
      <c r="I1817" s="130"/>
      <c r="J1817" s="130"/>
      <c r="K1817" s="127"/>
      <c r="L1817" s="127"/>
      <c r="M1817" s="127"/>
      <c r="N1817" s="226">
        <f>Table7[[#This Row],[Drug Cost]]+Table7[[#This Row],[Drug Markup]]+Table7[[#This Row],[Drug Dispensing Fee]]</f>
        <v>0</v>
      </c>
      <c r="O1817" s="126"/>
      <c r="P1817" s="127">
        <f>Table7[[#This Row],[Total Drug Cost]]-Table7[[#This Row],[Total Third-party Pay]]</f>
        <v>0</v>
      </c>
      <c r="Q1817" s="127"/>
      <c r="R1817" s="70" t="e">
        <f>VLOOKUP(Table7[[#This Row],[Patient PHN]],'[1]MASTER LIST'!$C:$D,2,FALSE)</f>
        <v>#N/A</v>
      </c>
    </row>
    <row r="1818" spans="1:18" x14ac:dyDescent="0.25">
      <c r="A1818" s="128"/>
      <c r="B1818" s="129"/>
      <c r="C1818" s="130"/>
      <c r="D1818" s="130"/>
      <c r="E1818" s="130"/>
      <c r="F1818" s="130"/>
      <c r="G1818" s="130"/>
      <c r="H1818" s="125"/>
      <c r="I1818" s="130"/>
      <c r="J1818" s="130"/>
      <c r="K1818" s="127"/>
      <c r="L1818" s="127"/>
      <c r="M1818" s="127"/>
      <c r="N1818" s="226">
        <f>Table7[[#This Row],[Drug Cost]]+Table7[[#This Row],[Drug Markup]]+Table7[[#This Row],[Drug Dispensing Fee]]</f>
        <v>0</v>
      </c>
      <c r="O1818" s="126"/>
      <c r="P1818" s="127">
        <f>Table7[[#This Row],[Total Drug Cost]]-Table7[[#This Row],[Total Third-party Pay]]</f>
        <v>0</v>
      </c>
      <c r="Q1818" s="127"/>
      <c r="R1818" s="70" t="e">
        <f>VLOOKUP(Table7[[#This Row],[Patient PHN]],'[1]MASTER LIST'!$C:$D,2,FALSE)</f>
        <v>#N/A</v>
      </c>
    </row>
    <row r="1819" spans="1:18" x14ac:dyDescent="0.25">
      <c r="A1819" s="128"/>
      <c r="B1819" s="129"/>
      <c r="C1819" s="130"/>
      <c r="D1819" s="130"/>
      <c r="E1819" s="130"/>
      <c r="F1819" s="130"/>
      <c r="G1819" s="130"/>
      <c r="H1819" s="125"/>
      <c r="I1819" s="130"/>
      <c r="J1819" s="130"/>
      <c r="K1819" s="127"/>
      <c r="L1819" s="127"/>
      <c r="M1819" s="127"/>
      <c r="N1819" s="226">
        <f>Table7[[#This Row],[Drug Cost]]+Table7[[#This Row],[Drug Markup]]+Table7[[#This Row],[Drug Dispensing Fee]]</f>
        <v>0</v>
      </c>
      <c r="O1819" s="126"/>
      <c r="P1819" s="127">
        <f>Table7[[#This Row],[Total Drug Cost]]-Table7[[#This Row],[Total Third-party Pay]]</f>
        <v>0</v>
      </c>
      <c r="Q1819" s="127"/>
      <c r="R1819" s="70" t="e">
        <f>VLOOKUP(Table7[[#This Row],[Patient PHN]],'[1]MASTER LIST'!$C:$D,2,FALSE)</f>
        <v>#N/A</v>
      </c>
    </row>
    <row r="1820" spans="1:18" x14ac:dyDescent="0.25">
      <c r="A1820" s="128"/>
      <c r="B1820" s="129"/>
      <c r="C1820" s="130"/>
      <c r="D1820" s="130"/>
      <c r="E1820" s="130"/>
      <c r="F1820" s="130"/>
      <c r="G1820" s="130"/>
      <c r="H1820" s="125"/>
      <c r="I1820" s="130"/>
      <c r="J1820" s="130"/>
      <c r="K1820" s="127"/>
      <c r="L1820" s="127"/>
      <c r="M1820" s="127"/>
      <c r="N1820" s="226">
        <f>Table7[[#This Row],[Drug Cost]]+Table7[[#This Row],[Drug Markup]]+Table7[[#This Row],[Drug Dispensing Fee]]</f>
        <v>0</v>
      </c>
      <c r="O1820" s="126"/>
      <c r="P1820" s="127">
        <f>Table7[[#This Row],[Total Drug Cost]]-Table7[[#This Row],[Total Third-party Pay]]</f>
        <v>0</v>
      </c>
      <c r="Q1820" s="127"/>
      <c r="R1820" s="70" t="e">
        <f>VLOOKUP(Table7[[#This Row],[Patient PHN]],'[1]MASTER LIST'!$C:$D,2,FALSE)</f>
        <v>#N/A</v>
      </c>
    </row>
    <row r="1821" spans="1:18" x14ac:dyDescent="0.25">
      <c r="A1821" s="128"/>
      <c r="B1821" s="129"/>
      <c r="C1821" s="130"/>
      <c r="D1821" s="130"/>
      <c r="E1821" s="130"/>
      <c r="F1821" s="130"/>
      <c r="G1821" s="130"/>
      <c r="H1821" s="125"/>
      <c r="I1821" s="130"/>
      <c r="J1821" s="130"/>
      <c r="K1821" s="127"/>
      <c r="L1821" s="127"/>
      <c r="M1821" s="127"/>
      <c r="N1821" s="226">
        <f>Table7[[#This Row],[Drug Cost]]+Table7[[#This Row],[Drug Markup]]+Table7[[#This Row],[Drug Dispensing Fee]]</f>
        <v>0</v>
      </c>
      <c r="O1821" s="126"/>
      <c r="P1821" s="127">
        <f>Table7[[#This Row],[Total Drug Cost]]-Table7[[#This Row],[Total Third-party Pay]]</f>
        <v>0</v>
      </c>
      <c r="Q1821" s="127"/>
      <c r="R1821" s="70" t="e">
        <f>VLOOKUP(Table7[[#This Row],[Patient PHN]],'[1]MASTER LIST'!$C:$D,2,FALSE)</f>
        <v>#N/A</v>
      </c>
    </row>
    <row r="1822" spans="1:18" x14ac:dyDescent="0.25">
      <c r="A1822" s="128"/>
      <c r="B1822" s="129"/>
      <c r="C1822" s="130"/>
      <c r="D1822" s="130"/>
      <c r="E1822" s="130"/>
      <c r="F1822" s="130"/>
      <c r="G1822" s="130"/>
      <c r="H1822" s="125"/>
      <c r="I1822" s="130"/>
      <c r="J1822" s="130"/>
      <c r="K1822" s="127"/>
      <c r="L1822" s="127"/>
      <c r="M1822" s="127"/>
      <c r="N1822" s="226">
        <f>Table7[[#This Row],[Drug Cost]]+Table7[[#This Row],[Drug Markup]]+Table7[[#This Row],[Drug Dispensing Fee]]</f>
        <v>0</v>
      </c>
      <c r="O1822" s="126"/>
      <c r="P1822" s="127">
        <f>Table7[[#This Row],[Total Drug Cost]]-Table7[[#This Row],[Total Third-party Pay]]</f>
        <v>0</v>
      </c>
      <c r="Q1822" s="127"/>
      <c r="R1822" s="70" t="e">
        <f>VLOOKUP(Table7[[#This Row],[Patient PHN]],'[1]MASTER LIST'!$C:$D,2,FALSE)</f>
        <v>#N/A</v>
      </c>
    </row>
    <row r="1823" spans="1:18" x14ac:dyDescent="0.25">
      <c r="A1823" s="128"/>
      <c r="B1823" s="129"/>
      <c r="C1823" s="130"/>
      <c r="D1823" s="130"/>
      <c r="E1823" s="130"/>
      <c r="F1823" s="130"/>
      <c r="G1823" s="130"/>
      <c r="H1823" s="125"/>
      <c r="I1823" s="130"/>
      <c r="J1823" s="130"/>
      <c r="K1823" s="127"/>
      <c r="L1823" s="127"/>
      <c r="M1823" s="127"/>
      <c r="N1823" s="226">
        <f>Table7[[#This Row],[Drug Cost]]+Table7[[#This Row],[Drug Markup]]+Table7[[#This Row],[Drug Dispensing Fee]]</f>
        <v>0</v>
      </c>
      <c r="O1823" s="126"/>
      <c r="P1823" s="127">
        <f>Table7[[#This Row],[Total Drug Cost]]-Table7[[#This Row],[Total Third-party Pay]]</f>
        <v>0</v>
      </c>
      <c r="Q1823" s="127"/>
      <c r="R1823" s="70" t="e">
        <f>VLOOKUP(Table7[[#This Row],[Patient PHN]],'[1]MASTER LIST'!$C:$D,2,FALSE)</f>
        <v>#N/A</v>
      </c>
    </row>
    <row r="1824" spans="1:18" x14ac:dyDescent="0.25">
      <c r="A1824" s="128"/>
      <c r="B1824" s="129"/>
      <c r="C1824" s="130"/>
      <c r="D1824" s="130"/>
      <c r="E1824" s="130"/>
      <c r="F1824" s="130"/>
      <c r="G1824" s="130"/>
      <c r="H1824" s="125"/>
      <c r="I1824" s="130"/>
      <c r="J1824" s="130"/>
      <c r="K1824" s="127"/>
      <c r="L1824" s="127"/>
      <c r="M1824" s="127"/>
      <c r="N1824" s="226">
        <f>Table7[[#This Row],[Drug Cost]]+Table7[[#This Row],[Drug Markup]]+Table7[[#This Row],[Drug Dispensing Fee]]</f>
        <v>0</v>
      </c>
      <c r="O1824" s="126"/>
      <c r="P1824" s="127">
        <f>Table7[[#This Row],[Total Drug Cost]]-Table7[[#This Row],[Total Third-party Pay]]</f>
        <v>0</v>
      </c>
      <c r="Q1824" s="127"/>
      <c r="R1824" s="70" t="e">
        <f>VLOOKUP(Table7[[#This Row],[Patient PHN]],'[1]MASTER LIST'!$C:$D,2,FALSE)</f>
        <v>#N/A</v>
      </c>
    </row>
    <row r="1825" spans="1:18" x14ac:dyDescent="0.25">
      <c r="A1825" s="128"/>
      <c r="B1825" s="129"/>
      <c r="C1825" s="130"/>
      <c r="D1825" s="130"/>
      <c r="E1825" s="130"/>
      <c r="F1825" s="130"/>
      <c r="G1825" s="130"/>
      <c r="H1825" s="125"/>
      <c r="I1825" s="130"/>
      <c r="J1825" s="130"/>
      <c r="K1825" s="127"/>
      <c r="L1825" s="127"/>
      <c r="M1825" s="127"/>
      <c r="N1825" s="226">
        <f>Table7[[#This Row],[Drug Cost]]+Table7[[#This Row],[Drug Markup]]+Table7[[#This Row],[Drug Dispensing Fee]]</f>
        <v>0</v>
      </c>
      <c r="O1825" s="126"/>
      <c r="P1825" s="127">
        <f>Table7[[#This Row],[Total Drug Cost]]-Table7[[#This Row],[Total Third-party Pay]]</f>
        <v>0</v>
      </c>
      <c r="Q1825" s="127"/>
      <c r="R1825" s="70" t="e">
        <f>VLOOKUP(Table7[[#This Row],[Patient PHN]],'[1]MASTER LIST'!$C:$D,2,FALSE)</f>
        <v>#N/A</v>
      </c>
    </row>
    <row r="1826" spans="1:18" x14ac:dyDescent="0.25">
      <c r="A1826" s="128"/>
      <c r="B1826" s="129"/>
      <c r="C1826" s="130"/>
      <c r="D1826" s="130"/>
      <c r="E1826" s="130"/>
      <c r="F1826" s="130"/>
      <c r="G1826" s="130"/>
      <c r="H1826" s="125"/>
      <c r="I1826" s="130"/>
      <c r="J1826" s="130"/>
      <c r="K1826" s="127"/>
      <c r="L1826" s="127"/>
      <c r="M1826" s="127"/>
      <c r="N1826" s="226">
        <f>Table7[[#This Row],[Drug Cost]]+Table7[[#This Row],[Drug Markup]]+Table7[[#This Row],[Drug Dispensing Fee]]</f>
        <v>0</v>
      </c>
      <c r="O1826" s="126"/>
      <c r="P1826" s="127">
        <f>Table7[[#This Row],[Total Drug Cost]]-Table7[[#This Row],[Total Third-party Pay]]</f>
        <v>0</v>
      </c>
      <c r="Q1826" s="127"/>
      <c r="R1826" s="70" t="e">
        <f>VLOOKUP(Table7[[#This Row],[Patient PHN]],'[1]MASTER LIST'!$C:$D,2,FALSE)</f>
        <v>#N/A</v>
      </c>
    </row>
    <row r="1827" spans="1:18" x14ac:dyDescent="0.25">
      <c r="A1827" s="128"/>
      <c r="B1827" s="129"/>
      <c r="C1827" s="130"/>
      <c r="D1827" s="130"/>
      <c r="E1827" s="130"/>
      <c r="F1827" s="130"/>
      <c r="G1827" s="130"/>
      <c r="H1827" s="125"/>
      <c r="I1827" s="130"/>
      <c r="J1827" s="130"/>
      <c r="K1827" s="127"/>
      <c r="L1827" s="127"/>
      <c r="M1827" s="127"/>
      <c r="N1827" s="226">
        <f>Table7[[#This Row],[Drug Cost]]+Table7[[#This Row],[Drug Markup]]+Table7[[#This Row],[Drug Dispensing Fee]]</f>
        <v>0</v>
      </c>
      <c r="O1827" s="126"/>
      <c r="P1827" s="127">
        <f>Table7[[#This Row],[Total Drug Cost]]-Table7[[#This Row],[Total Third-party Pay]]</f>
        <v>0</v>
      </c>
      <c r="Q1827" s="127"/>
      <c r="R1827" s="70" t="e">
        <f>VLOOKUP(Table7[[#This Row],[Patient PHN]],'[1]MASTER LIST'!$C:$D,2,FALSE)</f>
        <v>#N/A</v>
      </c>
    </row>
    <row r="1828" spans="1:18" x14ac:dyDescent="0.25">
      <c r="A1828" s="128"/>
      <c r="B1828" s="129"/>
      <c r="C1828" s="130"/>
      <c r="D1828" s="130"/>
      <c r="E1828" s="130"/>
      <c r="F1828" s="130"/>
      <c r="G1828" s="130"/>
      <c r="H1828" s="125"/>
      <c r="I1828" s="130"/>
      <c r="J1828" s="130"/>
      <c r="K1828" s="127"/>
      <c r="L1828" s="127"/>
      <c r="M1828" s="127"/>
      <c r="N1828" s="226">
        <f>Table7[[#This Row],[Drug Cost]]+Table7[[#This Row],[Drug Markup]]+Table7[[#This Row],[Drug Dispensing Fee]]</f>
        <v>0</v>
      </c>
      <c r="O1828" s="126"/>
      <c r="P1828" s="127">
        <f>Table7[[#This Row],[Total Drug Cost]]-Table7[[#This Row],[Total Third-party Pay]]</f>
        <v>0</v>
      </c>
      <c r="Q1828" s="127"/>
      <c r="R1828" s="70" t="e">
        <f>VLOOKUP(Table7[[#This Row],[Patient PHN]],'[1]MASTER LIST'!$C:$D,2,FALSE)</f>
        <v>#N/A</v>
      </c>
    </row>
    <row r="1829" spans="1:18" x14ac:dyDescent="0.25">
      <c r="A1829" s="128"/>
      <c r="B1829" s="129"/>
      <c r="C1829" s="130"/>
      <c r="D1829" s="130"/>
      <c r="E1829" s="130"/>
      <c r="F1829" s="130"/>
      <c r="G1829" s="130"/>
      <c r="H1829" s="125"/>
      <c r="I1829" s="130"/>
      <c r="J1829" s="130"/>
      <c r="K1829" s="127"/>
      <c r="L1829" s="127"/>
      <c r="M1829" s="127"/>
      <c r="N1829" s="226">
        <f>Table7[[#This Row],[Drug Cost]]+Table7[[#This Row],[Drug Markup]]+Table7[[#This Row],[Drug Dispensing Fee]]</f>
        <v>0</v>
      </c>
      <c r="O1829" s="126"/>
      <c r="P1829" s="127">
        <f>Table7[[#This Row],[Total Drug Cost]]-Table7[[#This Row],[Total Third-party Pay]]</f>
        <v>0</v>
      </c>
      <c r="Q1829" s="127"/>
      <c r="R1829" s="70" t="e">
        <f>VLOOKUP(Table7[[#This Row],[Patient PHN]],'[1]MASTER LIST'!$C:$D,2,FALSE)</f>
        <v>#N/A</v>
      </c>
    </row>
    <row r="1830" spans="1:18" x14ac:dyDescent="0.25">
      <c r="A1830" s="128"/>
      <c r="B1830" s="129"/>
      <c r="C1830" s="130"/>
      <c r="D1830" s="130"/>
      <c r="E1830" s="130"/>
      <c r="F1830" s="130"/>
      <c r="G1830" s="130"/>
      <c r="H1830" s="125"/>
      <c r="I1830" s="130"/>
      <c r="J1830" s="130"/>
      <c r="K1830" s="127"/>
      <c r="L1830" s="127"/>
      <c r="M1830" s="127"/>
      <c r="N1830" s="226">
        <f>Table7[[#This Row],[Drug Cost]]+Table7[[#This Row],[Drug Markup]]+Table7[[#This Row],[Drug Dispensing Fee]]</f>
        <v>0</v>
      </c>
      <c r="O1830" s="126"/>
      <c r="P1830" s="127">
        <f>Table7[[#This Row],[Total Drug Cost]]-Table7[[#This Row],[Total Third-party Pay]]</f>
        <v>0</v>
      </c>
      <c r="Q1830" s="127"/>
      <c r="R1830" s="70" t="e">
        <f>VLOOKUP(Table7[[#This Row],[Patient PHN]],'[1]MASTER LIST'!$C:$D,2,FALSE)</f>
        <v>#N/A</v>
      </c>
    </row>
    <row r="1831" spans="1:18" x14ac:dyDescent="0.25">
      <c r="A1831" s="128"/>
      <c r="B1831" s="129"/>
      <c r="C1831" s="130"/>
      <c r="D1831" s="130"/>
      <c r="E1831" s="130"/>
      <c r="F1831" s="130"/>
      <c r="G1831" s="130"/>
      <c r="H1831" s="125"/>
      <c r="I1831" s="130"/>
      <c r="J1831" s="130"/>
      <c r="K1831" s="127"/>
      <c r="L1831" s="127"/>
      <c r="M1831" s="127"/>
      <c r="N1831" s="226">
        <f>Table7[[#This Row],[Drug Cost]]+Table7[[#This Row],[Drug Markup]]+Table7[[#This Row],[Drug Dispensing Fee]]</f>
        <v>0</v>
      </c>
      <c r="O1831" s="126"/>
      <c r="P1831" s="127">
        <f>Table7[[#This Row],[Total Drug Cost]]-Table7[[#This Row],[Total Third-party Pay]]</f>
        <v>0</v>
      </c>
      <c r="Q1831" s="127"/>
      <c r="R1831" s="70" t="e">
        <f>VLOOKUP(Table7[[#This Row],[Patient PHN]],'[1]MASTER LIST'!$C:$D,2,FALSE)</f>
        <v>#N/A</v>
      </c>
    </row>
    <row r="1832" spans="1:18" x14ac:dyDescent="0.25">
      <c r="A1832" s="128"/>
      <c r="B1832" s="129"/>
      <c r="C1832" s="130"/>
      <c r="D1832" s="130"/>
      <c r="E1832" s="130"/>
      <c r="F1832" s="130"/>
      <c r="G1832" s="130"/>
      <c r="H1832" s="125"/>
      <c r="I1832" s="130"/>
      <c r="J1832" s="130"/>
      <c r="K1832" s="127"/>
      <c r="L1832" s="127"/>
      <c r="M1832" s="127"/>
      <c r="N1832" s="226">
        <f>Table7[[#This Row],[Drug Cost]]+Table7[[#This Row],[Drug Markup]]+Table7[[#This Row],[Drug Dispensing Fee]]</f>
        <v>0</v>
      </c>
      <c r="O1832" s="126"/>
      <c r="P1832" s="127">
        <f>Table7[[#This Row],[Total Drug Cost]]-Table7[[#This Row],[Total Third-party Pay]]</f>
        <v>0</v>
      </c>
      <c r="Q1832" s="127"/>
      <c r="R1832" s="70" t="e">
        <f>VLOOKUP(Table7[[#This Row],[Patient PHN]],'[1]MASTER LIST'!$C:$D,2,FALSE)</f>
        <v>#N/A</v>
      </c>
    </row>
    <row r="1833" spans="1:18" x14ac:dyDescent="0.25">
      <c r="A1833" s="128"/>
      <c r="B1833" s="129"/>
      <c r="C1833" s="130"/>
      <c r="D1833" s="130"/>
      <c r="E1833" s="130"/>
      <c r="F1833" s="130"/>
      <c r="G1833" s="130"/>
      <c r="H1833" s="125"/>
      <c r="I1833" s="130"/>
      <c r="J1833" s="130"/>
      <c r="K1833" s="127"/>
      <c r="L1833" s="127"/>
      <c r="M1833" s="127"/>
      <c r="N1833" s="226">
        <f>Table7[[#This Row],[Drug Cost]]+Table7[[#This Row],[Drug Markup]]+Table7[[#This Row],[Drug Dispensing Fee]]</f>
        <v>0</v>
      </c>
      <c r="O1833" s="126"/>
      <c r="P1833" s="127">
        <f>Table7[[#This Row],[Total Drug Cost]]-Table7[[#This Row],[Total Third-party Pay]]</f>
        <v>0</v>
      </c>
      <c r="Q1833" s="127"/>
      <c r="R1833" s="70" t="e">
        <f>VLOOKUP(Table7[[#This Row],[Patient PHN]],'[1]MASTER LIST'!$C:$D,2,FALSE)</f>
        <v>#N/A</v>
      </c>
    </row>
    <row r="1834" spans="1:18" x14ac:dyDescent="0.25">
      <c r="A1834" s="128"/>
      <c r="B1834" s="129"/>
      <c r="C1834" s="130"/>
      <c r="D1834" s="130"/>
      <c r="E1834" s="130"/>
      <c r="F1834" s="130"/>
      <c r="G1834" s="130"/>
      <c r="H1834" s="125"/>
      <c r="I1834" s="130"/>
      <c r="J1834" s="130"/>
      <c r="K1834" s="127"/>
      <c r="L1834" s="127"/>
      <c r="M1834" s="127"/>
      <c r="N1834" s="226">
        <f>Table7[[#This Row],[Drug Cost]]+Table7[[#This Row],[Drug Markup]]+Table7[[#This Row],[Drug Dispensing Fee]]</f>
        <v>0</v>
      </c>
      <c r="O1834" s="126"/>
      <c r="P1834" s="127">
        <f>Table7[[#This Row],[Total Drug Cost]]-Table7[[#This Row],[Total Third-party Pay]]</f>
        <v>0</v>
      </c>
      <c r="Q1834" s="127"/>
      <c r="R1834" s="70" t="e">
        <f>VLOOKUP(Table7[[#This Row],[Patient PHN]],'[1]MASTER LIST'!$C:$D,2,FALSE)</f>
        <v>#N/A</v>
      </c>
    </row>
    <row r="1835" spans="1:18" x14ac:dyDescent="0.25">
      <c r="A1835" s="128"/>
      <c r="B1835" s="129"/>
      <c r="C1835" s="130"/>
      <c r="D1835" s="130"/>
      <c r="E1835" s="130"/>
      <c r="F1835" s="130"/>
      <c r="G1835" s="130"/>
      <c r="H1835" s="125"/>
      <c r="I1835" s="130"/>
      <c r="J1835" s="130"/>
      <c r="K1835" s="127"/>
      <c r="L1835" s="127"/>
      <c r="M1835" s="127"/>
      <c r="N1835" s="226">
        <f>Table7[[#This Row],[Drug Cost]]+Table7[[#This Row],[Drug Markup]]+Table7[[#This Row],[Drug Dispensing Fee]]</f>
        <v>0</v>
      </c>
      <c r="O1835" s="126"/>
      <c r="P1835" s="127">
        <f>Table7[[#This Row],[Total Drug Cost]]-Table7[[#This Row],[Total Third-party Pay]]</f>
        <v>0</v>
      </c>
      <c r="Q1835" s="127"/>
      <c r="R1835" s="70" t="e">
        <f>VLOOKUP(Table7[[#This Row],[Patient PHN]],'[1]MASTER LIST'!$C:$D,2,FALSE)</f>
        <v>#N/A</v>
      </c>
    </row>
    <row r="1836" spans="1:18" x14ac:dyDescent="0.25">
      <c r="A1836" s="128"/>
      <c r="B1836" s="129"/>
      <c r="C1836" s="130"/>
      <c r="D1836" s="130"/>
      <c r="E1836" s="130"/>
      <c r="F1836" s="130"/>
      <c r="G1836" s="130"/>
      <c r="H1836" s="125"/>
      <c r="I1836" s="130"/>
      <c r="J1836" s="130"/>
      <c r="K1836" s="127"/>
      <c r="L1836" s="127"/>
      <c r="M1836" s="127"/>
      <c r="N1836" s="226">
        <f>Table7[[#This Row],[Drug Cost]]+Table7[[#This Row],[Drug Markup]]+Table7[[#This Row],[Drug Dispensing Fee]]</f>
        <v>0</v>
      </c>
      <c r="O1836" s="126"/>
      <c r="P1836" s="127">
        <f>Table7[[#This Row],[Total Drug Cost]]-Table7[[#This Row],[Total Third-party Pay]]</f>
        <v>0</v>
      </c>
      <c r="Q1836" s="127"/>
      <c r="R1836" s="70" t="e">
        <f>VLOOKUP(Table7[[#This Row],[Patient PHN]],'[1]MASTER LIST'!$C:$D,2,FALSE)</f>
        <v>#N/A</v>
      </c>
    </row>
    <row r="1837" spans="1:18" x14ac:dyDescent="0.25">
      <c r="A1837" s="128"/>
      <c r="B1837" s="129"/>
      <c r="C1837" s="130"/>
      <c r="D1837" s="130"/>
      <c r="E1837" s="130"/>
      <c r="F1837" s="130"/>
      <c r="G1837" s="130"/>
      <c r="H1837" s="125"/>
      <c r="I1837" s="130"/>
      <c r="J1837" s="130"/>
      <c r="K1837" s="127"/>
      <c r="L1837" s="127"/>
      <c r="M1837" s="127"/>
      <c r="N1837" s="226">
        <f>Table7[[#This Row],[Drug Cost]]+Table7[[#This Row],[Drug Markup]]+Table7[[#This Row],[Drug Dispensing Fee]]</f>
        <v>0</v>
      </c>
      <c r="O1837" s="126"/>
      <c r="P1837" s="127">
        <f>Table7[[#This Row],[Total Drug Cost]]-Table7[[#This Row],[Total Third-party Pay]]</f>
        <v>0</v>
      </c>
      <c r="Q1837" s="127"/>
      <c r="R1837" s="70" t="e">
        <f>VLOOKUP(Table7[[#This Row],[Patient PHN]],'[1]MASTER LIST'!$C:$D,2,FALSE)</f>
        <v>#N/A</v>
      </c>
    </row>
    <row r="1838" spans="1:18" x14ac:dyDescent="0.25">
      <c r="A1838" s="128"/>
      <c r="B1838" s="129"/>
      <c r="C1838" s="130"/>
      <c r="D1838" s="130"/>
      <c r="E1838" s="130"/>
      <c r="F1838" s="130"/>
      <c r="G1838" s="130"/>
      <c r="H1838" s="125"/>
      <c r="I1838" s="130"/>
      <c r="J1838" s="130"/>
      <c r="K1838" s="127"/>
      <c r="L1838" s="127"/>
      <c r="M1838" s="127"/>
      <c r="N1838" s="226">
        <f>Table7[[#This Row],[Drug Cost]]+Table7[[#This Row],[Drug Markup]]+Table7[[#This Row],[Drug Dispensing Fee]]</f>
        <v>0</v>
      </c>
      <c r="O1838" s="126"/>
      <c r="P1838" s="127">
        <f>Table7[[#This Row],[Total Drug Cost]]-Table7[[#This Row],[Total Third-party Pay]]</f>
        <v>0</v>
      </c>
      <c r="Q1838" s="127"/>
      <c r="R1838" s="70" t="e">
        <f>VLOOKUP(Table7[[#This Row],[Patient PHN]],'[1]MASTER LIST'!$C:$D,2,FALSE)</f>
        <v>#N/A</v>
      </c>
    </row>
    <row r="1839" spans="1:18" x14ac:dyDescent="0.25">
      <c r="A1839" s="128"/>
      <c r="B1839" s="129"/>
      <c r="C1839" s="130"/>
      <c r="D1839" s="130"/>
      <c r="E1839" s="130"/>
      <c r="F1839" s="130"/>
      <c r="G1839" s="130"/>
      <c r="H1839" s="125"/>
      <c r="I1839" s="130"/>
      <c r="J1839" s="130"/>
      <c r="K1839" s="127"/>
      <c r="L1839" s="127"/>
      <c r="M1839" s="127"/>
      <c r="N1839" s="226">
        <f>Table7[[#This Row],[Drug Cost]]+Table7[[#This Row],[Drug Markup]]+Table7[[#This Row],[Drug Dispensing Fee]]</f>
        <v>0</v>
      </c>
      <c r="O1839" s="126"/>
      <c r="P1839" s="127">
        <f>Table7[[#This Row],[Total Drug Cost]]-Table7[[#This Row],[Total Third-party Pay]]</f>
        <v>0</v>
      </c>
      <c r="Q1839" s="127"/>
      <c r="R1839" s="70" t="e">
        <f>VLOOKUP(Table7[[#This Row],[Patient PHN]],'[1]MASTER LIST'!$C:$D,2,FALSE)</f>
        <v>#N/A</v>
      </c>
    </row>
    <row r="1840" spans="1:18" x14ac:dyDescent="0.25">
      <c r="A1840" s="128"/>
      <c r="B1840" s="129"/>
      <c r="C1840" s="130"/>
      <c r="D1840" s="130"/>
      <c r="E1840" s="130"/>
      <c r="F1840" s="130"/>
      <c r="G1840" s="130"/>
      <c r="H1840" s="125"/>
      <c r="I1840" s="130"/>
      <c r="J1840" s="130"/>
      <c r="K1840" s="127"/>
      <c r="L1840" s="127"/>
      <c r="M1840" s="127"/>
      <c r="N1840" s="226">
        <f>Table7[[#This Row],[Drug Cost]]+Table7[[#This Row],[Drug Markup]]+Table7[[#This Row],[Drug Dispensing Fee]]</f>
        <v>0</v>
      </c>
      <c r="O1840" s="126"/>
      <c r="P1840" s="127">
        <f>Table7[[#This Row],[Total Drug Cost]]-Table7[[#This Row],[Total Third-party Pay]]</f>
        <v>0</v>
      </c>
      <c r="Q1840" s="127"/>
      <c r="R1840" s="70" t="e">
        <f>VLOOKUP(Table7[[#This Row],[Patient PHN]],'[1]MASTER LIST'!$C:$D,2,FALSE)</f>
        <v>#N/A</v>
      </c>
    </row>
    <row r="1841" spans="1:18" x14ac:dyDescent="0.25">
      <c r="A1841" s="128"/>
      <c r="B1841" s="129"/>
      <c r="C1841" s="130"/>
      <c r="D1841" s="130"/>
      <c r="E1841" s="130"/>
      <c r="F1841" s="130"/>
      <c r="G1841" s="130"/>
      <c r="H1841" s="125"/>
      <c r="I1841" s="130"/>
      <c r="J1841" s="130"/>
      <c r="K1841" s="127"/>
      <c r="L1841" s="127"/>
      <c r="M1841" s="127"/>
      <c r="N1841" s="226">
        <f>Table7[[#This Row],[Drug Cost]]+Table7[[#This Row],[Drug Markup]]+Table7[[#This Row],[Drug Dispensing Fee]]</f>
        <v>0</v>
      </c>
      <c r="O1841" s="126"/>
      <c r="P1841" s="127">
        <f>Table7[[#This Row],[Total Drug Cost]]-Table7[[#This Row],[Total Third-party Pay]]</f>
        <v>0</v>
      </c>
      <c r="Q1841" s="127"/>
      <c r="R1841" s="70" t="e">
        <f>VLOOKUP(Table7[[#This Row],[Patient PHN]],'[1]MASTER LIST'!$C:$D,2,FALSE)</f>
        <v>#N/A</v>
      </c>
    </row>
    <row r="1842" spans="1:18" x14ac:dyDescent="0.25">
      <c r="A1842" s="128"/>
      <c r="B1842" s="129"/>
      <c r="C1842" s="130"/>
      <c r="D1842" s="130"/>
      <c r="E1842" s="130"/>
      <c r="F1842" s="130"/>
      <c r="G1842" s="130"/>
      <c r="H1842" s="125"/>
      <c r="I1842" s="130"/>
      <c r="J1842" s="130"/>
      <c r="K1842" s="127"/>
      <c r="L1842" s="127"/>
      <c r="M1842" s="127"/>
      <c r="N1842" s="226">
        <f>Table7[[#This Row],[Drug Cost]]+Table7[[#This Row],[Drug Markup]]+Table7[[#This Row],[Drug Dispensing Fee]]</f>
        <v>0</v>
      </c>
      <c r="O1842" s="126"/>
      <c r="P1842" s="127">
        <f>Table7[[#This Row],[Total Drug Cost]]-Table7[[#This Row],[Total Third-party Pay]]</f>
        <v>0</v>
      </c>
      <c r="Q1842" s="127"/>
      <c r="R1842" s="70" t="e">
        <f>VLOOKUP(Table7[[#This Row],[Patient PHN]],'[1]MASTER LIST'!$C:$D,2,FALSE)</f>
        <v>#N/A</v>
      </c>
    </row>
    <row r="1843" spans="1:18" x14ac:dyDescent="0.25">
      <c r="A1843" s="128"/>
      <c r="B1843" s="129"/>
      <c r="C1843" s="130"/>
      <c r="D1843" s="130"/>
      <c r="E1843" s="130"/>
      <c r="F1843" s="130"/>
      <c r="G1843" s="130"/>
      <c r="H1843" s="125"/>
      <c r="I1843" s="130"/>
      <c r="J1843" s="130"/>
      <c r="K1843" s="127"/>
      <c r="L1843" s="127"/>
      <c r="M1843" s="127"/>
      <c r="N1843" s="226">
        <f>Table7[[#This Row],[Drug Cost]]+Table7[[#This Row],[Drug Markup]]+Table7[[#This Row],[Drug Dispensing Fee]]</f>
        <v>0</v>
      </c>
      <c r="O1843" s="126"/>
      <c r="P1843" s="127">
        <f>Table7[[#This Row],[Total Drug Cost]]-Table7[[#This Row],[Total Third-party Pay]]</f>
        <v>0</v>
      </c>
      <c r="Q1843" s="127"/>
      <c r="R1843" s="70" t="e">
        <f>VLOOKUP(Table7[[#This Row],[Patient PHN]],'[1]MASTER LIST'!$C:$D,2,FALSE)</f>
        <v>#N/A</v>
      </c>
    </row>
    <row r="1844" spans="1:18" x14ac:dyDescent="0.25">
      <c r="A1844" s="128"/>
      <c r="B1844" s="129"/>
      <c r="C1844" s="130"/>
      <c r="D1844" s="130"/>
      <c r="E1844" s="130"/>
      <c r="F1844" s="130"/>
      <c r="G1844" s="130"/>
      <c r="H1844" s="125"/>
      <c r="I1844" s="130"/>
      <c r="J1844" s="130"/>
      <c r="K1844" s="127"/>
      <c r="L1844" s="127"/>
      <c r="M1844" s="127"/>
      <c r="N1844" s="226">
        <f>Table7[[#This Row],[Drug Cost]]+Table7[[#This Row],[Drug Markup]]+Table7[[#This Row],[Drug Dispensing Fee]]</f>
        <v>0</v>
      </c>
      <c r="O1844" s="126"/>
      <c r="P1844" s="127">
        <f>Table7[[#This Row],[Total Drug Cost]]-Table7[[#This Row],[Total Third-party Pay]]</f>
        <v>0</v>
      </c>
      <c r="Q1844" s="127"/>
      <c r="R1844" s="70" t="e">
        <f>VLOOKUP(Table7[[#This Row],[Patient PHN]],'[1]MASTER LIST'!$C:$D,2,FALSE)</f>
        <v>#N/A</v>
      </c>
    </row>
    <row r="1845" spans="1:18" x14ac:dyDescent="0.25">
      <c r="A1845" s="128"/>
      <c r="B1845" s="129"/>
      <c r="C1845" s="130"/>
      <c r="D1845" s="130"/>
      <c r="E1845" s="130"/>
      <c r="F1845" s="130"/>
      <c r="G1845" s="130"/>
      <c r="H1845" s="125"/>
      <c r="I1845" s="130"/>
      <c r="J1845" s="130"/>
      <c r="K1845" s="127"/>
      <c r="L1845" s="127"/>
      <c r="M1845" s="127"/>
      <c r="N1845" s="226">
        <f>Table7[[#This Row],[Drug Cost]]+Table7[[#This Row],[Drug Markup]]+Table7[[#This Row],[Drug Dispensing Fee]]</f>
        <v>0</v>
      </c>
      <c r="O1845" s="126"/>
      <c r="P1845" s="127">
        <f>Table7[[#This Row],[Total Drug Cost]]-Table7[[#This Row],[Total Third-party Pay]]</f>
        <v>0</v>
      </c>
      <c r="Q1845" s="127"/>
      <c r="R1845" s="70" t="e">
        <f>VLOOKUP(Table7[[#This Row],[Patient PHN]],'[1]MASTER LIST'!$C:$D,2,FALSE)</f>
        <v>#N/A</v>
      </c>
    </row>
    <row r="1846" spans="1:18" x14ac:dyDescent="0.25">
      <c r="A1846" s="128"/>
      <c r="B1846" s="129"/>
      <c r="C1846" s="130"/>
      <c r="D1846" s="130"/>
      <c r="E1846" s="130"/>
      <c r="F1846" s="130"/>
      <c r="G1846" s="130"/>
      <c r="H1846" s="125"/>
      <c r="I1846" s="130"/>
      <c r="J1846" s="130"/>
      <c r="K1846" s="127"/>
      <c r="L1846" s="127"/>
      <c r="M1846" s="127"/>
      <c r="N1846" s="226">
        <f>Table7[[#This Row],[Drug Cost]]+Table7[[#This Row],[Drug Markup]]+Table7[[#This Row],[Drug Dispensing Fee]]</f>
        <v>0</v>
      </c>
      <c r="O1846" s="126"/>
      <c r="P1846" s="127">
        <f>Table7[[#This Row],[Total Drug Cost]]-Table7[[#This Row],[Total Third-party Pay]]</f>
        <v>0</v>
      </c>
      <c r="Q1846" s="127"/>
      <c r="R1846" s="70" t="e">
        <f>VLOOKUP(Table7[[#This Row],[Patient PHN]],'[1]MASTER LIST'!$C:$D,2,FALSE)</f>
        <v>#N/A</v>
      </c>
    </row>
    <row r="1847" spans="1:18" x14ac:dyDescent="0.25">
      <c r="A1847" s="128"/>
      <c r="B1847" s="129"/>
      <c r="C1847" s="130"/>
      <c r="D1847" s="130"/>
      <c r="E1847" s="130"/>
      <c r="F1847" s="130"/>
      <c r="G1847" s="130"/>
      <c r="H1847" s="125"/>
      <c r="I1847" s="130"/>
      <c r="J1847" s="130"/>
      <c r="K1847" s="127"/>
      <c r="L1847" s="127"/>
      <c r="M1847" s="127"/>
      <c r="N1847" s="226">
        <f>Table7[[#This Row],[Drug Cost]]+Table7[[#This Row],[Drug Markup]]+Table7[[#This Row],[Drug Dispensing Fee]]</f>
        <v>0</v>
      </c>
      <c r="O1847" s="126"/>
      <c r="P1847" s="127">
        <f>Table7[[#This Row],[Total Drug Cost]]-Table7[[#This Row],[Total Third-party Pay]]</f>
        <v>0</v>
      </c>
      <c r="Q1847" s="127"/>
      <c r="R1847" s="70" t="e">
        <f>VLOOKUP(Table7[[#This Row],[Patient PHN]],'[1]MASTER LIST'!$C:$D,2,FALSE)</f>
        <v>#N/A</v>
      </c>
    </row>
    <row r="1848" spans="1:18" x14ac:dyDescent="0.25">
      <c r="A1848" s="128"/>
      <c r="B1848" s="129"/>
      <c r="C1848" s="130"/>
      <c r="D1848" s="130"/>
      <c r="E1848" s="130"/>
      <c r="F1848" s="130"/>
      <c r="G1848" s="130"/>
      <c r="H1848" s="125"/>
      <c r="I1848" s="130"/>
      <c r="J1848" s="130"/>
      <c r="K1848" s="127"/>
      <c r="L1848" s="127"/>
      <c r="M1848" s="127"/>
      <c r="N1848" s="226">
        <f>Table7[[#This Row],[Drug Cost]]+Table7[[#This Row],[Drug Markup]]+Table7[[#This Row],[Drug Dispensing Fee]]</f>
        <v>0</v>
      </c>
      <c r="O1848" s="126"/>
      <c r="P1848" s="127">
        <f>Table7[[#This Row],[Total Drug Cost]]-Table7[[#This Row],[Total Third-party Pay]]</f>
        <v>0</v>
      </c>
      <c r="Q1848" s="127"/>
      <c r="R1848" s="70" t="e">
        <f>VLOOKUP(Table7[[#This Row],[Patient PHN]],'[1]MASTER LIST'!$C:$D,2,FALSE)</f>
        <v>#N/A</v>
      </c>
    </row>
    <row r="1849" spans="1:18" x14ac:dyDescent="0.25">
      <c r="A1849" s="128"/>
      <c r="B1849" s="129"/>
      <c r="C1849" s="130"/>
      <c r="D1849" s="130"/>
      <c r="E1849" s="130"/>
      <c r="F1849" s="130"/>
      <c r="G1849" s="130"/>
      <c r="H1849" s="125"/>
      <c r="I1849" s="130"/>
      <c r="J1849" s="130"/>
      <c r="K1849" s="127"/>
      <c r="L1849" s="127"/>
      <c r="M1849" s="127"/>
      <c r="N1849" s="226">
        <f>Table7[[#This Row],[Drug Cost]]+Table7[[#This Row],[Drug Markup]]+Table7[[#This Row],[Drug Dispensing Fee]]</f>
        <v>0</v>
      </c>
      <c r="O1849" s="126"/>
      <c r="P1849" s="127">
        <f>Table7[[#This Row],[Total Drug Cost]]-Table7[[#This Row],[Total Third-party Pay]]</f>
        <v>0</v>
      </c>
      <c r="Q1849" s="127"/>
      <c r="R1849" s="70" t="e">
        <f>VLOOKUP(Table7[[#This Row],[Patient PHN]],'[1]MASTER LIST'!$C:$D,2,FALSE)</f>
        <v>#N/A</v>
      </c>
    </row>
    <row r="1850" spans="1:18" x14ac:dyDescent="0.25">
      <c r="A1850" s="128"/>
      <c r="B1850" s="129"/>
      <c r="C1850" s="130"/>
      <c r="D1850" s="130"/>
      <c r="E1850" s="130"/>
      <c r="F1850" s="130"/>
      <c r="G1850" s="130"/>
      <c r="H1850" s="125"/>
      <c r="I1850" s="130"/>
      <c r="J1850" s="130"/>
      <c r="K1850" s="127"/>
      <c r="L1850" s="127"/>
      <c r="M1850" s="127"/>
      <c r="N1850" s="226">
        <f>Table7[[#This Row],[Drug Cost]]+Table7[[#This Row],[Drug Markup]]+Table7[[#This Row],[Drug Dispensing Fee]]</f>
        <v>0</v>
      </c>
      <c r="O1850" s="126"/>
      <c r="P1850" s="127">
        <f>Table7[[#This Row],[Total Drug Cost]]-Table7[[#This Row],[Total Third-party Pay]]</f>
        <v>0</v>
      </c>
      <c r="Q1850" s="127"/>
      <c r="R1850" s="70" t="e">
        <f>VLOOKUP(Table7[[#This Row],[Patient PHN]],'[1]MASTER LIST'!$C:$D,2,FALSE)</f>
        <v>#N/A</v>
      </c>
    </row>
    <row r="1851" spans="1:18" x14ac:dyDescent="0.25">
      <c r="A1851" s="128"/>
      <c r="B1851" s="129"/>
      <c r="C1851" s="130"/>
      <c r="D1851" s="130"/>
      <c r="E1851" s="130"/>
      <c r="F1851" s="130"/>
      <c r="G1851" s="130"/>
      <c r="H1851" s="125"/>
      <c r="I1851" s="130"/>
      <c r="J1851" s="130"/>
      <c r="K1851" s="127"/>
      <c r="L1851" s="127"/>
      <c r="M1851" s="127"/>
      <c r="N1851" s="226">
        <f>Table7[[#This Row],[Drug Cost]]+Table7[[#This Row],[Drug Markup]]+Table7[[#This Row],[Drug Dispensing Fee]]</f>
        <v>0</v>
      </c>
      <c r="O1851" s="126"/>
      <c r="P1851" s="127">
        <f>Table7[[#This Row],[Total Drug Cost]]-Table7[[#This Row],[Total Third-party Pay]]</f>
        <v>0</v>
      </c>
      <c r="Q1851" s="127"/>
      <c r="R1851" s="70" t="e">
        <f>VLOOKUP(Table7[[#This Row],[Patient PHN]],'[1]MASTER LIST'!$C:$D,2,FALSE)</f>
        <v>#N/A</v>
      </c>
    </row>
    <row r="1852" spans="1:18" x14ac:dyDescent="0.25">
      <c r="A1852" s="128"/>
      <c r="B1852" s="129"/>
      <c r="C1852" s="130"/>
      <c r="D1852" s="130"/>
      <c r="E1852" s="130"/>
      <c r="F1852" s="130"/>
      <c r="G1852" s="130"/>
      <c r="H1852" s="125"/>
      <c r="I1852" s="130"/>
      <c r="J1852" s="130"/>
      <c r="K1852" s="127"/>
      <c r="L1852" s="127"/>
      <c r="M1852" s="127"/>
      <c r="N1852" s="226">
        <f>Table7[[#This Row],[Drug Cost]]+Table7[[#This Row],[Drug Markup]]+Table7[[#This Row],[Drug Dispensing Fee]]</f>
        <v>0</v>
      </c>
      <c r="O1852" s="126"/>
      <c r="P1852" s="127">
        <f>Table7[[#This Row],[Total Drug Cost]]-Table7[[#This Row],[Total Third-party Pay]]</f>
        <v>0</v>
      </c>
      <c r="Q1852" s="127"/>
      <c r="R1852" s="70" t="e">
        <f>VLOOKUP(Table7[[#This Row],[Patient PHN]],'[1]MASTER LIST'!$C:$D,2,FALSE)</f>
        <v>#N/A</v>
      </c>
    </row>
    <row r="1853" spans="1:18" x14ac:dyDescent="0.25">
      <c r="A1853" s="128"/>
      <c r="B1853" s="129"/>
      <c r="C1853" s="130"/>
      <c r="D1853" s="130"/>
      <c r="E1853" s="130"/>
      <c r="F1853" s="130"/>
      <c r="G1853" s="130"/>
      <c r="H1853" s="125"/>
      <c r="I1853" s="130"/>
      <c r="J1853" s="130"/>
      <c r="K1853" s="127"/>
      <c r="L1853" s="127"/>
      <c r="M1853" s="127"/>
      <c r="N1853" s="226">
        <f>Table7[[#This Row],[Drug Cost]]+Table7[[#This Row],[Drug Markup]]+Table7[[#This Row],[Drug Dispensing Fee]]</f>
        <v>0</v>
      </c>
      <c r="O1853" s="126"/>
      <c r="P1853" s="127">
        <f>Table7[[#This Row],[Total Drug Cost]]-Table7[[#This Row],[Total Third-party Pay]]</f>
        <v>0</v>
      </c>
      <c r="Q1853" s="127"/>
      <c r="R1853" s="70" t="e">
        <f>VLOOKUP(Table7[[#This Row],[Patient PHN]],'[1]MASTER LIST'!$C:$D,2,FALSE)</f>
        <v>#N/A</v>
      </c>
    </row>
    <row r="1854" spans="1:18" x14ac:dyDescent="0.25">
      <c r="A1854" s="128"/>
      <c r="B1854" s="129"/>
      <c r="C1854" s="130"/>
      <c r="D1854" s="130"/>
      <c r="E1854" s="130"/>
      <c r="F1854" s="130"/>
      <c r="G1854" s="130"/>
      <c r="H1854" s="125"/>
      <c r="I1854" s="130"/>
      <c r="J1854" s="130"/>
      <c r="K1854" s="127"/>
      <c r="L1854" s="127"/>
      <c r="M1854" s="127"/>
      <c r="N1854" s="226">
        <f>Table7[[#This Row],[Drug Cost]]+Table7[[#This Row],[Drug Markup]]+Table7[[#This Row],[Drug Dispensing Fee]]</f>
        <v>0</v>
      </c>
      <c r="O1854" s="126"/>
      <c r="P1854" s="127">
        <f>Table7[[#This Row],[Total Drug Cost]]-Table7[[#This Row],[Total Third-party Pay]]</f>
        <v>0</v>
      </c>
      <c r="Q1854" s="127"/>
      <c r="R1854" s="70" t="e">
        <f>VLOOKUP(Table7[[#This Row],[Patient PHN]],'[1]MASTER LIST'!$C:$D,2,FALSE)</f>
        <v>#N/A</v>
      </c>
    </row>
    <row r="1855" spans="1:18" x14ac:dyDescent="0.25">
      <c r="A1855" s="128"/>
      <c r="B1855" s="129"/>
      <c r="C1855" s="130"/>
      <c r="D1855" s="130"/>
      <c r="E1855" s="130"/>
      <c r="F1855" s="130"/>
      <c r="G1855" s="130"/>
      <c r="H1855" s="125"/>
      <c r="I1855" s="130"/>
      <c r="J1855" s="130"/>
      <c r="K1855" s="127"/>
      <c r="L1855" s="127"/>
      <c r="M1855" s="127"/>
      <c r="N1855" s="226">
        <f>Table7[[#This Row],[Drug Cost]]+Table7[[#This Row],[Drug Markup]]+Table7[[#This Row],[Drug Dispensing Fee]]</f>
        <v>0</v>
      </c>
      <c r="O1855" s="126"/>
      <c r="P1855" s="127">
        <f>Table7[[#This Row],[Total Drug Cost]]-Table7[[#This Row],[Total Third-party Pay]]</f>
        <v>0</v>
      </c>
      <c r="Q1855" s="127"/>
      <c r="R1855" s="70" t="e">
        <f>VLOOKUP(Table7[[#This Row],[Patient PHN]],'[1]MASTER LIST'!$C:$D,2,FALSE)</f>
        <v>#N/A</v>
      </c>
    </row>
    <row r="1856" spans="1:18" x14ac:dyDescent="0.25">
      <c r="A1856" s="128"/>
      <c r="B1856" s="129"/>
      <c r="C1856" s="130"/>
      <c r="D1856" s="130"/>
      <c r="E1856" s="130"/>
      <c r="F1856" s="130"/>
      <c r="G1856" s="130"/>
      <c r="H1856" s="125"/>
      <c r="I1856" s="130"/>
      <c r="J1856" s="130"/>
      <c r="K1856" s="127"/>
      <c r="L1856" s="127"/>
      <c r="M1856" s="127"/>
      <c r="N1856" s="226">
        <f>Table7[[#This Row],[Drug Cost]]+Table7[[#This Row],[Drug Markup]]+Table7[[#This Row],[Drug Dispensing Fee]]</f>
        <v>0</v>
      </c>
      <c r="O1856" s="126"/>
      <c r="P1856" s="127">
        <f>Table7[[#This Row],[Total Drug Cost]]-Table7[[#This Row],[Total Third-party Pay]]</f>
        <v>0</v>
      </c>
      <c r="Q1856" s="127"/>
      <c r="R1856" s="70" t="e">
        <f>VLOOKUP(Table7[[#This Row],[Patient PHN]],'[1]MASTER LIST'!$C:$D,2,FALSE)</f>
        <v>#N/A</v>
      </c>
    </row>
    <row r="1857" spans="1:18" x14ac:dyDescent="0.25">
      <c r="A1857" s="128"/>
      <c r="B1857" s="129"/>
      <c r="C1857" s="130"/>
      <c r="D1857" s="130"/>
      <c r="E1857" s="130"/>
      <c r="F1857" s="130"/>
      <c r="G1857" s="130"/>
      <c r="H1857" s="125"/>
      <c r="I1857" s="130"/>
      <c r="J1857" s="130"/>
      <c r="K1857" s="127"/>
      <c r="L1857" s="127"/>
      <c r="M1857" s="127"/>
      <c r="N1857" s="226">
        <f>Table7[[#This Row],[Drug Cost]]+Table7[[#This Row],[Drug Markup]]+Table7[[#This Row],[Drug Dispensing Fee]]</f>
        <v>0</v>
      </c>
      <c r="O1857" s="126"/>
      <c r="P1857" s="127">
        <f>Table7[[#This Row],[Total Drug Cost]]-Table7[[#This Row],[Total Third-party Pay]]</f>
        <v>0</v>
      </c>
      <c r="Q1857" s="127"/>
      <c r="R1857" s="70" t="e">
        <f>VLOOKUP(Table7[[#This Row],[Patient PHN]],'[1]MASTER LIST'!$C:$D,2,FALSE)</f>
        <v>#N/A</v>
      </c>
    </row>
    <row r="1858" spans="1:18" x14ac:dyDescent="0.25">
      <c r="A1858" s="128"/>
      <c r="B1858" s="129"/>
      <c r="C1858" s="130"/>
      <c r="D1858" s="130"/>
      <c r="E1858" s="130"/>
      <c r="F1858" s="130"/>
      <c r="G1858" s="130"/>
      <c r="H1858" s="125"/>
      <c r="I1858" s="130"/>
      <c r="J1858" s="130"/>
      <c r="K1858" s="127"/>
      <c r="L1858" s="127"/>
      <c r="M1858" s="127"/>
      <c r="N1858" s="226">
        <f>Table7[[#This Row],[Drug Cost]]+Table7[[#This Row],[Drug Markup]]+Table7[[#This Row],[Drug Dispensing Fee]]</f>
        <v>0</v>
      </c>
      <c r="O1858" s="126"/>
      <c r="P1858" s="127">
        <f>Table7[[#This Row],[Total Drug Cost]]-Table7[[#This Row],[Total Third-party Pay]]</f>
        <v>0</v>
      </c>
      <c r="Q1858" s="127"/>
      <c r="R1858" s="70" t="e">
        <f>VLOOKUP(Table7[[#This Row],[Patient PHN]],'[1]MASTER LIST'!$C:$D,2,FALSE)</f>
        <v>#N/A</v>
      </c>
    </row>
    <row r="1859" spans="1:18" x14ac:dyDescent="0.25">
      <c r="A1859" s="128"/>
      <c r="B1859" s="129"/>
      <c r="C1859" s="130"/>
      <c r="D1859" s="130"/>
      <c r="E1859" s="130"/>
      <c r="F1859" s="130"/>
      <c r="G1859" s="130"/>
      <c r="H1859" s="125"/>
      <c r="I1859" s="130"/>
      <c r="J1859" s="130"/>
      <c r="K1859" s="127"/>
      <c r="L1859" s="127"/>
      <c r="M1859" s="127"/>
      <c r="N1859" s="226">
        <f>Table7[[#This Row],[Drug Cost]]+Table7[[#This Row],[Drug Markup]]+Table7[[#This Row],[Drug Dispensing Fee]]</f>
        <v>0</v>
      </c>
      <c r="O1859" s="126"/>
      <c r="P1859" s="127">
        <f>Table7[[#This Row],[Total Drug Cost]]-Table7[[#This Row],[Total Third-party Pay]]</f>
        <v>0</v>
      </c>
      <c r="Q1859" s="127"/>
      <c r="R1859" s="70" t="e">
        <f>VLOOKUP(Table7[[#This Row],[Patient PHN]],'[1]MASTER LIST'!$C:$D,2,FALSE)</f>
        <v>#N/A</v>
      </c>
    </row>
    <row r="1860" spans="1:18" x14ac:dyDescent="0.25">
      <c r="A1860" s="128"/>
      <c r="B1860" s="129"/>
      <c r="C1860" s="130"/>
      <c r="D1860" s="130"/>
      <c r="E1860" s="130"/>
      <c r="F1860" s="130"/>
      <c r="G1860" s="130"/>
      <c r="H1860" s="125"/>
      <c r="I1860" s="130"/>
      <c r="J1860" s="130"/>
      <c r="K1860" s="127"/>
      <c r="L1860" s="127"/>
      <c r="M1860" s="127"/>
      <c r="N1860" s="226">
        <f>Table7[[#This Row],[Drug Cost]]+Table7[[#This Row],[Drug Markup]]+Table7[[#This Row],[Drug Dispensing Fee]]</f>
        <v>0</v>
      </c>
      <c r="O1860" s="126"/>
      <c r="P1860" s="127">
        <f>Table7[[#This Row],[Total Drug Cost]]-Table7[[#This Row],[Total Third-party Pay]]</f>
        <v>0</v>
      </c>
      <c r="Q1860" s="127"/>
      <c r="R1860" s="70" t="e">
        <f>VLOOKUP(Table7[[#This Row],[Patient PHN]],'[1]MASTER LIST'!$C:$D,2,FALSE)</f>
        <v>#N/A</v>
      </c>
    </row>
    <row r="1861" spans="1:18" x14ac:dyDescent="0.25">
      <c r="A1861" s="128"/>
      <c r="B1861" s="129"/>
      <c r="C1861" s="130"/>
      <c r="D1861" s="130"/>
      <c r="E1861" s="130"/>
      <c r="F1861" s="130"/>
      <c r="G1861" s="130"/>
      <c r="H1861" s="125"/>
      <c r="I1861" s="130"/>
      <c r="J1861" s="130"/>
      <c r="K1861" s="127"/>
      <c r="L1861" s="127"/>
      <c r="M1861" s="127"/>
      <c r="N1861" s="226">
        <f>Table7[[#This Row],[Drug Cost]]+Table7[[#This Row],[Drug Markup]]+Table7[[#This Row],[Drug Dispensing Fee]]</f>
        <v>0</v>
      </c>
      <c r="O1861" s="126"/>
      <c r="P1861" s="127">
        <f>Table7[[#This Row],[Total Drug Cost]]-Table7[[#This Row],[Total Third-party Pay]]</f>
        <v>0</v>
      </c>
      <c r="Q1861" s="127"/>
      <c r="R1861" s="70" t="e">
        <f>VLOOKUP(Table7[[#This Row],[Patient PHN]],'[1]MASTER LIST'!$C:$D,2,FALSE)</f>
        <v>#N/A</v>
      </c>
    </row>
    <row r="1862" spans="1:18" x14ac:dyDescent="0.25">
      <c r="A1862" s="128"/>
      <c r="B1862" s="129"/>
      <c r="C1862" s="130"/>
      <c r="D1862" s="130"/>
      <c r="E1862" s="130"/>
      <c r="F1862" s="130"/>
      <c r="G1862" s="130"/>
      <c r="H1862" s="125"/>
      <c r="I1862" s="130"/>
      <c r="J1862" s="130"/>
      <c r="K1862" s="127"/>
      <c r="L1862" s="127"/>
      <c r="M1862" s="127"/>
      <c r="N1862" s="226">
        <f>Table7[[#This Row],[Drug Cost]]+Table7[[#This Row],[Drug Markup]]+Table7[[#This Row],[Drug Dispensing Fee]]</f>
        <v>0</v>
      </c>
      <c r="O1862" s="126"/>
      <c r="P1862" s="127">
        <f>Table7[[#This Row],[Total Drug Cost]]-Table7[[#This Row],[Total Third-party Pay]]</f>
        <v>0</v>
      </c>
      <c r="Q1862" s="127"/>
      <c r="R1862" s="70" t="e">
        <f>VLOOKUP(Table7[[#This Row],[Patient PHN]],'[1]MASTER LIST'!$C:$D,2,FALSE)</f>
        <v>#N/A</v>
      </c>
    </row>
    <row r="1863" spans="1:18" x14ac:dyDescent="0.25">
      <c r="A1863" s="128"/>
      <c r="B1863" s="129"/>
      <c r="C1863" s="130"/>
      <c r="D1863" s="130"/>
      <c r="E1863" s="130"/>
      <c r="F1863" s="130"/>
      <c r="G1863" s="130"/>
      <c r="H1863" s="125"/>
      <c r="I1863" s="130"/>
      <c r="J1863" s="130"/>
      <c r="K1863" s="127"/>
      <c r="L1863" s="127"/>
      <c r="M1863" s="127"/>
      <c r="N1863" s="226">
        <f>Table7[[#This Row],[Drug Cost]]+Table7[[#This Row],[Drug Markup]]+Table7[[#This Row],[Drug Dispensing Fee]]</f>
        <v>0</v>
      </c>
      <c r="O1863" s="126"/>
      <c r="P1863" s="127">
        <f>Table7[[#This Row],[Total Drug Cost]]-Table7[[#This Row],[Total Third-party Pay]]</f>
        <v>0</v>
      </c>
      <c r="Q1863" s="127"/>
      <c r="R1863" s="70" t="e">
        <f>VLOOKUP(Table7[[#This Row],[Patient PHN]],'[1]MASTER LIST'!$C:$D,2,FALSE)</f>
        <v>#N/A</v>
      </c>
    </row>
    <row r="1864" spans="1:18" x14ac:dyDescent="0.25">
      <c r="A1864" s="128"/>
      <c r="B1864" s="129"/>
      <c r="C1864" s="130"/>
      <c r="D1864" s="130"/>
      <c r="E1864" s="130"/>
      <c r="F1864" s="130"/>
      <c r="G1864" s="130"/>
      <c r="H1864" s="125"/>
      <c r="I1864" s="130"/>
      <c r="J1864" s="130"/>
      <c r="K1864" s="127"/>
      <c r="L1864" s="127"/>
      <c r="M1864" s="127"/>
      <c r="N1864" s="226">
        <f>Table7[[#This Row],[Drug Cost]]+Table7[[#This Row],[Drug Markup]]+Table7[[#This Row],[Drug Dispensing Fee]]</f>
        <v>0</v>
      </c>
      <c r="O1864" s="126"/>
      <c r="P1864" s="127">
        <f>Table7[[#This Row],[Total Drug Cost]]-Table7[[#This Row],[Total Third-party Pay]]</f>
        <v>0</v>
      </c>
      <c r="Q1864" s="127"/>
      <c r="R1864" s="70" t="e">
        <f>VLOOKUP(Table7[[#This Row],[Patient PHN]],'[1]MASTER LIST'!$C:$D,2,FALSE)</f>
        <v>#N/A</v>
      </c>
    </row>
    <row r="1865" spans="1:18" x14ac:dyDescent="0.25">
      <c r="A1865" s="128"/>
      <c r="B1865" s="129"/>
      <c r="C1865" s="130"/>
      <c r="D1865" s="130"/>
      <c r="E1865" s="130"/>
      <c r="F1865" s="130"/>
      <c r="G1865" s="130"/>
      <c r="H1865" s="125"/>
      <c r="I1865" s="130"/>
      <c r="J1865" s="130"/>
      <c r="K1865" s="127"/>
      <c r="L1865" s="127"/>
      <c r="M1865" s="127"/>
      <c r="N1865" s="226">
        <f>Table7[[#This Row],[Drug Cost]]+Table7[[#This Row],[Drug Markup]]+Table7[[#This Row],[Drug Dispensing Fee]]</f>
        <v>0</v>
      </c>
      <c r="O1865" s="126"/>
      <c r="P1865" s="127">
        <f>Table7[[#This Row],[Total Drug Cost]]-Table7[[#This Row],[Total Third-party Pay]]</f>
        <v>0</v>
      </c>
      <c r="Q1865" s="127"/>
      <c r="R1865" s="70" t="e">
        <f>VLOOKUP(Table7[[#This Row],[Patient PHN]],'[1]MASTER LIST'!$C:$D,2,FALSE)</f>
        <v>#N/A</v>
      </c>
    </row>
    <row r="1866" spans="1:18" x14ac:dyDescent="0.25">
      <c r="A1866" s="128"/>
      <c r="B1866" s="129"/>
      <c r="C1866" s="130"/>
      <c r="D1866" s="130"/>
      <c r="E1866" s="130"/>
      <c r="F1866" s="130"/>
      <c r="G1866" s="130"/>
      <c r="H1866" s="125"/>
      <c r="I1866" s="130"/>
      <c r="J1866" s="130"/>
      <c r="K1866" s="127"/>
      <c r="L1866" s="127"/>
      <c r="M1866" s="127"/>
      <c r="N1866" s="226">
        <f>Table7[[#This Row],[Drug Cost]]+Table7[[#This Row],[Drug Markup]]+Table7[[#This Row],[Drug Dispensing Fee]]</f>
        <v>0</v>
      </c>
      <c r="O1866" s="126"/>
      <c r="P1866" s="127">
        <f>Table7[[#This Row],[Total Drug Cost]]-Table7[[#This Row],[Total Third-party Pay]]</f>
        <v>0</v>
      </c>
      <c r="Q1866" s="127"/>
      <c r="R1866" s="70" t="e">
        <f>VLOOKUP(Table7[[#This Row],[Patient PHN]],'[1]MASTER LIST'!$C:$D,2,FALSE)</f>
        <v>#N/A</v>
      </c>
    </row>
    <row r="1867" spans="1:18" x14ac:dyDescent="0.25">
      <c r="A1867" s="128"/>
      <c r="B1867" s="129"/>
      <c r="C1867" s="130"/>
      <c r="D1867" s="130"/>
      <c r="E1867" s="130"/>
      <c r="F1867" s="130"/>
      <c r="G1867" s="130"/>
      <c r="H1867" s="125"/>
      <c r="I1867" s="130"/>
      <c r="J1867" s="130"/>
      <c r="K1867" s="127"/>
      <c r="L1867" s="127"/>
      <c r="M1867" s="127"/>
      <c r="N1867" s="226">
        <f>Table7[[#This Row],[Drug Cost]]+Table7[[#This Row],[Drug Markup]]+Table7[[#This Row],[Drug Dispensing Fee]]</f>
        <v>0</v>
      </c>
      <c r="O1867" s="126"/>
      <c r="P1867" s="127">
        <f>Table7[[#This Row],[Total Drug Cost]]-Table7[[#This Row],[Total Third-party Pay]]</f>
        <v>0</v>
      </c>
      <c r="Q1867" s="127"/>
      <c r="R1867" s="70" t="e">
        <f>VLOOKUP(Table7[[#This Row],[Patient PHN]],'[1]MASTER LIST'!$C:$D,2,FALSE)</f>
        <v>#N/A</v>
      </c>
    </row>
    <row r="1868" spans="1:18" x14ac:dyDescent="0.25">
      <c r="A1868" s="128"/>
      <c r="B1868" s="129"/>
      <c r="C1868" s="130"/>
      <c r="D1868" s="130"/>
      <c r="E1868" s="130"/>
      <c r="F1868" s="130"/>
      <c r="G1868" s="130"/>
      <c r="H1868" s="125"/>
      <c r="I1868" s="130"/>
      <c r="J1868" s="130"/>
      <c r="K1868" s="127"/>
      <c r="L1868" s="127"/>
      <c r="M1868" s="127"/>
      <c r="N1868" s="226">
        <f>Table7[[#This Row],[Drug Cost]]+Table7[[#This Row],[Drug Markup]]+Table7[[#This Row],[Drug Dispensing Fee]]</f>
        <v>0</v>
      </c>
      <c r="O1868" s="126"/>
      <c r="P1868" s="127">
        <f>Table7[[#This Row],[Total Drug Cost]]-Table7[[#This Row],[Total Third-party Pay]]</f>
        <v>0</v>
      </c>
      <c r="Q1868" s="127"/>
      <c r="R1868" s="70" t="e">
        <f>VLOOKUP(Table7[[#This Row],[Patient PHN]],'[1]MASTER LIST'!$C:$D,2,FALSE)</f>
        <v>#N/A</v>
      </c>
    </row>
    <row r="1869" spans="1:18" x14ac:dyDescent="0.25">
      <c r="A1869" s="128"/>
      <c r="B1869" s="129"/>
      <c r="C1869" s="130"/>
      <c r="D1869" s="130"/>
      <c r="E1869" s="130"/>
      <c r="F1869" s="130"/>
      <c r="G1869" s="130"/>
      <c r="H1869" s="125"/>
      <c r="I1869" s="130"/>
      <c r="J1869" s="130"/>
      <c r="K1869" s="127"/>
      <c r="L1869" s="127"/>
      <c r="M1869" s="127"/>
      <c r="N1869" s="226">
        <f>Table7[[#This Row],[Drug Cost]]+Table7[[#This Row],[Drug Markup]]+Table7[[#This Row],[Drug Dispensing Fee]]</f>
        <v>0</v>
      </c>
      <c r="O1869" s="126"/>
      <c r="P1869" s="127">
        <f>Table7[[#This Row],[Total Drug Cost]]-Table7[[#This Row],[Total Third-party Pay]]</f>
        <v>0</v>
      </c>
      <c r="Q1869" s="127"/>
      <c r="R1869" s="70" t="e">
        <f>VLOOKUP(Table7[[#This Row],[Patient PHN]],'[1]MASTER LIST'!$C:$D,2,FALSE)</f>
        <v>#N/A</v>
      </c>
    </row>
    <row r="1870" spans="1:18" x14ac:dyDescent="0.25">
      <c r="A1870" s="128"/>
      <c r="B1870" s="129"/>
      <c r="C1870" s="130"/>
      <c r="D1870" s="130"/>
      <c r="E1870" s="130"/>
      <c r="F1870" s="130"/>
      <c r="G1870" s="130"/>
      <c r="H1870" s="125"/>
      <c r="I1870" s="130"/>
      <c r="J1870" s="130"/>
      <c r="K1870" s="127"/>
      <c r="L1870" s="127"/>
      <c r="M1870" s="127"/>
      <c r="N1870" s="226">
        <f>Table7[[#This Row],[Drug Cost]]+Table7[[#This Row],[Drug Markup]]+Table7[[#This Row],[Drug Dispensing Fee]]</f>
        <v>0</v>
      </c>
      <c r="O1870" s="126"/>
      <c r="P1870" s="127">
        <f>Table7[[#This Row],[Total Drug Cost]]-Table7[[#This Row],[Total Third-party Pay]]</f>
        <v>0</v>
      </c>
      <c r="Q1870" s="127"/>
      <c r="R1870" s="70" t="e">
        <f>VLOOKUP(Table7[[#This Row],[Patient PHN]],'[1]MASTER LIST'!$C:$D,2,FALSE)</f>
        <v>#N/A</v>
      </c>
    </row>
    <row r="1871" spans="1:18" x14ac:dyDescent="0.25">
      <c r="A1871" s="128"/>
      <c r="B1871" s="129"/>
      <c r="C1871" s="130"/>
      <c r="D1871" s="130"/>
      <c r="E1871" s="130"/>
      <c r="F1871" s="130"/>
      <c r="G1871" s="130"/>
      <c r="H1871" s="125"/>
      <c r="I1871" s="130"/>
      <c r="J1871" s="130"/>
      <c r="K1871" s="127"/>
      <c r="L1871" s="127"/>
      <c r="M1871" s="127"/>
      <c r="N1871" s="226">
        <f>Table7[[#This Row],[Drug Cost]]+Table7[[#This Row],[Drug Markup]]+Table7[[#This Row],[Drug Dispensing Fee]]</f>
        <v>0</v>
      </c>
      <c r="O1871" s="126"/>
      <c r="P1871" s="127">
        <f>Table7[[#This Row],[Total Drug Cost]]-Table7[[#This Row],[Total Third-party Pay]]</f>
        <v>0</v>
      </c>
      <c r="Q1871" s="127"/>
      <c r="R1871" s="70" t="e">
        <f>VLOOKUP(Table7[[#This Row],[Patient PHN]],'[1]MASTER LIST'!$C:$D,2,FALSE)</f>
        <v>#N/A</v>
      </c>
    </row>
    <row r="1872" spans="1:18" x14ac:dyDescent="0.25">
      <c r="A1872" s="128"/>
      <c r="B1872" s="129"/>
      <c r="C1872" s="130"/>
      <c r="D1872" s="130"/>
      <c r="E1872" s="130"/>
      <c r="F1872" s="130"/>
      <c r="G1872" s="130"/>
      <c r="H1872" s="125"/>
      <c r="I1872" s="130"/>
      <c r="J1872" s="130"/>
      <c r="K1872" s="127"/>
      <c r="L1872" s="127"/>
      <c r="M1872" s="127"/>
      <c r="N1872" s="226">
        <f>Table7[[#This Row],[Drug Cost]]+Table7[[#This Row],[Drug Markup]]+Table7[[#This Row],[Drug Dispensing Fee]]</f>
        <v>0</v>
      </c>
      <c r="O1872" s="126"/>
      <c r="P1872" s="127">
        <f>Table7[[#This Row],[Total Drug Cost]]-Table7[[#This Row],[Total Third-party Pay]]</f>
        <v>0</v>
      </c>
      <c r="Q1872" s="127"/>
      <c r="R1872" s="70" t="e">
        <f>VLOOKUP(Table7[[#This Row],[Patient PHN]],'[1]MASTER LIST'!$C:$D,2,FALSE)</f>
        <v>#N/A</v>
      </c>
    </row>
    <row r="1873" spans="1:18" x14ac:dyDescent="0.25">
      <c r="A1873" s="128"/>
      <c r="B1873" s="129"/>
      <c r="C1873" s="130"/>
      <c r="D1873" s="130"/>
      <c r="E1873" s="130"/>
      <c r="F1873" s="130"/>
      <c r="G1873" s="130"/>
      <c r="H1873" s="125"/>
      <c r="I1873" s="130"/>
      <c r="J1873" s="130"/>
      <c r="K1873" s="127"/>
      <c r="L1873" s="127"/>
      <c r="M1873" s="127"/>
      <c r="N1873" s="226">
        <f>Table7[[#This Row],[Drug Cost]]+Table7[[#This Row],[Drug Markup]]+Table7[[#This Row],[Drug Dispensing Fee]]</f>
        <v>0</v>
      </c>
      <c r="O1873" s="126"/>
      <c r="P1873" s="127">
        <f>Table7[[#This Row],[Total Drug Cost]]-Table7[[#This Row],[Total Third-party Pay]]</f>
        <v>0</v>
      </c>
      <c r="Q1873" s="127"/>
      <c r="R1873" s="70" t="e">
        <f>VLOOKUP(Table7[[#This Row],[Patient PHN]],'[1]MASTER LIST'!$C:$D,2,FALSE)</f>
        <v>#N/A</v>
      </c>
    </row>
    <row r="1874" spans="1:18" x14ac:dyDescent="0.25">
      <c r="A1874" s="128"/>
      <c r="B1874" s="129"/>
      <c r="C1874" s="130"/>
      <c r="D1874" s="130"/>
      <c r="E1874" s="130"/>
      <c r="F1874" s="130"/>
      <c r="G1874" s="130"/>
      <c r="H1874" s="125"/>
      <c r="I1874" s="130"/>
      <c r="J1874" s="130"/>
      <c r="K1874" s="127"/>
      <c r="L1874" s="127"/>
      <c r="M1874" s="127"/>
      <c r="N1874" s="226">
        <f>Table7[[#This Row],[Drug Cost]]+Table7[[#This Row],[Drug Markup]]+Table7[[#This Row],[Drug Dispensing Fee]]</f>
        <v>0</v>
      </c>
      <c r="O1874" s="126"/>
      <c r="P1874" s="127">
        <f>Table7[[#This Row],[Total Drug Cost]]-Table7[[#This Row],[Total Third-party Pay]]</f>
        <v>0</v>
      </c>
      <c r="Q1874" s="127"/>
      <c r="R1874" s="70" t="e">
        <f>VLOOKUP(Table7[[#This Row],[Patient PHN]],'[1]MASTER LIST'!$C:$D,2,FALSE)</f>
        <v>#N/A</v>
      </c>
    </row>
    <row r="1875" spans="1:18" x14ac:dyDescent="0.25">
      <c r="A1875" s="128"/>
      <c r="B1875" s="129"/>
      <c r="C1875" s="130"/>
      <c r="D1875" s="130"/>
      <c r="E1875" s="130"/>
      <c r="F1875" s="130"/>
      <c r="G1875" s="130"/>
      <c r="H1875" s="125"/>
      <c r="I1875" s="130"/>
      <c r="J1875" s="130"/>
      <c r="K1875" s="127"/>
      <c r="L1875" s="127"/>
      <c r="M1875" s="127"/>
      <c r="N1875" s="226">
        <f>Table7[[#This Row],[Drug Cost]]+Table7[[#This Row],[Drug Markup]]+Table7[[#This Row],[Drug Dispensing Fee]]</f>
        <v>0</v>
      </c>
      <c r="O1875" s="126"/>
      <c r="P1875" s="127">
        <f>Table7[[#This Row],[Total Drug Cost]]-Table7[[#This Row],[Total Third-party Pay]]</f>
        <v>0</v>
      </c>
      <c r="Q1875" s="127"/>
      <c r="R1875" s="70" t="e">
        <f>VLOOKUP(Table7[[#This Row],[Patient PHN]],'[1]MASTER LIST'!$C:$D,2,FALSE)</f>
        <v>#N/A</v>
      </c>
    </row>
    <row r="1876" spans="1:18" x14ac:dyDescent="0.25">
      <c r="A1876" s="128"/>
      <c r="B1876" s="129"/>
      <c r="C1876" s="130"/>
      <c r="D1876" s="130"/>
      <c r="E1876" s="130"/>
      <c r="F1876" s="130"/>
      <c r="G1876" s="130"/>
      <c r="H1876" s="125"/>
      <c r="I1876" s="130"/>
      <c r="J1876" s="130"/>
      <c r="K1876" s="127"/>
      <c r="L1876" s="127"/>
      <c r="M1876" s="127"/>
      <c r="N1876" s="226">
        <f>Table7[[#This Row],[Drug Cost]]+Table7[[#This Row],[Drug Markup]]+Table7[[#This Row],[Drug Dispensing Fee]]</f>
        <v>0</v>
      </c>
      <c r="O1876" s="126"/>
      <c r="P1876" s="127">
        <f>Table7[[#This Row],[Total Drug Cost]]-Table7[[#This Row],[Total Third-party Pay]]</f>
        <v>0</v>
      </c>
      <c r="Q1876" s="127"/>
      <c r="R1876" s="70" t="e">
        <f>VLOOKUP(Table7[[#This Row],[Patient PHN]],'[1]MASTER LIST'!$C:$D,2,FALSE)</f>
        <v>#N/A</v>
      </c>
    </row>
    <row r="1877" spans="1:18" x14ac:dyDescent="0.25">
      <c r="A1877" s="128"/>
      <c r="B1877" s="129"/>
      <c r="C1877" s="130"/>
      <c r="D1877" s="130"/>
      <c r="E1877" s="130"/>
      <c r="F1877" s="130"/>
      <c r="G1877" s="130"/>
      <c r="H1877" s="125"/>
      <c r="I1877" s="130"/>
      <c r="J1877" s="130"/>
      <c r="K1877" s="127"/>
      <c r="L1877" s="127"/>
      <c r="M1877" s="127"/>
      <c r="N1877" s="226">
        <f>Table7[[#This Row],[Drug Cost]]+Table7[[#This Row],[Drug Markup]]+Table7[[#This Row],[Drug Dispensing Fee]]</f>
        <v>0</v>
      </c>
      <c r="O1877" s="126"/>
      <c r="P1877" s="127">
        <f>Table7[[#This Row],[Total Drug Cost]]-Table7[[#This Row],[Total Third-party Pay]]</f>
        <v>0</v>
      </c>
      <c r="Q1877" s="127"/>
      <c r="R1877" s="70" t="e">
        <f>VLOOKUP(Table7[[#This Row],[Patient PHN]],'[1]MASTER LIST'!$C:$D,2,FALSE)</f>
        <v>#N/A</v>
      </c>
    </row>
    <row r="1878" spans="1:18" x14ac:dyDescent="0.25">
      <c r="A1878" s="128"/>
      <c r="B1878" s="129"/>
      <c r="C1878" s="130"/>
      <c r="D1878" s="130"/>
      <c r="E1878" s="130"/>
      <c r="F1878" s="130"/>
      <c r="G1878" s="130"/>
      <c r="H1878" s="125"/>
      <c r="I1878" s="130"/>
      <c r="J1878" s="130"/>
      <c r="K1878" s="127"/>
      <c r="L1878" s="127"/>
      <c r="M1878" s="127"/>
      <c r="N1878" s="226">
        <f>Table7[[#This Row],[Drug Cost]]+Table7[[#This Row],[Drug Markup]]+Table7[[#This Row],[Drug Dispensing Fee]]</f>
        <v>0</v>
      </c>
      <c r="O1878" s="126"/>
      <c r="P1878" s="127">
        <f>Table7[[#This Row],[Total Drug Cost]]-Table7[[#This Row],[Total Third-party Pay]]</f>
        <v>0</v>
      </c>
      <c r="Q1878" s="127"/>
      <c r="R1878" s="70" t="e">
        <f>VLOOKUP(Table7[[#This Row],[Patient PHN]],'[1]MASTER LIST'!$C:$D,2,FALSE)</f>
        <v>#N/A</v>
      </c>
    </row>
    <row r="1879" spans="1:18" x14ac:dyDescent="0.25">
      <c r="A1879" s="128"/>
      <c r="B1879" s="129"/>
      <c r="C1879" s="130"/>
      <c r="D1879" s="130"/>
      <c r="E1879" s="130"/>
      <c r="F1879" s="130"/>
      <c r="G1879" s="130"/>
      <c r="H1879" s="125"/>
      <c r="I1879" s="130"/>
      <c r="J1879" s="130"/>
      <c r="K1879" s="127"/>
      <c r="L1879" s="127"/>
      <c r="M1879" s="127"/>
      <c r="N1879" s="226">
        <f>Table7[[#This Row],[Drug Cost]]+Table7[[#This Row],[Drug Markup]]+Table7[[#This Row],[Drug Dispensing Fee]]</f>
        <v>0</v>
      </c>
      <c r="O1879" s="126"/>
      <c r="P1879" s="127">
        <f>Table7[[#This Row],[Total Drug Cost]]-Table7[[#This Row],[Total Third-party Pay]]</f>
        <v>0</v>
      </c>
      <c r="Q1879" s="127"/>
      <c r="R1879" s="70" t="e">
        <f>VLOOKUP(Table7[[#This Row],[Patient PHN]],'[1]MASTER LIST'!$C:$D,2,FALSE)</f>
        <v>#N/A</v>
      </c>
    </row>
    <row r="1880" spans="1:18" x14ac:dyDescent="0.25">
      <c r="A1880" s="128"/>
      <c r="B1880" s="129"/>
      <c r="C1880" s="130"/>
      <c r="D1880" s="130"/>
      <c r="E1880" s="130"/>
      <c r="F1880" s="130"/>
      <c r="G1880" s="130"/>
      <c r="H1880" s="125"/>
      <c r="I1880" s="130"/>
      <c r="J1880" s="130"/>
      <c r="K1880" s="127"/>
      <c r="L1880" s="127"/>
      <c r="M1880" s="127"/>
      <c r="N1880" s="226">
        <f>Table7[[#This Row],[Drug Cost]]+Table7[[#This Row],[Drug Markup]]+Table7[[#This Row],[Drug Dispensing Fee]]</f>
        <v>0</v>
      </c>
      <c r="O1880" s="126"/>
      <c r="P1880" s="127">
        <f>Table7[[#This Row],[Total Drug Cost]]-Table7[[#This Row],[Total Third-party Pay]]</f>
        <v>0</v>
      </c>
      <c r="Q1880" s="127"/>
      <c r="R1880" s="70" t="e">
        <f>VLOOKUP(Table7[[#This Row],[Patient PHN]],'[1]MASTER LIST'!$C:$D,2,FALSE)</f>
        <v>#N/A</v>
      </c>
    </row>
    <row r="1881" spans="1:18" x14ac:dyDescent="0.25">
      <c r="A1881" s="128"/>
      <c r="B1881" s="129"/>
      <c r="C1881" s="130"/>
      <c r="D1881" s="130"/>
      <c r="E1881" s="130"/>
      <c r="F1881" s="130"/>
      <c r="G1881" s="130"/>
      <c r="H1881" s="125"/>
      <c r="I1881" s="130"/>
      <c r="J1881" s="130"/>
      <c r="K1881" s="127"/>
      <c r="L1881" s="127"/>
      <c r="M1881" s="127"/>
      <c r="N1881" s="226">
        <f>Table7[[#This Row],[Drug Cost]]+Table7[[#This Row],[Drug Markup]]+Table7[[#This Row],[Drug Dispensing Fee]]</f>
        <v>0</v>
      </c>
      <c r="O1881" s="126"/>
      <c r="P1881" s="127">
        <f>Table7[[#This Row],[Total Drug Cost]]-Table7[[#This Row],[Total Third-party Pay]]</f>
        <v>0</v>
      </c>
      <c r="Q1881" s="127"/>
      <c r="R1881" s="70" t="e">
        <f>VLOOKUP(Table7[[#This Row],[Patient PHN]],'[1]MASTER LIST'!$C:$D,2,FALSE)</f>
        <v>#N/A</v>
      </c>
    </row>
    <row r="1882" spans="1:18" x14ac:dyDescent="0.25">
      <c r="A1882" s="128"/>
      <c r="B1882" s="129"/>
      <c r="C1882" s="130"/>
      <c r="D1882" s="130"/>
      <c r="E1882" s="130"/>
      <c r="F1882" s="130"/>
      <c r="G1882" s="130"/>
      <c r="H1882" s="125"/>
      <c r="I1882" s="130"/>
      <c r="J1882" s="130"/>
      <c r="K1882" s="127"/>
      <c r="L1882" s="127"/>
      <c r="M1882" s="127"/>
      <c r="N1882" s="226">
        <f>Table7[[#This Row],[Drug Cost]]+Table7[[#This Row],[Drug Markup]]+Table7[[#This Row],[Drug Dispensing Fee]]</f>
        <v>0</v>
      </c>
      <c r="O1882" s="126"/>
      <c r="P1882" s="127">
        <f>Table7[[#This Row],[Total Drug Cost]]-Table7[[#This Row],[Total Third-party Pay]]</f>
        <v>0</v>
      </c>
      <c r="Q1882" s="127"/>
      <c r="R1882" s="70" t="e">
        <f>VLOOKUP(Table7[[#This Row],[Patient PHN]],'[1]MASTER LIST'!$C:$D,2,FALSE)</f>
        <v>#N/A</v>
      </c>
    </row>
    <row r="1883" spans="1:18" x14ac:dyDescent="0.25">
      <c r="A1883" s="128"/>
      <c r="B1883" s="129"/>
      <c r="C1883" s="130"/>
      <c r="D1883" s="130"/>
      <c r="E1883" s="130"/>
      <c r="F1883" s="130"/>
      <c r="G1883" s="130"/>
      <c r="H1883" s="125"/>
      <c r="I1883" s="130"/>
      <c r="J1883" s="130"/>
      <c r="K1883" s="127"/>
      <c r="L1883" s="127"/>
      <c r="M1883" s="127"/>
      <c r="N1883" s="226">
        <f>Table7[[#This Row],[Drug Cost]]+Table7[[#This Row],[Drug Markup]]+Table7[[#This Row],[Drug Dispensing Fee]]</f>
        <v>0</v>
      </c>
      <c r="O1883" s="126"/>
      <c r="P1883" s="127">
        <f>Table7[[#This Row],[Total Drug Cost]]-Table7[[#This Row],[Total Third-party Pay]]</f>
        <v>0</v>
      </c>
      <c r="Q1883" s="127"/>
      <c r="R1883" s="70" t="e">
        <f>VLOOKUP(Table7[[#This Row],[Patient PHN]],'[1]MASTER LIST'!$C:$D,2,FALSE)</f>
        <v>#N/A</v>
      </c>
    </row>
    <row r="1884" spans="1:18" x14ac:dyDescent="0.25">
      <c r="A1884" s="128"/>
      <c r="B1884" s="129"/>
      <c r="C1884" s="130"/>
      <c r="D1884" s="130"/>
      <c r="E1884" s="130"/>
      <c r="F1884" s="130"/>
      <c r="G1884" s="130"/>
      <c r="H1884" s="125"/>
      <c r="I1884" s="130"/>
      <c r="J1884" s="130"/>
      <c r="K1884" s="127"/>
      <c r="L1884" s="127"/>
      <c r="M1884" s="127"/>
      <c r="N1884" s="226">
        <f>Table7[[#This Row],[Drug Cost]]+Table7[[#This Row],[Drug Markup]]+Table7[[#This Row],[Drug Dispensing Fee]]</f>
        <v>0</v>
      </c>
      <c r="O1884" s="126"/>
      <c r="P1884" s="127">
        <f>Table7[[#This Row],[Total Drug Cost]]-Table7[[#This Row],[Total Third-party Pay]]</f>
        <v>0</v>
      </c>
      <c r="Q1884" s="127"/>
      <c r="R1884" s="70" t="e">
        <f>VLOOKUP(Table7[[#This Row],[Patient PHN]],'[1]MASTER LIST'!$C:$D,2,FALSE)</f>
        <v>#N/A</v>
      </c>
    </row>
    <row r="1885" spans="1:18" x14ac:dyDescent="0.25">
      <c r="A1885" s="128"/>
      <c r="B1885" s="129"/>
      <c r="C1885" s="130"/>
      <c r="D1885" s="130"/>
      <c r="E1885" s="130"/>
      <c r="F1885" s="130"/>
      <c r="G1885" s="130"/>
      <c r="H1885" s="125"/>
      <c r="I1885" s="130"/>
      <c r="J1885" s="130"/>
      <c r="K1885" s="127"/>
      <c r="L1885" s="127"/>
      <c r="M1885" s="127"/>
      <c r="N1885" s="226">
        <f>Table7[[#This Row],[Drug Cost]]+Table7[[#This Row],[Drug Markup]]+Table7[[#This Row],[Drug Dispensing Fee]]</f>
        <v>0</v>
      </c>
      <c r="O1885" s="126"/>
      <c r="P1885" s="127">
        <f>Table7[[#This Row],[Total Drug Cost]]-Table7[[#This Row],[Total Third-party Pay]]</f>
        <v>0</v>
      </c>
      <c r="Q1885" s="127"/>
      <c r="R1885" s="70" t="e">
        <f>VLOOKUP(Table7[[#This Row],[Patient PHN]],'[1]MASTER LIST'!$C:$D,2,FALSE)</f>
        <v>#N/A</v>
      </c>
    </row>
    <row r="1886" spans="1:18" x14ac:dyDescent="0.25">
      <c r="A1886" s="128"/>
      <c r="B1886" s="129"/>
      <c r="C1886" s="130"/>
      <c r="D1886" s="130"/>
      <c r="E1886" s="130"/>
      <c r="F1886" s="130"/>
      <c r="G1886" s="130"/>
      <c r="H1886" s="125"/>
      <c r="I1886" s="130"/>
      <c r="J1886" s="130"/>
      <c r="K1886" s="127"/>
      <c r="L1886" s="127"/>
      <c r="M1886" s="127"/>
      <c r="N1886" s="226">
        <f>Table7[[#This Row],[Drug Cost]]+Table7[[#This Row],[Drug Markup]]+Table7[[#This Row],[Drug Dispensing Fee]]</f>
        <v>0</v>
      </c>
      <c r="O1886" s="126"/>
      <c r="P1886" s="127">
        <f>Table7[[#This Row],[Total Drug Cost]]-Table7[[#This Row],[Total Third-party Pay]]</f>
        <v>0</v>
      </c>
      <c r="Q1886" s="127"/>
      <c r="R1886" s="70" t="e">
        <f>VLOOKUP(Table7[[#This Row],[Patient PHN]],'[1]MASTER LIST'!$C:$D,2,FALSE)</f>
        <v>#N/A</v>
      </c>
    </row>
    <row r="1887" spans="1:18" x14ac:dyDescent="0.25">
      <c r="A1887" s="128"/>
      <c r="B1887" s="129"/>
      <c r="C1887" s="130"/>
      <c r="D1887" s="130"/>
      <c r="E1887" s="130"/>
      <c r="F1887" s="130"/>
      <c r="G1887" s="130"/>
      <c r="H1887" s="125"/>
      <c r="I1887" s="130"/>
      <c r="J1887" s="130"/>
      <c r="K1887" s="127"/>
      <c r="L1887" s="127"/>
      <c r="M1887" s="127"/>
      <c r="N1887" s="226">
        <f>Table7[[#This Row],[Drug Cost]]+Table7[[#This Row],[Drug Markup]]+Table7[[#This Row],[Drug Dispensing Fee]]</f>
        <v>0</v>
      </c>
      <c r="O1887" s="126"/>
      <c r="P1887" s="127">
        <f>Table7[[#This Row],[Total Drug Cost]]-Table7[[#This Row],[Total Third-party Pay]]</f>
        <v>0</v>
      </c>
      <c r="Q1887" s="127"/>
      <c r="R1887" s="70" t="e">
        <f>VLOOKUP(Table7[[#This Row],[Patient PHN]],'[1]MASTER LIST'!$C:$D,2,FALSE)</f>
        <v>#N/A</v>
      </c>
    </row>
    <row r="1888" spans="1:18" x14ac:dyDescent="0.25">
      <c r="A1888" s="128"/>
      <c r="B1888" s="129"/>
      <c r="C1888" s="130"/>
      <c r="D1888" s="130"/>
      <c r="E1888" s="130"/>
      <c r="F1888" s="130"/>
      <c r="G1888" s="130"/>
      <c r="H1888" s="125"/>
      <c r="I1888" s="130"/>
      <c r="J1888" s="130"/>
      <c r="K1888" s="127"/>
      <c r="L1888" s="127"/>
      <c r="M1888" s="127"/>
      <c r="N1888" s="226">
        <f>Table7[[#This Row],[Drug Cost]]+Table7[[#This Row],[Drug Markup]]+Table7[[#This Row],[Drug Dispensing Fee]]</f>
        <v>0</v>
      </c>
      <c r="O1888" s="126"/>
      <c r="P1888" s="127">
        <f>Table7[[#This Row],[Total Drug Cost]]-Table7[[#This Row],[Total Third-party Pay]]</f>
        <v>0</v>
      </c>
      <c r="Q1888" s="127"/>
      <c r="R1888" s="70" t="e">
        <f>VLOOKUP(Table7[[#This Row],[Patient PHN]],'[1]MASTER LIST'!$C:$D,2,FALSE)</f>
        <v>#N/A</v>
      </c>
    </row>
    <row r="1889" spans="1:18" x14ac:dyDescent="0.25">
      <c r="A1889" s="128"/>
      <c r="B1889" s="129"/>
      <c r="C1889" s="130"/>
      <c r="D1889" s="130"/>
      <c r="E1889" s="130"/>
      <c r="F1889" s="130"/>
      <c r="G1889" s="130"/>
      <c r="H1889" s="125"/>
      <c r="I1889" s="130"/>
      <c r="J1889" s="130"/>
      <c r="K1889" s="127"/>
      <c r="L1889" s="127"/>
      <c r="M1889" s="127"/>
      <c r="N1889" s="226">
        <f>Table7[[#This Row],[Drug Cost]]+Table7[[#This Row],[Drug Markup]]+Table7[[#This Row],[Drug Dispensing Fee]]</f>
        <v>0</v>
      </c>
      <c r="O1889" s="126"/>
      <c r="P1889" s="127">
        <f>Table7[[#This Row],[Total Drug Cost]]-Table7[[#This Row],[Total Third-party Pay]]</f>
        <v>0</v>
      </c>
      <c r="Q1889" s="127"/>
      <c r="R1889" s="70" t="e">
        <f>VLOOKUP(Table7[[#This Row],[Patient PHN]],'[1]MASTER LIST'!$C:$D,2,FALSE)</f>
        <v>#N/A</v>
      </c>
    </row>
    <row r="1890" spans="1:18" x14ac:dyDescent="0.25">
      <c r="A1890" s="128"/>
      <c r="B1890" s="129"/>
      <c r="C1890" s="130"/>
      <c r="D1890" s="130"/>
      <c r="E1890" s="130"/>
      <c r="F1890" s="130"/>
      <c r="G1890" s="130"/>
      <c r="H1890" s="125"/>
      <c r="I1890" s="130"/>
      <c r="J1890" s="130"/>
      <c r="K1890" s="127"/>
      <c r="L1890" s="127"/>
      <c r="M1890" s="127"/>
      <c r="N1890" s="226">
        <f>Table7[[#This Row],[Drug Cost]]+Table7[[#This Row],[Drug Markup]]+Table7[[#This Row],[Drug Dispensing Fee]]</f>
        <v>0</v>
      </c>
      <c r="O1890" s="126"/>
      <c r="P1890" s="127">
        <f>Table7[[#This Row],[Total Drug Cost]]-Table7[[#This Row],[Total Third-party Pay]]</f>
        <v>0</v>
      </c>
      <c r="Q1890" s="127"/>
      <c r="R1890" s="70" t="e">
        <f>VLOOKUP(Table7[[#This Row],[Patient PHN]],'[1]MASTER LIST'!$C:$D,2,FALSE)</f>
        <v>#N/A</v>
      </c>
    </row>
    <row r="1891" spans="1:18" x14ac:dyDescent="0.25">
      <c r="A1891" s="128"/>
      <c r="B1891" s="129"/>
      <c r="C1891" s="130"/>
      <c r="D1891" s="130"/>
      <c r="E1891" s="130"/>
      <c r="F1891" s="130"/>
      <c r="G1891" s="130"/>
      <c r="H1891" s="125"/>
      <c r="I1891" s="130"/>
      <c r="J1891" s="130"/>
      <c r="K1891" s="127"/>
      <c r="L1891" s="127"/>
      <c r="M1891" s="127"/>
      <c r="N1891" s="226">
        <f>Table7[[#This Row],[Drug Cost]]+Table7[[#This Row],[Drug Markup]]+Table7[[#This Row],[Drug Dispensing Fee]]</f>
        <v>0</v>
      </c>
      <c r="O1891" s="126"/>
      <c r="P1891" s="127">
        <f>Table7[[#This Row],[Total Drug Cost]]-Table7[[#This Row],[Total Third-party Pay]]</f>
        <v>0</v>
      </c>
      <c r="Q1891" s="127"/>
      <c r="R1891" s="70" t="e">
        <f>VLOOKUP(Table7[[#This Row],[Patient PHN]],'[1]MASTER LIST'!$C:$D,2,FALSE)</f>
        <v>#N/A</v>
      </c>
    </row>
    <row r="1892" spans="1:18" x14ac:dyDescent="0.25">
      <c r="A1892" s="128"/>
      <c r="B1892" s="129"/>
      <c r="C1892" s="130"/>
      <c r="D1892" s="130"/>
      <c r="E1892" s="130"/>
      <c r="F1892" s="130"/>
      <c r="G1892" s="130"/>
      <c r="H1892" s="125"/>
      <c r="I1892" s="130"/>
      <c r="J1892" s="130"/>
      <c r="K1892" s="127"/>
      <c r="L1892" s="127"/>
      <c r="M1892" s="127"/>
      <c r="N1892" s="226">
        <f>Table7[[#This Row],[Drug Cost]]+Table7[[#This Row],[Drug Markup]]+Table7[[#This Row],[Drug Dispensing Fee]]</f>
        <v>0</v>
      </c>
      <c r="O1892" s="126"/>
      <c r="P1892" s="127">
        <f>Table7[[#This Row],[Total Drug Cost]]-Table7[[#This Row],[Total Third-party Pay]]</f>
        <v>0</v>
      </c>
      <c r="Q1892" s="127"/>
      <c r="R1892" s="70" t="e">
        <f>VLOOKUP(Table7[[#This Row],[Patient PHN]],'[1]MASTER LIST'!$C:$D,2,FALSE)</f>
        <v>#N/A</v>
      </c>
    </row>
    <row r="1893" spans="1:18" x14ac:dyDescent="0.25">
      <c r="A1893" s="128"/>
      <c r="B1893" s="129"/>
      <c r="C1893" s="130"/>
      <c r="D1893" s="130"/>
      <c r="E1893" s="130"/>
      <c r="F1893" s="130"/>
      <c r="G1893" s="130"/>
      <c r="H1893" s="125"/>
      <c r="I1893" s="130"/>
      <c r="J1893" s="130"/>
      <c r="K1893" s="127"/>
      <c r="L1893" s="127"/>
      <c r="M1893" s="127"/>
      <c r="N1893" s="226">
        <f>Table7[[#This Row],[Drug Cost]]+Table7[[#This Row],[Drug Markup]]+Table7[[#This Row],[Drug Dispensing Fee]]</f>
        <v>0</v>
      </c>
      <c r="O1893" s="126"/>
      <c r="P1893" s="127">
        <f>Table7[[#This Row],[Total Drug Cost]]-Table7[[#This Row],[Total Third-party Pay]]</f>
        <v>0</v>
      </c>
      <c r="Q1893" s="127"/>
      <c r="R1893" s="70" t="e">
        <f>VLOOKUP(Table7[[#This Row],[Patient PHN]],'[1]MASTER LIST'!$C:$D,2,FALSE)</f>
        <v>#N/A</v>
      </c>
    </row>
    <row r="1894" spans="1:18" x14ac:dyDescent="0.25">
      <c r="A1894" s="128"/>
      <c r="B1894" s="129"/>
      <c r="C1894" s="130"/>
      <c r="D1894" s="130"/>
      <c r="E1894" s="130"/>
      <c r="F1894" s="130"/>
      <c r="G1894" s="130"/>
      <c r="H1894" s="125"/>
      <c r="I1894" s="130"/>
      <c r="J1894" s="130"/>
      <c r="K1894" s="127"/>
      <c r="L1894" s="127"/>
      <c r="M1894" s="127"/>
      <c r="N1894" s="226">
        <f>Table7[[#This Row],[Drug Cost]]+Table7[[#This Row],[Drug Markup]]+Table7[[#This Row],[Drug Dispensing Fee]]</f>
        <v>0</v>
      </c>
      <c r="O1894" s="126"/>
      <c r="P1894" s="127">
        <f>Table7[[#This Row],[Total Drug Cost]]-Table7[[#This Row],[Total Third-party Pay]]</f>
        <v>0</v>
      </c>
      <c r="Q1894" s="127"/>
      <c r="R1894" s="70" t="e">
        <f>VLOOKUP(Table7[[#This Row],[Patient PHN]],'[1]MASTER LIST'!$C:$D,2,FALSE)</f>
        <v>#N/A</v>
      </c>
    </row>
    <row r="1895" spans="1:18" x14ac:dyDescent="0.25">
      <c r="A1895" s="128"/>
      <c r="B1895" s="129"/>
      <c r="C1895" s="130"/>
      <c r="D1895" s="130"/>
      <c r="E1895" s="130"/>
      <c r="F1895" s="130"/>
      <c r="G1895" s="130"/>
      <c r="H1895" s="125"/>
      <c r="I1895" s="130"/>
      <c r="J1895" s="130"/>
      <c r="K1895" s="127"/>
      <c r="L1895" s="127"/>
      <c r="M1895" s="127"/>
      <c r="N1895" s="226">
        <f>Table7[[#This Row],[Drug Cost]]+Table7[[#This Row],[Drug Markup]]+Table7[[#This Row],[Drug Dispensing Fee]]</f>
        <v>0</v>
      </c>
      <c r="O1895" s="126"/>
      <c r="P1895" s="127">
        <f>Table7[[#This Row],[Total Drug Cost]]-Table7[[#This Row],[Total Third-party Pay]]</f>
        <v>0</v>
      </c>
      <c r="Q1895" s="127"/>
      <c r="R1895" s="70" t="e">
        <f>VLOOKUP(Table7[[#This Row],[Patient PHN]],'[1]MASTER LIST'!$C:$D,2,FALSE)</f>
        <v>#N/A</v>
      </c>
    </row>
    <row r="1896" spans="1:18" x14ac:dyDescent="0.25">
      <c r="A1896" s="128"/>
      <c r="B1896" s="129"/>
      <c r="C1896" s="130"/>
      <c r="D1896" s="130"/>
      <c r="E1896" s="130"/>
      <c r="F1896" s="130"/>
      <c r="G1896" s="130"/>
      <c r="H1896" s="125"/>
      <c r="I1896" s="130"/>
      <c r="J1896" s="130"/>
      <c r="K1896" s="127"/>
      <c r="L1896" s="127"/>
      <c r="M1896" s="127"/>
      <c r="N1896" s="226">
        <f>Table7[[#This Row],[Drug Cost]]+Table7[[#This Row],[Drug Markup]]+Table7[[#This Row],[Drug Dispensing Fee]]</f>
        <v>0</v>
      </c>
      <c r="O1896" s="126"/>
      <c r="P1896" s="127">
        <f>Table7[[#This Row],[Total Drug Cost]]-Table7[[#This Row],[Total Third-party Pay]]</f>
        <v>0</v>
      </c>
      <c r="Q1896" s="127"/>
      <c r="R1896" s="70" t="e">
        <f>VLOOKUP(Table7[[#This Row],[Patient PHN]],'[1]MASTER LIST'!$C:$D,2,FALSE)</f>
        <v>#N/A</v>
      </c>
    </row>
    <row r="1897" spans="1:18" x14ac:dyDescent="0.25">
      <c r="A1897" s="128"/>
      <c r="B1897" s="129"/>
      <c r="C1897" s="130"/>
      <c r="D1897" s="130"/>
      <c r="E1897" s="130"/>
      <c r="F1897" s="130"/>
      <c r="G1897" s="130"/>
      <c r="H1897" s="125"/>
      <c r="I1897" s="130"/>
      <c r="J1897" s="130"/>
      <c r="K1897" s="127"/>
      <c r="L1897" s="127"/>
      <c r="M1897" s="127"/>
      <c r="N1897" s="226">
        <f>Table7[[#This Row],[Drug Cost]]+Table7[[#This Row],[Drug Markup]]+Table7[[#This Row],[Drug Dispensing Fee]]</f>
        <v>0</v>
      </c>
      <c r="O1897" s="126"/>
      <c r="P1897" s="127">
        <f>Table7[[#This Row],[Total Drug Cost]]-Table7[[#This Row],[Total Third-party Pay]]</f>
        <v>0</v>
      </c>
      <c r="Q1897" s="127"/>
      <c r="R1897" s="70" t="e">
        <f>VLOOKUP(Table7[[#This Row],[Patient PHN]],'[1]MASTER LIST'!$C:$D,2,FALSE)</f>
        <v>#N/A</v>
      </c>
    </row>
    <row r="1898" spans="1:18" x14ac:dyDescent="0.25">
      <c r="A1898" s="128"/>
      <c r="B1898" s="129"/>
      <c r="C1898" s="130"/>
      <c r="D1898" s="130"/>
      <c r="E1898" s="130"/>
      <c r="F1898" s="130"/>
      <c r="G1898" s="130"/>
      <c r="H1898" s="125"/>
      <c r="I1898" s="130"/>
      <c r="J1898" s="130"/>
      <c r="K1898" s="127"/>
      <c r="L1898" s="127"/>
      <c r="M1898" s="127"/>
      <c r="N1898" s="226">
        <f>Table7[[#This Row],[Drug Cost]]+Table7[[#This Row],[Drug Markup]]+Table7[[#This Row],[Drug Dispensing Fee]]</f>
        <v>0</v>
      </c>
      <c r="O1898" s="126"/>
      <c r="P1898" s="127">
        <f>Table7[[#This Row],[Total Drug Cost]]-Table7[[#This Row],[Total Third-party Pay]]</f>
        <v>0</v>
      </c>
      <c r="Q1898" s="127"/>
      <c r="R1898" s="70" t="e">
        <f>VLOOKUP(Table7[[#This Row],[Patient PHN]],'[1]MASTER LIST'!$C:$D,2,FALSE)</f>
        <v>#N/A</v>
      </c>
    </row>
    <row r="1899" spans="1:18" x14ac:dyDescent="0.25">
      <c r="A1899" s="128"/>
      <c r="B1899" s="129"/>
      <c r="C1899" s="130"/>
      <c r="D1899" s="130"/>
      <c r="E1899" s="130"/>
      <c r="F1899" s="130"/>
      <c r="G1899" s="130"/>
      <c r="H1899" s="125"/>
      <c r="I1899" s="130"/>
      <c r="J1899" s="130"/>
      <c r="K1899" s="127"/>
      <c r="L1899" s="127"/>
      <c r="M1899" s="127"/>
      <c r="N1899" s="226">
        <f>Table7[[#This Row],[Drug Cost]]+Table7[[#This Row],[Drug Markup]]+Table7[[#This Row],[Drug Dispensing Fee]]</f>
        <v>0</v>
      </c>
      <c r="O1899" s="126"/>
      <c r="P1899" s="127">
        <f>Table7[[#This Row],[Total Drug Cost]]-Table7[[#This Row],[Total Third-party Pay]]</f>
        <v>0</v>
      </c>
      <c r="Q1899" s="127"/>
      <c r="R1899" s="70" t="e">
        <f>VLOOKUP(Table7[[#This Row],[Patient PHN]],'[1]MASTER LIST'!$C:$D,2,FALSE)</f>
        <v>#N/A</v>
      </c>
    </row>
    <row r="1900" spans="1:18" x14ac:dyDescent="0.25">
      <c r="A1900" s="128"/>
      <c r="B1900" s="129"/>
      <c r="C1900" s="130"/>
      <c r="D1900" s="130"/>
      <c r="E1900" s="130"/>
      <c r="F1900" s="130"/>
      <c r="G1900" s="130"/>
      <c r="H1900" s="125"/>
      <c r="I1900" s="130"/>
      <c r="J1900" s="130"/>
      <c r="K1900" s="127"/>
      <c r="L1900" s="127"/>
      <c r="M1900" s="127"/>
      <c r="N1900" s="226">
        <f>Table7[[#This Row],[Drug Cost]]+Table7[[#This Row],[Drug Markup]]+Table7[[#This Row],[Drug Dispensing Fee]]</f>
        <v>0</v>
      </c>
      <c r="O1900" s="126"/>
      <c r="P1900" s="127">
        <f>Table7[[#This Row],[Total Drug Cost]]-Table7[[#This Row],[Total Third-party Pay]]</f>
        <v>0</v>
      </c>
      <c r="Q1900" s="127"/>
      <c r="R1900" s="70" t="e">
        <f>VLOOKUP(Table7[[#This Row],[Patient PHN]],'[1]MASTER LIST'!$C:$D,2,FALSE)</f>
        <v>#N/A</v>
      </c>
    </row>
    <row r="1901" spans="1:18" x14ac:dyDescent="0.25">
      <c r="A1901" s="128"/>
      <c r="B1901" s="129"/>
      <c r="C1901" s="130"/>
      <c r="D1901" s="130"/>
      <c r="E1901" s="130"/>
      <c r="F1901" s="130"/>
      <c r="G1901" s="130"/>
      <c r="H1901" s="125"/>
      <c r="I1901" s="130"/>
      <c r="J1901" s="130"/>
      <c r="K1901" s="127"/>
      <c r="L1901" s="127"/>
      <c r="M1901" s="127"/>
      <c r="N1901" s="226">
        <f>Table7[[#This Row],[Drug Cost]]+Table7[[#This Row],[Drug Markup]]+Table7[[#This Row],[Drug Dispensing Fee]]</f>
        <v>0</v>
      </c>
      <c r="O1901" s="126"/>
      <c r="P1901" s="127">
        <f>Table7[[#This Row],[Total Drug Cost]]-Table7[[#This Row],[Total Third-party Pay]]</f>
        <v>0</v>
      </c>
      <c r="Q1901" s="127"/>
      <c r="R1901" s="70" t="e">
        <f>VLOOKUP(Table7[[#This Row],[Patient PHN]],'[1]MASTER LIST'!$C:$D,2,FALSE)</f>
        <v>#N/A</v>
      </c>
    </row>
    <row r="1902" spans="1:18" x14ac:dyDescent="0.25">
      <c r="A1902" s="128"/>
      <c r="B1902" s="129"/>
      <c r="C1902" s="130"/>
      <c r="D1902" s="130"/>
      <c r="E1902" s="130"/>
      <c r="F1902" s="130"/>
      <c r="G1902" s="130"/>
      <c r="H1902" s="125"/>
      <c r="I1902" s="130"/>
      <c r="J1902" s="130"/>
      <c r="K1902" s="127"/>
      <c r="L1902" s="127"/>
      <c r="M1902" s="127"/>
      <c r="N1902" s="226">
        <f>Table7[[#This Row],[Drug Cost]]+Table7[[#This Row],[Drug Markup]]+Table7[[#This Row],[Drug Dispensing Fee]]</f>
        <v>0</v>
      </c>
      <c r="O1902" s="126"/>
      <c r="P1902" s="127">
        <f>Table7[[#This Row],[Total Drug Cost]]-Table7[[#This Row],[Total Third-party Pay]]</f>
        <v>0</v>
      </c>
      <c r="Q1902" s="127"/>
      <c r="R1902" s="70" t="e">
        <f>VLOOKUP(Table7[[#This Row],[Patient PHN]],'[1]MASTER LIST'!$C:$D,2,FALSE)</f>
        <v>#N/A</v>
      </c>
    </row>
    <row r="1903" spans="1:18" x14ac:dyDescent="0.25">
      <c r="A1903" s="128"/>
      <c r="B1903" s="129"/>
      <c r="C1903" s="130"/>
      <c r="D1903" s="130"/>
      <c r="E1903" s="130"/>
      <c r="F1903" s="130"/>
      <c r="G1903" s="130"/>
      <c r="H1903" s="125"/>
      <c r="I1903" s="130"/>
      <c r="J1903" s="130"/>
      <c r="K1903" s="127"/>
      <c r="L1903" s="127"/>
      <c r="M1903" s="127"/>
      <c r="N1903" s="226">
        <f>Table7[[#This Row],[Drug Cost]]+Table7[[#This Row],[Drug Markup]]+Table7[[#This Row],[Drug Dispensing Fee]]</f>
        <v>0</v>
      </c>
      <c r="O1903" s="126"/>
      <c r="P1903" s="127">
        <f>Table7[[#This Row],[Total Drug Cost]]-Table7[[#This Row],[Total Third-party Pay]]</f>
        <v>0</v>
      </c>
      <c r="Q1903" s="127"/>
      <c r="R1903" s="70" t="e">
        <f>VLOOKUP(Table7[[#This Row],[Patient PHN]],'[1]MASTER LIST'!$C:$D,2,FALSE)</f>
        <v>#N/A</v>
      </c>
    </row>
    <row r="1904" spans="1:18" x14ac:dyDescent="0.25">
      <c r="A1904" s="128"/>
      <c r="B1904" s="129"/>
      <c r="C1904" s="130"/>
      <c r="D1904" s="130"/>
      <c r="E1904" s="130"/>
      <c r="F1904" s="130"/>
      <c r="G1904" s="130"/>
      <c r="H1904" s="125"/>
      <c r="I1904" s="130"/>
      <c r="J1904" s="130"/>
      <c r="K1904" s="127"/>
      <c r="L1904" s="127"/>
      <c r="M1904" s="127"/>
      <c r="N1904" s="226">
        <f>Table7[[#This Row],[Drug Cost]]+Table7[[#This Row],[Drug Markup]]+Table7[[#This Row],[Drug Dispensing Fee]]</f>
        <v>0</v>
      </c>
      <c r="O1904" s="126"/>
      <c r="P1904" s="127">
        <f>Table7[[#This Row],[Total Drug Cost]]-Table7[[#This Row],[Total Third-party Pay]]</f>
        <v>0</v>
      </c>
      <c r="Q1904" s="127"/>
      <c r="R1904" s="70" t="e">
        <f>VLOOKUP(Table7[[#This Row],[Patient PHN]],'[1]MASTER LIST'!$C:$D,2,FALSE)</f>
        <v>#N/A</v>
      </c>
    </row>
    <row r="1905" spans="1:18" x14ac:dyDescent="0.25">
      <c r="A1905" s="128"/>
      <c r="B1905" s="129"/>
      <c r="C1905" s="130"/>
      <c r="D1905" s="130"/>
      <c r="E1905" s="130"/>
      <c r="F1905" s="130"/>
      <c r="G1905" s="130"/>
      <c r="H1905" s="125"/>
      <c r="I1905" s="130"/>
      <c r="J1905" s="130"/>
      <c r="K1905" s="127"/>
      <c r="L1905" s="127"/>
      <c r="M1905" s="127"/>
      <c r="N1905" s="226">
        <f>Table7[[#This Row],[Drug Cost]]+Table7[[#This Row],[Drug Markup]]+Table7[[#This Row],[Drug Dispensing Fee]]</f>
        <v>0</v>
      </c>
      <c r="O1905" s="126"/>
      <c r="P1905" s="127">
        <f>Table7[[#This Row],[Total Drug Cost]]-Table7[[#This Row],[Total Third-party Pay]]</f>
        <v>0</v>
      </c>
      <c r="Q1905" s="127"/>
      <c r="R1905" s="70" t="e">
        <f>VLOOKUP(Table7[[#This Row],[Patient PHN]],'[1]MASTER LIST'!$C:$D,2,FALSE)</f>
        <v>#N/A</v>
      </c>
    </row>
    <row r="1906" spans="1:18" x14ac:dyDescent="0.25">
      <c r="A1906" s="128"/>
      <c r="B1906" s="129"/>
      <c r="C1906" s="130"/>
      <c r="D1906" s="130"/>
      <c r="E1906" s="130"/>
      <c r="F1906" s="130"/>
      <c r="G1906" s="130"/>
      <c r="H1906" s="125"/>
      <c r="I1906" s="130"/>
      <c r="J1906" s="130"/>
      <c r="K1906" s="127"/>
      <c r="L1906" s="127"/>
      <c r="M1906" s="127"/>
      <c r="N1906" s="226">
        <f>Table7[[#This Row],[Drug Cost]]+Table7[[#This Row],[Drug Markup]]+Table7[[#This Row],[Drug Dispensing Fee]]</f>
        <v>0</v>
      </c>
      <c r="O1906" s="126"/>
      <c r="P1906" s="127">
        <f>Table7[[#This Row],[Total Drug Cost]]-Table7[[#This Row],[Total Third-party Pay]]</f>
        <v>0</v>
      </c>
      <c r="Q1906" s="127"/>
      <c r="R1906" s="70" t="e">
        <f>VLOOKUP(Table7[[#This Row],[Patient PHN]],'[1]MASTER LIST'!$C:$D,2,FALSE)</f>
        <v>#N/A</v>
      </c>
    </row>
    <row r="1907" spans="1:18" x14ac:dyDescent="0.25">
      <c r="A1907" s="128"/>
      <c r="B1907" s="129"/>
      <c r="C1907" s="130"/>
      <c r="D1907" s="130"/>
      <c r="E1907" s="130"/>
      <c r="F1907" s="130"/>
      <c r="G1907" s="130"/>
      <c r="H1907" s="125"/>
      <c r="I1907" s="130"/>
      <c r="J1907" s="130"/>
      <c r="K1907" s="127"/>
      <c r="L1907" s="127"/>
      <c r="M1907" s="127"/>
      <c r="N1907" s="226">
        <f>Table7[[#This Row],[Drug Cost]]+Table7[[#This Row],[Drug Markup]]+Table7[[#This Row],[Drug Dispensing Fee]]</f>
        <v>0</v>
      </c>
      <c r="O1907" s="126"/>
      <c r="P1907" s="127">
        <f>Table7[[#This Row],[Total Drug Cost]]-Table7[[#This Row],[Total Third-party Pay]]</f>
        <v>0</v>
      </c>
      <c r="Q1907" s="127"/>
      <c r="R1907" s="70" t="e">
        <f>VLOOKUP(Table7[[#This Row],[Patient PHN]],'[1]MASTER LIST'!$C:$D,2,FALSE)</f>
        <v>#N/A</v>
      </c>
    </row>
    <row r="1908" spans="1:18" x14ac:dyDescent="0.25">
      <c r="A1908" s="128"/>
      <c r="B1908" s="129"/>
      <c r="C1908" s="130"/>
      <c r="D1908" s="130"/>
      <c r="E1908" s="130"/>
      <c r="F1908" s="130"/>
      <c r="G1908" s="130"/>
      <c r="H1908" s="125"/>
      <c r="I1908" s="130"/>
      <c r="J1908" s="130"/>
      <c r="K1908" s="127"/>
      <c r="L1908" s="127"/>
      <c r="M1908" s="127"/>
      <c r="N1908" s="226">
        <f>Table7[[#This Row],[Drug Cost]]+Table7[[#This Row],[Drug Markup]]+Table7[[#This Row],[Drug Dispensing Fee]]</f>
        <v>0</v>
      </c>
      <c r="O1908" s="126"/>
      <c r="P1908" s="127">
        <f>Table7[[#This Row],[Total Drug Cost]]-Table7[[#This Row],[Total Third-party Pay]]</f>
        <v>0</v>
      </c>
      <c r="Q1908" s="127"/>
      <c r="R1908" s="70" t="e">
        <f>VLOOKUP(Table7[[#This Row],[Patient PHN]],'[1]MASTER LIST'!$C:$D,2,FALSE)</f>
        <v>#N/A</v>
      </c>
    </row>
    <row r="1909" spans="1:18" x14ac:dyDescent="0.25">
      <c r="A1909" s="128"/>
      <c r="B1909" s="129"/>
      <c r="C1909" s="130"/>
      <c r="D1909" s="130"/>
      <c r="E1909" s="130"/>
      <c r="F1909" s="130"/>
      <c r="G1909" s="130"/>
      <c r="H1909" s="125"/>
      <c r="I1909" s="130"/>
      <c r="J1909" s="130"/>
      <c r="K1909" s="127"/>
      <c r="L1909" s="127"/>
      <c r="M1909" s="127"/>
      <c r="N1909" s="226">
        <f>Table7[[#This Row],[Drug Cost]]+Table7[[#This Row],[Drug Markup]]+Table7[[#This Row],[Drug Dispensing Fee]]</f>
        <v>0</v>
      </c>
      <c r="O1909" s="126"/>
      <c r="P1909" s="127">
        <f>Table7[[#This Row],[Total Drug Cost]]-Table7[[#This Row],[Total Third-party Pay]]</f>
        <v>0</v>
      </c>
      <c r="Q1909" s="127"/>
      <c r="R1909" s="70" t="e">
        <f>VLOOKUP(Table7[[#This Row],[Patient PHN]],'[1]MASTER LIST'!$C:$D,2,FALSE)</f>
        <v>#N/A</v>
      </c>
    </row>
    <row r="1910" spans="1:18" x14ac:dyDescent="0.25">
      <c r="A1910" s="128"/>
      <c r="B1910" s="129"/>
      <c r="C1910" s="130"/>
      <c r="D1910" s="130"/>
      <c r="E1910" s="130"/>
      <c r="F1910" s="130"/>
      <c r="G1910" s="130"/>
      <c r="H1910" s="125"/>
      <c r="I1910" s="130"/>
      <c r="J1910" s="130"/>
      <c r="K1910" s="127"/>
      <c r="L1910" s="127"/>
      <c r="M1910" s="127"/>
      <c r="N1910" s="226">
        <f>Table7[[#This Row],[Drug Cost]]+Table7[[#This Row],[Drug Markup]]+Table7[[#This Row],[Drug Dispensing Fee]]</f>
        <v>0</v>
      </c>
      <c r="O1910" s="126"/>
      <c r="P1910" s="127">
        <f>Table7[[#This Row],[Total Drug Cost]]-Table7[[#This Row],[Total Third-party Pay]]</f>
        <v>0</v>
      </c>
      <c r="Q1910" s="127"/>
      <c r="R1910" s="70" t="e">
        <f>VLOOKUP(Table7[[#This Row],[Patient PHN]],'[1]MASTER LIST'!$C:$D,2,FALSE)</f>
        <v>#N/A</v>
      </c>
    </row>
    <row r="1911" spans="1:18" x14ac:dyDescent="0.25">
      <c r="A1911" s="128"/>
      <c r="B1911" s="129"/>
      <c r="C1911" s="130"/>
      <c r="D1911" s="130"/>
      <c r="E1911" s="130"/>
      <c r="F1911" s="130"/>
      <c r="G1911" s="130"/>
      <c r="H1911" s="125"/>
      <c r="I1911" s="130"/>
      <c r="J1911" s="130"/>
      <c r="K1911" s="127"/>
      <c r="L1911" s="127"/>
      <c r="M1911" s="127"/>
      <c r="N1911" s="226">
        <f>Table7[[#This Row],[Drug Cost]]+Table7[[#This Row],[Drug Markup]]+Table7[[#This Row],[Drug Dispensing Fee]]</f>
        <v>0</v>
      </c>
      <c r="O1911" s="126"/>
      <c r="P1911" s="127">
        <f>Table7[[#This Row],[Total Drug Cost]]-Table7[[#This Row],[Total Third-party Pay]]</f>
        <v>0</v>
      </c>
      <c r="Q1911" s="127"/>
      <c r="R1911" s="70" t="e">
        <f>VLOOKUP(Table7[[#This Row],[Patient PHN]],'[1]MASTER LIST'!$C:$D,2,FALSE)</f>
        <v>#N/A</v>
      </c>
    </row>
    <row r="1912" spans="1:18" x14ac:dyDescent="0.25">
      <c r="A1912" s="128"/>
      <c r="B1912" s="129"/>
      <c r="C1912" s="130"/>
      <c r="D1912" s="130"/>
      <c r="E1912" s="130"/>
      <c r="F1912" s="130"/>
      <c r="G1912" s="130"/>
      <c r="H1912" s="125"/>
      <c r="I1912" s="130"/>
      <c r="J1912" s="130"/>
      <c r="K1912" s="127"/>
      <c r="L1912" s="127"/>
      <c r="M1912" s="127"/>
      <c r="N1912" s="226">
        <f>Table7[[#This Row],[Drug Cost]]+Table7[[#This Row],[Drug Markup]]+Table7[[#This Row],[Drug Dispensing Fee]]</f>
        <v>0</v>
      </c>
      <c r="O1912" s="126"/>
      <c r="P1912" s="127">
        <f>Table7[[#This Row],[Total Drug Cost]]-Table7[[#This Row],[Total Third-party Pay]]</f>
        <v>0</v>
      </c>
      <c r="Q1912" s="127"/>
      <c r="R1912" s="70" t="e">
        <f>VLOOKUP(Table7[[#This Row],[Patient PHN]],'[1]MASTER LIST'!$C:$D,2,FALSE)</f>
        <v>#N/A</v>
      </c>
    </row>
    <row r="1913" spans="1:18" x14ac:dyDescent="0.25">
      <c r="A1913" s="128"/>
      <c r="B1913" s="129"/>
      <c r="C1913" s="130"/>
      <c r="D1913" s="130"/>
      <c r="E1913" s="130"/>
      <c r="F1913" s="130"/>
      <c r="G1913" s="130"/>
      <c r="H1913" s="125"/>
      <c r="I1913" s="130"/>
      <c r="J1913" s="130"/>
      <c r="K1913" s="127"/>
      <c r="L1913" s="127"/>
      <c r="M1913" s="127"/>
      <c r="N1913" s="226">
        <f>Table7[[#This Row],[Drug Cost]]+Table7[[#This Row],[Drug Markup]]+Table7[[#This Row],[Drug Dispensing Fee]]</f>
        <v>0</v>
      </c>
      <c r="O1913" s="126"/>
      <c r="P1913" s="127">
        <f>Table7[[#This Row],[Total Drug Cost]]-Table7[[#This Row],[Total Third-party Pay]]</f>
        <v>0</v>
      </c>
      <c r="Q1913" s="127"/>
      <c r="R1913" s="70" t="e">
        <f>VLOOKUP(Table7[[#This Row],[Patient PHN]],'[1]MASTER LIST'!$C:$D,2,FALSE)</f>
        <v>#N/A</v>
      </c>
    </row>
    <row r="1914" spans="1:18" x14ac:dyDescent="0.25">
      <c r="A1914" s="128"/>
      <c r="B1914" s="129"/>
      <c r="C1914" s="130"/>
      <c r="D1914" s="130"/>
      <c r="E1914" s="130"/>
      <c r="F1914" s="130"/>
      <c r="G1914" s="130"/>
      <c r="H1914" s="125"/>
      <c r="I1914" s="130"/>
      <c r="J1914" s="130"/>
      <c r="K1914" s="127"/>
      <c r="L1914" s="127"/>
      <c r="M1914" s="127"/>
      <c r="N1914" s="226">
        <f>Table7[[#This Row],[Drug Cost]]+Table7[[#This Row],[Drug Markup]]+Table7[[#This Row],[Drug Dispensing Fee]]</f>
        <v>0</v>
      </c>
      <c r="O1914" s="126"/>
      <c r="P1914" s="127">
        <f>Table7[[#This Row],[Total Drug Cost]]-Table7[[#This Row],[Total Third-party Pay]]</f>
        <v>0</v>
      </c>
      <c r="Q1914" s="127"/>
      <c r="R1914" s="70" t="e">
        <f>VLOOKUP(Table7[[#This Row],[Patient PHN]],'[1]MASTER LIST'!$C:$D,2,FALSE)</f>
        <v>#N/A</v>
      </c>
    </row>
    <row r="1915" spans="1:18" x14ac:dyDescent="0.25">
      <c r="A1915" s="128"/>
      <c r="B1915" s="129"/>
      <c r="C1915" s="130"/>
      <c r="D1915" s="130"/>
      <c r="E1915" s="130"/>
      <c r="F1915" s="130"/>
      <c r="G1915" s="130"/>
      <c r="H1915" s="125"/>
      <c r="I1915" s="130"/>
      <c r="J1915" s="130"/>
      <c r="K1915" s="127"/>
      <c r="L1915" s="127"/>
      <c r="M1915" s="127"/>
      <c r="N1915" s="226">
        <f>Table7[[#This Row],[Drug Cost]]+Table7[[#This Row],[Drug Markup]]+Table7[[#This Row],[Drug Dispensing Fee]]</f>
        <v>0</v>
      </c>
      <c r="O1915" s="126"/>
      <c r="P1915" s="127">
        <f>Table7[[#This Row],[Total Drug Cost]]-Table7[[#This Row],[Total Third-party Pay]]</f>
        <v>0</v>
      </c>
      <c r="Q1915" s="127"/>
      <c r="R1915" s="70" t="e">
        <f>VLOOKUP(Table7[[#This Row],[Patient PHN]],'[1]MASTER LIST'!$C:$D,2,FALSE)</f>
        <v>#N/A</v>
      </c>
    </row>
    <row r="1916" spans="1:18" x14ac:dyDescent="0.25">
      <c r="A1916" s="128"/>
      <c r="B1916" s="129"/>
      <c r="C1916" s="130"/>
      <c r="D1916" s="130"/>
      <c r="E1916" s="130"/>
      <c r="F1916" s="130"/>
      <c r="G1916" s="130"/>
      <c r="H1916" s="125"/>
      <c r="I1916" s="130"/>
      <c r="J1916" s="130"/>
      <c r="K1916" s="127"/>
      <c r="L1916" s="127"/>
      <c r="M1916" s="127"/>
      <c r="N1916" s="226">
        <f>Table7[[#This Row],[Drug Cost]]+Table7[[#This Row],[Drug Markup]]+Table7[[#This Row],[Drug Dispensing Fee]]</f>
        <v>0</v>
      </c>
      <c r="O1916" s="126"/>
      <c r="P1916" s="127">
        <f>Table7[[#This Row],[Total Drug Cost]]-Table7[[#This Row],[Total Third-party Pay]]</f>
        <v>0</v>
      </c>
      <c r="Q1916" s="127"/>
      <c r="R1916" s="70" t="e">
        <f>VLOOKUP(Table7[[#This Row],[Patient PHN]],'[1]MASTER LIST'!$C:$D,2,FALSE)</f>
        <v>#N/A</v>
      </c>
    </row>
    <row r="1917" spans="1:18" x14ac:dyDescent="0.25">
      <c r="A1917" s="128"/>
      <c r="B1917" s="129"/>
      <c r="C1917" s="130"/>
      <c r="D1917" s="130"/>
      <c r="E1917" s="130"/>
      <c r="F1917" s="130"/>
      <c r="G1917" s="130"/>
      <c r="H1917" s="125"/>
      <c r="I1917" s="130"/>
      <c r="J1917" s="130"/>
      <c r="K1917" s="127"/>
      <c r="L1917" s="127"/>
      <c r="M1917" s="127"/>
      <c r="N1917" s="226">
        <f>Table7[[#This Row],[Drug Cost]]+Table7[[#This Row],[Drug Markup]]+Table7[[#This Row],[Drug Dispensing Fee]]</f>
        <v>0</v>
      </c>
      <c r="O1917" s="126"/>
      <c r="P1917" s="127">
        <f>Table7[[#This Row],[Total Drug Cost]]-Table7[[#This Row],[Total Third-party Pay]]</f>
        <v>0</v>
      </c>
      <c r="Q1917" s="127"/>
      <c r="R1917" s="70" t="e">
        <f>VLOOKUP(Table7[[#This Row],[Patient PHN]],'[1]MASTER LIST'!$C:$D,2,FALSE)</f>
        <v>#N/A</v>
      </c>
    </row>
    <row r="1918" spans="1:18" x14ac:dyDescent="0.25">
      <c r="A1918" s="128"/>
      <c r="B1918" s="129"/>
      <c r="C1918" s="130"/>
      <c r="D1918" s="130"/>
      <c r="E1918" s="130"/>
      <c r="F1918" s="130"/>
      <c r="G1918" s="130"/>
      <c r="H1918" s="125"/>
      <c r="I1918" s="130"/>
      <c r="J1918" s="130"/>
      <c r="K1918" s="127"/>
      <c r="L1918" s="127"/>
      <c r="M1918" s="127"/>
      <c r="N1918" s="226">
        <f>Table7[[#This Row],[Drug Cost]]+Table7[[#This Row],[Drug Markup]]+Table7[[#This Row],[Drug Dispensing Fee]]</f>
        <v>0</v>
      </c>
      <c r="O1918" s="126"/>
      <c r="P1918" s="127">
        <f>Table7[[#This Row],[Total Drug Cost]]-Table7[[#This Row],[Total Third-party Pay]]</f>
        <v>0</v>
      </c>
      <c r="Q1918" s="127"/>
      <c r="R1918" s="70" t="e">
        <f>VLOOKUP(Table7[[#This Row],[Patient PHN]],'[1]MASTER LIST'!$C:$D,2,FALSE)</f>
        <v>#N/A</v>
      </c>
    </row>
    <row r="1919" spans="1:18" x14ac:dyDescent="0.25">
      <c r="A1919" s="128"/>
      <c r="B1919" s="129"/>
      <c r="C1919" s="130"/>
      <c r="D1919" s="130"/>
      <c r="E1919" s="130"/>
      <c r="F1919" s="130"/>
      <c r="G1919" s="130"/>
      <c r="H1919" s="125"/>
      <c r="I1919" s="130"/>
      <c r="J1919" s="130"/>
      <c r="K1919" s="127"/>
      <c r="L1919" s="127"/>
      <c r="M1919" s="127"/>
      <c r="N1919" s="226">
        <f>Table7[[#This Row],[Drug Cost]]+Table7[[#This Row],[Drug Markup]]+Table7[[#This Row],[Drug Dispensing Fee]]</f>
        <v>0</v>
      </c>
      <c r="O1919" s="126"/>
      <c r="P1919" s="127">
        <f>Table7[[#This Row],[Total Drug Cost]]-Table7[[#This Row],[Total Third-party Pay]]</f>
        <v>0</v>
      </c>
      <c r="Q1919" s="127"/>
      <c r="R1919" s="70" t="e">
        <f>VLOOKUP(Table7[[#This Row],[Patient PHN]],'[1]MASTER LIST'!$C:$D,2,FALSE)</f>
        <v>#N/A</v>
      </c>
    </row>
    <row r="1920" spans="1:18" x14ac:dyDescent="0.25">
      <c r="A1920" s="128"/>
      <c r="B1920" s="129"/>
      <c r="C1920" s="130"/>
      <c r="D1920" s="130"/>
      <c r="E1920" s="130"/>
      <c r="F1920" s="130"/>
      <c r="G1920" s="130"/>
      <c r="H1920" s="125"/>
      <c r="I1920" s="130"/>
      <c r="J1920" s="130"/>
      <c r="K1920" s="127"/>
      <c r="L1920" s="127"/>
      <c r="M1920" s="127"/>
      <c r="N1920" s="226">
        <f>Table7[[#This Row],[Drug Cost]]+Table7[[#This Row],[Drug Markup]]+Table7[[#This Row],[Drug Dispensing Fee]]</f>
        <v>0</v>
      </c>
      <c r="O1920" s="126"/>
      <c r="P1920" s="127">
        <f>Table7[[#This Row],[Total Drug Cost]]-Table7[[#This Row],[Total Third-party Pay]]</f>
        <v>0</v>
      </c>
      <c r="Q1920" s="127"/>
      <c r="R1920" s="70" t="e">
        <f>VLOOKUP(Table7[[#This Row],[Patient PHN]],'[1]MASTER LIST'!$C:$D,2,FALSE)</f>
        <v>#N/A</v>
      </c>
    </row>
    <row r="1921" spans="1:18" x14ac:dyDescent="0.25">
      <c r="A1921" s="128"/>
      <c r="B1921" s="129"/>
      <c r="C1921" s="130"/>
      <c r="D1921" s="130"/>
      <c r="E1921" s="130"/>
      <c r="F1921" s="130"/>
      <c r="G1921" s="130"/>
      <c r="H1921" s="125"/>
      <c r="I1921" s="130"/>
      <c r="J1921" s="130"/>
      <c r="K1921" s="127"/>
      <c r="L1921" s="127"/>
      <c r="M1921" s="127"/>
      <c r="N1921" s="226">
        <f>Table7[[#This Row],[Drug Cost]]+Table7[[#This Row],[Drug Markup]]+Table7[[#This Row],[Drug Dispensing Fee]]</f>
        <v>0</v>
      </c>
      <c r="O1921" s="126"/>
      <c r="P1921" s="127">
        <f>Table7[[#This Row],[Total Drug Cost]]-Table7[[#This Row],[Total Third-party Pay]]</f>
        <v>0</v>
      </c>
      <c r="Q1921" s="127"/>
      <c r="R1921" s="70" t="e">
        <f>VLOOKUP(Table7[[#This Row],[Patient PHN]],'[1]MASTER LIST'!$C:$D,2,FALSE)</f>
        <v>#N/A</v>
      </c>
    </row>
    <row r="1922" spans="1:18" x14ac:dyDescent="0.25">
      <c r="A1922" s="128"/>
      <c r="B1922" s="129"/>
      <c r="C1922" s="130"/>
      <c r="D1922" s="130"/>
      <c r="E1922" s="130"/>
      <c r="F1922" s="130"/>
      <c r="G1922" s="130"/>
      <c r="H1922" s="125"/>
      <c r="I1922" s="130"/>
      <c r="J1922" s="130"/>
      <c r="K1922" s="127"/>
      <c r="L1922" s="127"/>
      <c r="M1922" s="127"/>
      <c r="N1922" s="226">
        <f>Table7[[#This Row],[Drug Cost]]+Table7[[#This Row],[Drug Markup]]+Table7[[#This Row],[Drug Dispensing Fee]]</f>
        <v>0</v>
      </c>
      <c r="O1922" s="126"/>
      <c r="P1922" s="127">
        <f>Table7[[#This Row],[Total Drug Cost]]-Table7[[#This Row],[Total Third-party Pay]]</f>
        <v>0</v>
      </c>
      <c r="Q1922" s="127"/>
      <c r="R1922" s="70" t="e">
        <f>VLOOKUP(Table7[[#This Row],[Patient PHN]],'[1]MASTER LIST'!$C:$D,2,FALSE)</f>
        <v>#N/A</v>
      </c>
    </row>
    <row r="1923" spans="1:18" x14ac:dyDescent="0.25">
      <c r="A1923" s="128"/>
      <c r="B1923" s="129"/>
      <c r="C1923" s="130"/>
      <c r="D1923" s="130"/>
      <c r="E1923" s="130"/>
      <c r="F1923" s="130"/>
      <c r="G1923" s="130"/>
      <c r="H1923" s="125"/>
      <c r="I1923" s="130"/>
      <c r="J1923" s="130"/>
      <c r="K1923" s="127"/>
      <c r="L1923" s="127"/>
      <c r="M1923" s="127"/>
      <c r="N1923" s="226">
        <f>Table7[[#This Row],[Drug Cost]]+Table7[[#This Row],[Drug Markup]]+Table7[[#This Row],[Drug Dispensing Fee]]</f>
        <v>0</v>
      </c>
      <c r="O1923" s="126"/>
      <c r="P1923" s="127">
        <f>Table7[[#This Row],[Total Drug Cost]]-Table7[[#This Row],[Total Third-party Pay]]</f>
        <v>0</v>
      </c>
      <c r="Q1923" s="127"/>
      <c r="R1923" s="70" t="e">
        <f>VLOOKUP(Table7[[#This Row],[Patient PHN]],'[1]MASTER LIST'!$C:$D,2,FALSE)</f>
        <v>#N/A</v>
      </c>
    </row>
    <row r="1924" spans="1:18" x14ac:dyDescent="0.25">
      <c r="A1924" s="128"/>
      <c r="B1924" s="129"/>
      <c r="C1924" s="130"/>
      <c r="D1924" s="130"/>
      <c r="E1924" s="130"/>
      <c r="F1924" s="130"/>
      <c r="G1924" s="130"/>
      <c r="H1924" s="125"/>
      <c r="I1924" s="130"/>
      <c r="J1924" s="130"/>
      <c r="K1924" s="127"/>
      <c r="L1924" s="127"/>
      <c r="M1924" s="127"/>
      <c r="N1924" s="226">
        <f>Table7[[#This Row],[Drug Cost]]+Table7[[#This Row],[Drug Markup]]+Table7[[#This Row],[Drug Dispensing Fee]]</f>
        <v>0</v>
      </c>
      <c r="O1924" s="126"/>
      <c r="P1924" s="127">
        <f>Table7[[#This Row],[Total Drug Cost]]-Table7[[#This Row],[Total Third-party Pay]]</f>
        <v>0</v>
      </c>
      <c r="Q1924" s="127"/>
      <c r="R1924" s="70" t="e">
        <f>VLOOKUP(Table7[[#This Row],[Patient PHN]],'[1]MASTER LIST'!$C:$D,2,FALSE)</f>
        <v>#N/A</v>
      </c>
    </row>
    <row r="1925" spans="1:18" x14ac:dyDescent="0.25">
      <c r="A1925" s="128"/>
      <c r="B1925" s="129"/>
      <c r="C1925" s="130"/>
      <c r="D1925" s="130"/>
      <c r="E1925" s="130"/>
      <c r="F1925" s="130"/>
      <c r="G1925" s="130"/>
      <c r="H1925" s="125"/>
      <c r="I1925" s="130"/>
      <c r="J1925" s="130"/>
      <c r="K1925" s="127"/>
      <c r="L1925" s="127"/>
      <c r="M1925" s="127"/>
      <c r="N1925" s="226">
        <f>Table7[[#This Row],[Drug Cost]]+Table7[[#This Row],[Drug Markup]]+Table7[[#This Row],[Drug Dispensing Fee]]</f>
        <v>0</v>
      </c>
      <c r="O1925" s="126"/>
      <c r="P1925" s="127">
        <f>Table7[[#This Row],[Total Drug Cost]]-Table7[[#This Row],[Total Third-party Pay]]</f>
        <v>0</v>
      </c>
      <c r="Q1925" s="127"/>
      <c r="R1925" s="70" t="e">
        <f>VLOOKUP(Table7[[#This Row],[Patient PHN]],'[1]MASTER LIST'!$C:$D,2,FALSE)</f>
        <v>#N/A</v>
      </c>
    </row>
    <row r="1926" spans="1:18" x14ac:dyDescent="0.25">
      <c r="A1926" s="128"/>
      <c r="B1926" s="129"/>
      <c r="C1926" s="130"/>
      <c r="D1926" s="130"/>
      <c r="E1926" s="130"/>
      <c r="F1926" s="130"/>
      <c r="G1926" s="130"/>
      <c r="H1926" s="125"/>
      <c r="I1926" s="130"/>
      <c r="J1926" s="130"/>
      <c r="K1926" s="127"/>
      <c r="L1926" s="127"/>
      <c r="M1926" s="127"/>
      <c r="N1926" s="226">
        <f>Table7[[#This Row],[Drug Cost]]+Table7[[#This Row],[Drug Markup]]+Table7[[#This Row],[Drug Dispensing Fee]]</f>
        <v>0</v>
      </c>
      <c r="O1926" s="126"/>
      <c r="P1926" s="127">
        <f>Table7[[#This Row],[Total Drug Cost]]-Table7[[#This Row],[Total Third-party Pay]]</f>
        <v>0</v>
      </c>
      <c r="Q1926" s="127"/>
      <c r="R1926" s="70" t="e">
        <f>VLOOKUP(Table7[[#This Row],[Patient PHN]],'[1]MASTER LIST'!$C:$D,2,FALSE)</f>
        <v>#N/A</v>
      </c>
    </row>
    <row r="1927" spans="1:18" x14ac:dyDescent="0.25">
      <c r="A1927" s="128"/>
      <c r="B1927" s="129"/>
      <c r="C1927" s="130"/>
      <c r="D1927" s="130"/>
      <c r="E1927" s="130"/>
      <c r="F1927" s="130"/>
      <c r="G1927" s="130"/>
      <c r="H1927" s="125"/>
      <c r="I1927" s="130"/>
      <c r="J1927" s="130"/>
      <c r="K1927" s="127"/>
      <c r="L1927" s="127"/>
      <c r="M1927" s="127"/>
      <c r="N1927" s="226">
        <f>Table7[[#This Row],[Drug Cost]]+Table7[[#This Row],[Drug Markup]]+Table7[[#This Row],[Drug Dispensing Fee]]</f>
        <v>0</v>
      </c>
      <c r="O1927" s="126"/>
      <c r="P1927" s="127">
        <f>Table7[[#This Row],[Total Drug Cost]]-Table7[[#This Row],[Total Third-party Pay]]</f>
        <v>0</v>
      </c>
      <c r="Q1927" s="127"/>
      <c r="R1927" s="70" t="e">
        <f>VLOOKUP(Table7[[#This Row],[Patient PHN]],'[1]MASTER LIST'!$C:$D,2,FALSE)</f>
        <v>#N/A</v>
      </c>
    </row>
    <row r="1928" spans="1:18" x14ac:dyDescent="0.25">
      <c r="A1928" s="128"/>
      <c r="B1928" s="129"/>
      <c r="C1928" s="130"/>
      <c r="D1928" s="130"/>
      <c r="E1928" s="130"/>
      <c r="F1928" s="130"/>
      <c r="G1928" s="130"/>
      <c r="H1928" s="125"/>
      <c r="I1928" s="130"/>
      <c r="J1928" s="130"/>
      <c r="K1928" s="127"/>
      <c r="L1928" s="127"/>
      <c r="M1928" s="127"/>
      <c r="N1928" s="226">
        <f>Table7[[#This Row],[Drug Cost]]+Table7[[#This Row],[Drug Markup]]+Table7[[#This Row],[Drug Dispensing Fee]]</f>
        <v>0</v>
      </c>
      <c r="O1928" s="126"/>
      <c r="P1928" s="127">
        <f>Table7[[#This Row],[Total Drug Cost]]-Table7[[#This Row],[Total Third-party Pay]]</f>
        <v>0</v>
      </c>
      <c r="Q1928" s="127"/>
      <c r="R1928" s="70" t="e">
        <f>VLOOKUP(Table7[[#This Row],[Patient PHN]],'[1]MASTER LIST'!$C:$D,2,FALSE)</f>
        <v>#N/A</v>
      </c>
    </row>
    <row r="1929" spans="1:18" x14ac:dyDescent="0.25">
      <c r="A1929" s="128"/>
      <c r="B1929" s="129"/>
      <c r="C1929" s="130"/>
      <c r="D1929" s="130"/>
      <c r="E1929" s="130"/>
      <c r="F1929" s="130"/>
      <c r="G1929" s="130"/>
      <c r="H1929" s="125"/>
      <c r="I1929" s="130"/>
      <c r="J1929" s="130"/>
      <c r="K1929" s="127"/>
      <c r="L1929" s="127"/>
      <c r="M1929" s="127"/>
      <c r="N1929" s="226">
        <f>Table7[[#This Row],[Drug Cost]]+Table7[[#This Row],[Drug Markup]]+Table7[[#This Row],[Drug Dispensing Fee]]</f>
        <v>0</v>
      </c>
      <c r="O1929" s="126"/>
      <c r="P1929" s="127">
        <f>Table7[[#This Row],[Total Drug Cost]]-Table7[[#This Row],[Total Third-party Pay]]</f>
        <v>0</v>
      </c>
      <c r="Q1929" s="127"/>
      <c r="R1929" s="70" t="e">
        <f>VLOOKUP(Table7[[#This Row],[Patient PHN]],'[1]MASTER LIST'!$C:$D,2,FALSE)</f>
        <v>#N/A</v>
      </c>
    </row>
    <row r="1930" spans="1:18" x14ac:dyDescent="0.25">
      <c r="A1930" s="128"/>
      <c r="B1930" s="129"/>
      <c r="C1930" s="130"/>
      <c r="D1930" s="130"/>
      <c r="E1930" s="130"/>
      <c r="F1930" s="130"/>
      <c r="G1930" s="130"/>
      <c r="H1930" s="125"/>
      <c r="I1930" s="130"/>
      <c r="J1930" s="130"/>
      <c r="K1930" s="127"/>
      <c r="L1930" s="127"/>
      <c r="M1930" s="127"/>
      <c r="N1930" s="226">
        <f>Table7[[#This Row],[Drug Cost]]+Table7[[#This Row],[Drug Markup]]+Table7[[#This Row],[Drug Dispensing Fee]]</f>
        <v>0</v>
      </c>
      <c r="O1930" s="126"/>
      <c r="P1930" s="127">
        <f>Table7[[#This Row],[Total Drug Cost]]-Table7[[#This Row],[Total Third-party Pay]]</f>
        <v>0</v>
      </c>
      <c r="Q1930" s="127"/>
      <c r="R1930" s="70" t="e">
        <f>VLOOKUP(Table7[[#This Row],[Patient PHN]],'[1]MASTER LIST'!$C:$D,2,FALSE)</f>
        <v>#N/A</v>
      </c>
    </row>
    <row r="1931" spans="1:18" x14ac:dyDescent="0.25">
      <c r="A1931" s="128"/>
      <c r="B1931" s="129"/>
      <c r="C1931" s="130"/>
      <c r="D1931" s="130"/>
      <c r="E1931" s="130"/>
      <c r="F1931" s="130"/>
      <c r="G1931" s="130"/>
      <c r="H1931" s="125"/>
      <c r="I1931" s="130"/>
      <c r="J1931" s="130"/>
      <c r="K1931" s="127"/>
      <c r="L1931" s="127"/>
      <c r="M1931" s="127"/>
      <c r="N1931" s="226">
        <f>Table7[[#This Row],[Drug Cost]]+Table7[[#This Row],[Drug Markup]]+Table7[[#This Row],[Drug Dispensing Fee]]</f>
        <v>0</v>
      </c>
      <c r="O1931" s="126"/>
      <c r="P1931" s="127">
        <f>Table7[[#This Row],[Total Drug Cost]]-Table7[[#This Row],[Total Third-party Pay]]</f>
        <v>0</v>
      </c>
      <c r="Q1931" s="127"/>
      <c r="R1931" s="70" t="e">
        <f>VLOOKUP(Table7[[#This Row],[Patient PHN]],'[1]MASTER LIST'!$C:$D,2,FALSE)</f>
        <v>#N/A</v>
      </c>
    </row>
    <row r="1932" spans="1:18" x14ac:dyDescent="0.25">
      <c r="A1932" s="128"/>
      <c r="B1932" s="129"/>
      <c r="C1932" s="130"/>
      <c r="D1932" s="130"/>
      <c r="E1932" s="130"/>
      <c r="F1932" s="130"/>
      <c r="G1932" s="130"/>
      <c r="H1932" s="125"/>
      <c r="I1932" s="130"/>
      <c r="J1932" s="130"/>
      <c r="K1932" s="127"/>
      <c r="L1932" s="127"/>
      <c r="M1932" s="127"/>
      <c r="N1932" s="226">
        <f>Table7[[#This Row],[Drug Cost]]+Table7[[#This Row],[Drug Markup]]+Table7[[#This Row],[Drug Dispensing Fee]]</f>
        <v>0</v>
      </c>
      <c r="O1932" s="126"/>
      <c r="P1932" s="127">
        <f>Table7[[#This Row],[Total Drug Cost]]-Table7[[#This Row],[Total Third-party Pay]]</f>
        <v>0</v>
      </c>
      <c r="Q1932" s="127"/>
      <c r="R1932" s="70" t="e">
        <f>VLOOKUP(Table7[[#This Row],[Patient PHN]],'[1]MASTER LIST'!$C:$D,2,FALSE)</f>
        <v>#N/A</v>
      </c>
    </row>
    <row r="1933" spans="1:18" x14ac:dyDescent="0.25">
      <c r="A1933" s="128"/>
      <c r="B1933" s="129"/>
      <c r="C1933" s="130"/>
      <c r="D1933" s="130"/>
      <c r="E1933" s="130"/>
      <c r="F1933" s="130"/>
      <c r="G1933" s="130"/>
      <c r="H1933" s="125"/>
      <c r="I1933" s="130"/>
      <c r="J1933" s="130"/>
      <c r="K1933" s="127"/>
      <c r="L1933" s="127"/>
      <c r="M1933" s="127"/>
      <c r="N1933" s="226">
        <f>Table7[[#This Row],[Drug Cost]]+Table7[[#This Row],[Drug Markup]]+Table7[[#This Row],[Drug Dispensing Fee]]</f>
        <v>0</v>
      </c>
      <c r="O1933" s="126"/>
      <c r="P1933" s="127">
        <f>Table7[[#This Row],[Total Drug Cost]]-Table7[[#This Row],[Total Third-party Pay]]</f>
        <v>0</v>
      </c>
      <c r="Q1933" s="127"/>
      <c r="R1933" s="70" t="e">
        <f>VLOOKUP(Table7[[#This Row],[Patient PHN]],'[1]MASTER LIST'!$C:$D,2,FALSE)</f>
        <v>#N/A</v>
      </c>
    </row>
    <row r="1934" spans="1:18" x14ac:dyDescent="0.25">
      <c r="A1934" s="128"/>
      <c r="B1934" s="129"/>
      <c r="C1934" s="130"/>
      <c r="D1934" s="130"/>
      <c r="E1934" s="130"/>
      <c r="F1934" s="130"/>
      <c r="G1934" s="130"/>
      <c r="H1934" s="125"/>
      <c r="I1934" s="130"/>
      <c r="J1934" s="130"/>
      <c r="K1934" s="127"/>
      <c r="L1934" s="127"/>
      <c r="M1934" s="127"/>
      <c r="N1934" s="226">
        <f>Table7[[#This Row],[Drug Cost]]+Table7[[#This Row],[Drug Markup]]+Table7[[#This Row],[Drug Dispensing Fee]]</f>
        <v>0</v>
      </c>
      <c r="O1934" s="126"/>
      <c r="P1934" s="127">
        <f>Table7[[#This Row],[Total Drug Cost]]-Table7[[#This Row],[Total Third-party Pay]]</f>
        <v>0</v>
      </c>
      <c r="Q1934" s="127"/>
      <c r="R1934" s="70" t="e">
        <f>VLOOKUP(Table7[[#This Row],[Patient PHN]],'[1]MASTER LIST'!$C:$D,2,FALSE)</f>
        <v>#N/A</v>
      </c>
    </row>
    <row r="1935" spans="1:18" x14ac:dyDescent="0.25">
      <c r="A1935" s="128"/>
      <c r="B1935" s="129"/>
      <c r="C1935" s="130"/>
      <c r="D1935" s="130"/>
      <c r="E1935" s="130"/>
      <c r="F1935" s="130"/>
      <c r="G1935" s="130"/>
      <c r="H1935" s="125"/>
      <c r="I1935" s="130"/>
      <c r="J1935" s="130"/>
      <c r="K1935" s="127"/>
      <c r="L1935" s="127"/>
      <c r="M1935" s="127"/>
      <c r="N1935" s="226">
        <f>Table7[[#This Row],[Drug Cost]]+Table7[[#This Row],[Drug Markup]]+Table7[[#This Row],[Drug Dispensing Fee]]</f>
        <v>0</v>
      </c>
      <c r="O1935" s="126"/>
      <c r="P1935" s="127">
        <f>Table7[[#This Row],[Total Drug Cost]]-Table7[[#This Row],[Total Third-party Pay]]</f>
        <v>0</v>
      </c>
      <c r="Q1935" s="127"/>
      <c r="R1935" s="70" t="e">
        <f>VLOOKUP(Table7[[#This Row],[Patient PHN]],'[1]MASTER LIST'!$C:$D,2,FALSE)</f>
        <v>#N/A</v>
      </c>
    </row>
    <row r="1936" spans="1:18" x14ac:dyDescent="0.25">
      <c r="A1936" s="128"/>
      <c r="B1936" s="129"/>
      <c r="C1936" s="130"/>
      <c r="D1936" s="130"/>
      <c r="E1936" s="130"/>
      <c r="F1936" s="130"/>
      <c r="G1936" s="130"/>
      <c r="H1936" s="125"/>
      <c r="I1936" s="130"/>
      <c r="J1936" s="130"/>
      <c r="K1936" s="127"/>
      <c r="L1936" s="127"/>
      <c r="M1936" s="127"/>
      <c r="N1936" s="226">
        <f>Table7[[#This Row],[Drug Cost]]+Table7[[#This Row],[Drug Markup]]+Table7[[#This Row],[Drug Dispensing Fee]]</f>
        <v>0</v>
      </c>
      <c r="O1936" s="126"/>
      <c r="P1936" s="127">
        <f>Table7[[#This Row],[Total Drug Cost]]-Table7[[#This Row],[Total Third-party Pay]]</f>
        <v>0</v>
      </c>
      <c r="Q1936" s="127"/>
      <c r="R1936" s="70" t="e">
        <f>VLOOKUP(Table7[[#This Row],[Patient PHN]],'[1]MASTER LIST'!$C:$D,2,FALSE)</f>
        <v>#N/A</v>
      </c>
    </row>
    <row r="1937" spans="1:18" x14ac:dyDescent="0.25">
      <c r="A1937" s="128"/>
      <c r="B1937" s="129"/>
      <c r="C1937" s="130"/>
      <c r="D1937" s="130"/>
      <c r="E1937" s="130"/>
      <c r="F1937" s="130"/>
      <c r="G1937" s="130"/>
      <c r="H1937" s="125"/>
      <c r="I1937" s="130"/>
      <c r="J1937" s="130"/>
      <c r="K1937" s="127"/>
      <c r="L1937" s="127"/>
      <c r="M1937" s="127"/>
      <c r="N1937" s="226">
        <f>Table7[[#This Row],[Drug Cost]]+Table7[[#This Row],[Drug Markup]]+Table7[[#This Row],[Drug Dispensing Fee]]</f>
        <v>0</v>
      </c>
      <c r="O1937" s="126"/>
      <c r="P1937" s="127">
        <f>Table7[[#This Row],[Total Drug Cost]]-Table7[[#This Row],[Total Third-party Pay]]</f>
        <v>0</v>
      </c>
      <c r="Q1937" s="127"/>
      <c r="R1937" s="70" t="e">
        <f>VLOOKUP(Table7[[#This Row],[Patient PHN]],'[1]MASTER LIST'!$C:$D,2,FALSE)</f>
        <v>#N/A</v>
      </c>
    </row>
    <row r="1938" spans="1:18" x14ac:dyDescent="0.25">
      <c r="A1938" s="128"/>
      <c r="B1938" s="129"/>
      <c r="C1938" s="130"/>
      <c r="D1938" s="130"/>
      <c r="E1938" s="130"/>
      <c r="F1938" s="130"/>
      <c r="G1938" s="130"/>
      <c r="H1938" s="125"/>
      <c r="I1938" s="130"/>
      <c r="J1938" s="130"/>
      <c r="K1938" s="127"/>
      <c r="L1938" s="127"/>
      <c r="M1938" s="127"/>
      <c r="N1938" s="226">
        <f>Table7[[#This Row],[Drug Cost]]+Table7[[#This Row],[Drug Markup]]+Table7[[#This Row],[Drug Dispensing Fee]]</f>
        <v>0</v>
      </c>
      <c r="O1938" s="126"/>
      <c r="P1938" s="127">
        <f>Table7[[#This Row],[Total Drug Cost]]-Table7[[#This Row],[Total Third-party Pay]]</f>
        <v>0</v>
      </c>
      <c r="Q1938" s="127"/>
      <c r="R1938" s="70" t="e">
        <f>VLOOKUP(Table7[[#This Row],[Patient PHN]],'[1]MASTER LIST'!$C:$D,2,FALSE)</f>
        <v>#N/A</v>
      </c>
    </row>
    <row r="1939" spans="1:18" x14ac:dyDescent="0.25">
      <c r="A1939" s="128"/>
      <c r="B1939" s="129"/>
      <c r="C1939" s="130"/>
      <c r="D1939" s="130"/>
      <c r="E1939" s="130"/>
      <c r="F1939" s="130"/>
      <c r="G1939" s="130"/>
      <c r="H1939" s="125"/>
      <c r="I1939" s="130"/>
      <c r="J1939" s="130"/>
      <c r="K1939" s="127"/>
      <c r="L1939" s="127"/>
      <c r="M1939" s="127"/>
      <c r="N1939" s="226">
        <f>Table7[[#This Row],[Drug Cost]]+Table7[[#This Row],[Drug Markup]]+Table7[[#This Row],[Drug Dispensing Fee]]</f>
        <v>0</v>
      </c>
      <c r="O1939" s="126"/>
      <c r="P1939" s="127">
        <f>Table7[[#This Row],[Total Drug Cost]]-Table7[[#This Row],[Total Third-party Pay]]</f>
        <v>0</v>
      </c>
      <c r="Q1939" s="127"/>
      <c r="R1939" s="70" t="e">
        <f>VLOOKUP(Table7[[#This Row],[Patient PHN]],'[1]MASTER LIST'!$C:$D,2,FALSE)</f>
        <v>#N/A</v>
      </c>
    </row>
    <row r="1940" spans="1:18" x14ac:dyDescent="0.25">
      <c r="A1940" s="128"/>
      <c r="B1940" s="129"/>
      <c r="C1940" s="130"/>
      <c r="D1940" s="130"/>
      <c r="E1940" s="130"/>
      <c r="F1940" s="130"/>
      <c r="G1940" s="130"/>
      <c r="H1940" s="125"/>
      <c r="I1940" s="130"/>
      <c r="J1940" s="130"/>
      <c r="K1940" s="127"/>
      <c r="L1940" s="127"/>
      <c r="M1940" s="127"/>
      <c r="N1940" s="226">
        <f>Table7[[#This Row],[Drug Cost]]+Table7[[#This Row],[Drug Markup]]+Table7[[#This Row],[Drug Dispensing Fee]]</f>
        <v>0</v>
      </c>
      <c r="O1940" s="126"/>
      <c r="P1940" s="127">
        <f>Table7[[#This Row],[Total Drug Cost]]-Table7[[#This Row],[Total Third-party Pay]]</f>
        <v>0</v>
      </c>
      <c r="Q1940" s="127"/>
      <c r="R1940" s="70" t="e">
        <f>VLOOKUP(Table7[[#This Row],[Patient PHN]],'[1]MASTER LIST'!$C:$D,2,FALSE)</f>
        <v>#N/A</v>
      </c>
    </row>
    <row r="1941" spans="1:18" x14ac:dyDescent="0.25">
      <c r="A1941" s="128"/>
      <c r="B1941" s="129"/>
      <c r="C1941" s="130"/>
      <c r="D1941" s="130"/>
      <c r="E1941" s="130"/>
      <c r="F1941" s="130"/>
      <c r="G1941" s="130"/>
      <c r="H1941" s="125"/>
      <c r="I1941" s="130"/>
      <c r="J1941" s="130"/>
      <c r="K1941" s="127"/>
      <c r="L1941" s="127"/>
      <c r="M1941" s="127"/>
      <c r="N1941" s="226">
        <f>Table7[[#This Row],[Drug Cost]]+Table7[[#This Row],[Drug Markup]]+Table7[[#This Row],[Drug Dispensing Fee]]</f>
        <v>0</v>
      </c>
      <c r="O1941" s="126"/>
      <c r="P1941" s="127">
        <f>Table7[[#This Row],[Total Drug Cost]]-Table7[[#This Row],[Total Third-party Pay]]</f>
        <v>0</v>
      </c>
      <c r="Q1941" s="127"/>
      <c r="R1941" s="70" t="e">
        <f>VLOOKUP(Table7[[#This Row],[Patient PHN]],'[1]MASTER LIST'!$C:$D,2,FALSE)</f>
        <v>#N/A</v>
      </c>
    </row>
    <row r="1942" spans="1:18" x14ac:dyDescent="0.25">
      <c r="A1942" s="128"/>
      <c r="B1942" s="129"/>
      <c r="C1942" s="130"/>
      <c r="D1942" s="130"/>
      <c r="E1942" s="130"/>
      <c r="F1942" s="130"/>
      <c r="G1942" s="130"/>
      <c r="H1942" s="125"/>
      <c r="I1942" s="130"/>
      <c r="J1942" s="130"/>
      <c r="K1942" s="127"/>
      <c r="L1942" s="127"/>
      <c r="M1942" s="127"/>
      <c r="N1942" s="226">
        <f>Table7[[#This Row],[Drug Cost]]+Table7[[#This Row],[Drug Markup]]+Table7[[#This Row],[Drug Dispensing Fee]]</f>
        <v>0</v>
      </c>
      <c r="O1942" s="126"/>
      <c r="P1942" s="127">
        <f>Table7[[#This Row],[Total Drug Cost]]-Table7[[#This Row],[Total Third-party Pay]]</f>
        <v>0</v>
      </c>
      <c r="Q1942" s="127"/>
      <c r="R1942" s="70" t="e">
        <f>VLOOKUP(Table7[[#This Row],[Patient PHN]],'[1]MASTER LIST'!$C:$D,2,FALSE)</f>
        <v>#N/A</v>
      </c>
    </row>
    <row r="1943" spans="1:18" x14ac:dyDescent="0.25">
      <c r="A1943" s="128"/>
      <c r="B1943" s="129"/>
      <c r="C1943" s="130"/>
      <c r="D1943" s="130"/>
      <c r="E1943" s="130"/>
      <c r="F1943" s="130"/>
      <c r="G1943" s="130"/>
      <c r="H1943" s="125"/>
      <c r="I1943" s="130"/>
      <c r="J1943" s="130"/>
      <c r="K1943" s="127"/>
      <c r="L1943" s="127"/>
      <c r="M1943" s="127"/>
      <c r="N1943" s="226">
        <f>Table7[[#This Row],[Drug Cost]]+Table7[[#This Row],[Drug Markup]]+Table7[[#This Row],[Drug Dispensing Fee]]</f>
        <v>0</v>
      </c>
      <c r="O1943" s="126"/>
      <c r="P1943" s="127">
        <f>Table7[[#This Row],[Total Drug Cost]]-Table7[[#This Row],[Total Third-party Pay]]</f>
        <v>0</v>
      </c>
      <c r="Q1943" s="127"/>
      <c r="R1943" s="70" t="e">
        <f>VLOOKUP(Table7[[#This Row],[Patient PHN]],'[1]MASTER LIST'!$C:$D,2,FALSE)</f>
        <v>#N/A</v>
      </c>
    </row>
    <row r="1944" spans="1:18" x14ac:dyDescent="0.25">
      <c r="A1944" s="128"/>
      <c r="B1944" s="129"/>
      <c r="C1944" s="130"/>
      <c r="D1944" s="130"/>
      <c r="E1944" s="130"/>
      <c r="F1944" s="130"/>
      <c r="G1944" s="130"/>
      <c r="H1944" s="125"/>
      <c r="I1944" s="130"/>
      <c r="J1944" s="130"/>
      <c r="K1944" s="127"/>
      <c r="L1944" s="127"/>
      <c r="M1944" s="127"/>
      <c r="N1944" s="226">
        <f>Table7[[#This Row],[Drug Cost]]+Table7[[#This Row],[Drug Markup]]+Table7[[#This Row],[Drug Dispensing Fee]]</f>
        <v>0</v>
      </c>
      <c r="O1944" s="126"/>
      <c r="P1944" s="127">
        <f>Table7[[#This Row],[Total Drug Cost]]-Table7[[#This Row],[Total Third-party Pay]]</f>
        <v>0</v>
      </c>
      <c r="Q1944" s="127"/>
      <c r="R1944" s="70" t="e">
        <f>VLOOKUP(Table7[[#This Row],[Patient PHN]],'[1]MASTER LIST'!$C:$D,2,FALSE)</f>
        <v>#N/A</v>
      </c>
    </row>
    <row r="1945" spans="1:18" x14ac:dyDescent="0.25">
      <c r="A1945" s="128"/>
      <c r="B1945" s="129"/>
      <c r="C1945" s="130"/>
      <c r="D1945" s="130"/>
      <c r="E1945" s="130"/>
      <c r="F1945" s="130"/>
      <c r="G1945" s="130"/>
      <c r="H1945" s="125"/>
      <c r="I1945" s="130"/>
      <c r="J1945" s="130"/>
      <c r="K1945" s="127"/>
      <c r="L1945" s="127"/>
      <c r="M1945" s="127"/>
      <c r="N1945" s="226">
        <f>Table7[[#This Row],[Drug Cost]]+Table7[[#This Row],[Drug Markup]]+Table7[[#This Row],[Drug Dispensing Fee]]</f>
        <v>0</v>
      </c>
      <c r="O1945" s="126"/>
      <c r="P1945" s="127">
        <f>Table7[[#This Row],[Total Drug Cost]]-Table7[[#This Row],[Total Third-party Pay]]</f>
        <v>0</v>
      </c>
      <c r="Q1945" s="127"/>
      <c r="R1945" s="70" t="e">
        <f>VLOOKUP(Table7[[#This Row],[Patient PHN]],'[1]MASTER LIST'!$C:$D,2,FALSE)</f>
        <v>#N/A</v>
      </c>
    </row>
    <row r="1946" spans="1:18" x14ac:dyDescent="0.25">
      <c r="A1946" s="128"/>
      <c r="B1946" s="129"/>
      <c r="C1946" s="130"/>
      <c r="D1946" s="130"/>
      <c r="E1946" s="130"/>
      <c r="F1946" s="130"/>
      <c r="G1946" s="130"/>
      <c r="H1946" s="125"/>
      <c r="I1946" s="130"/>
      <c r="J1946" s="130"/>
      <c r="K1946" s="127"/>
      <c r="L1946" s="127"/>
      <c r="M1946" s="127"/>
      <c r="N1946" s="226">
        <f>Table7[[#This Row],[Drug Cost]]+Table7[[#This Row],[Drug Markup]]+Table7[[#This Row],[Drug Dispensing Fee]]</f>
        <v>0</v>
      </c>
      <c r="O1946" s="126"/>
      <c r="P1946" s="127">
        <f>Table7[[#This Row],[Total Drug Cost]]-Table7[[#This Row],[Total Third-party Pay]]</f>
        <v>0</v>
      </c>
      <c r="Q1946" s="127"/>
      <c r="R1946" s="70" t="e">
        <f>VLOOKUP(Table7[[#This Row],[Patient PHN]],'[1]MASTER LIST'!$C:$D,2,FALSE)</f>
        <v>#N/A</v>
      </c>
    </row>
    <row r="1947" spans="1:18" x14ac:dyDescent="0.25">
      <c r="A1947" s="128"/>
      <c r="B1947" s="129"/>
      <c r="C1947" s="130"/>
      <c r="D1947" s="130"/>
      <c r="E1947" s="130"/>
      <c r="F1947" s="130"/>
      <c r="G1947" s="130"/>
      <c r="H1947" s="125"/>
      <c r="I1947" s="130"/>
      <c r="J1947" s="130"/>
      <c r="K1947" s="127"/>
      <c r="L1947" s="127"/>
      <c r="M1947" s="127"/>
      <c r="N1947" s="226">
        <f>Table7[[#This Row],[Drug Cost]]+Table7[[#This Row],[Drug Markup]]+Table7[[#This Row],[Drug Dispensing Fee]]</f>
        <v>0</v>
      </c>
      <c r="O1947" s="126"/>
      <c r="P1947" s="127">
        <f>Table7[[#This Row],[Total Drug Cost]]-Table7[[#This Row],[Total Third-party Pay]]</f>
        <v>0</v>
      </c>
      <c r="Q1947" s="127"/>
      <c r="R1947" s="70" t="e">
        <f>VLOOKUP(Table7[[#This Row],[Patient PHN]],'[1]MASTER LIST'!$C:$D,2,FALSE)</f>
        <v>#N/A</v>
      </c>
    </row>
    <row r="1948" spans="1:18" x14ac:dyDescent="0.25">
      <c r="A1948" s="128"/>
      <c r="B1948" s="129"/>
      <c r="C1948" s="130"/>
      <c r="D1948" s="130"/>
      <c r="E1948" s="130"/>
      <c r="F1948" s="130"/>
      <c r="G1948" s="130"/>
      <c r="H1948" s="125"/>
      <c r="I1948" s="130"/>
      <c r="J1948" s="130"/>
      <c r="K1948" s="127"/>
      <c r="L1948" s="127"/>
      <c r="M1948" s="127"/>
      <c r="N1948" s="226">
        <f>Table7[[#This Row],[Drug Cost]]+Table7[[#This Row],[Drug Markup]]+Table7[[#This Row],[Drug Dispensing Fee]]</f>
        <v>0</v>
      </c>
      <c r="O1948" s="126"/>
      <c r="P1948" s="127">
        <f>Table7[[#This Row],[Total Drug Cost]]-Table7[[#This Row],[Total Third-party Pay]]</f>
        <v>0</v>
      </c>
      <c r="Q1948" s="127"/>
      <c r="R1948" s="70" t="e">
        <f>VLOOKUP(Table7[[#This Row],[Patient PHN]],'[1]MASTER LIST'!$C:$D,2,FALSE)</f>
        <v>#N/A</v>
      </c>
    </row>
    <row r="1949" spans="1:18" x14ac:dyDescent="0.25">
      <c r="A1949" s="128"/>
      <c r="B1949" s="129"/>
      <c r="C1949" s="130"/>
      <c r="D1949" s="130"/>
      <c r="E1949" s="130"/>
      <c r="F1949" s="130"/>
      <c r="G1949" s="130"/>
      <c r="H1949" s="125"/>
      <c r="I1949" s="130"/>
      <c r="J1949" s="130"/>
      <c r="K1949" s="127"/>
      <c r="L1949" s="127"/>
      <c r="M1949" s="127"/>
      <c r="N1949" s="226">
        <f>Table7[[#This Row],[Drug Cost]]+Table7[[#This Row],[Drug Markup]]+Table7[[#This Row],[Drug Dispensing Fee]]</f>
        <v>0</v>
      </c>
      <c r="O1949" s="126"/>
      <c r="P1949" s="127">
        <f>Table7[[#This Row],[Total Drug Cost]]-Table7[[#This Row],[Total Third-party Pay]]</f>
        <v>0</v>
      </c>
      <c r="Q1949" s="127"/>
      <c r="R1949" s="70" t="e">
        <f>VLOOKUP(Table7[[#This Row],[Patient PHN]],'[1]MASTER LIST'!$C:$D,2,FALSE)</f>
        <v>#N/A</v>
      </c>
    </row>
    <row r="1950" spans="1:18" x14ac:dyDescent="0.25">
      <c r="A1950" s="128"/>
      <c r="B1950" s="129"/>
      <c r="C1950" s="130"/>
      <c r="D1950" s="130"/>
      <c r="E1950" s="130"/>
      <c r="F1950" s="130"/>
      <c r="G1950" s="130"/>
      <c r="H1950" s="125"/>
      <c r="I1950" s="130"/>
      <c r="J1950" s="130"/>
      <c r="K1950" s="127"/>
      <c r="L1950" s="127"/>
      <c r="M1950" s="127"/>
      <c r="N1950" s="226">
        <f>Table7[[#This Row],[Drug Cost]]+Table7[[#This Row],[Drug Markup]]+Table7[[#This Row],[Drug Dispensing Fee]]</f>
        <v>0</v>
      </c>
      <c r="O1950" s="126"/>
      <c r="P1950" s="127">
        <f>Table7[[#This Row],[Total Drug Cost]]-Table7[[#This Row],[Total Third-party Pay]]</f>
        <v>0</v>
      </c>
      <c r="Q1950" s="127"/>
      <c r="R1950" s="70" t="e">
        <f>VLOOKUP(Table7[[#This Row],[Patient PHN]],'[1]MASTER LIST'!$C:$D,2,FALSE)</f>
        <v>#N/A</v>
      </c>
    </row>
    <row r="1951" spans="1:18" x14ac:dyDescent="0.25">
      <c r="A1951" s="128"/>
      <c r="B1951" s="129"/>
      <c r="C1951" s="130"/>
      <c r="D1951" s="130"/>
      <c r="E1951" s="130"/>
      <c r="F1951" s="130"/>
      <c r="G1951" s="130"/>
      <c r="H1951" s="125"/>
      <c r="I1951" s="130"/>
      <c r="J1951" s="130"/>
      <c r="K1951" s="127"/>
      <c r="L1951" s="127"/>
      <c r="M1951" s="127"/>
      <c r="N1951" s="226">
        <f>Table7[[#This Row],[Drug Cost]]+Table7[[#This Row],[Drug Markup]]+Table7[[#This Row],[Drug Dispensing Fee]]</f>
        <v>0</v>
      </c>
      <c r="O1951" s="126"/>
      <c r="P1951" s="127">
        <f>Table7[[#This Row],[Total Drug Cost]]-Table7[[#This Row],[Total Third-party Pay]]</f>
        <v>0</v>
      </c>
      <c r="Q1951" s="127"/>
      <c r="R1951" s="70" t="e">
        <f>VLOOKUP(Table7[[#This Row],[Patient PHN]],'[1]MASTER LIST'!$C:$D,2,FALSE)</f>
        <v>#N/A</v>
      </c>
    </row>
    <row r="1952" spans="1:18" x14ac:dyDescent="0.25">
      <c r="A1952" s="128"/>
      <c r="B1952" s="129"/>
      <c r="C1952" s="130"/>
      <c r="D1952" s="130"/>
      <c r="E1952" s="130"/>
      <c r="F1952" s="130"/>
      <c r="G1952" s="130"/>
      <c r="H1952" s="125"/>
      <c r="I1952" s="130"/>
      <c r="J1952" s="130"/>
      <c r="K1952" s="127"/>
      <c r="L1952" s="127"/>
      <c r="M1952" s="127"/>
      <c r="N1952" s="226">
        <f>Table7[[#This Row],[Drug Cost]]+Table7[[#This Row],[Drug Markup]]+Table7[[#This Row],[Drug Dispensing Fee]]</f>
        <v>0</v>
      </c>
      <c r="O1952" s="126"/>
      <c r="P1952" s="127">
        <f>Table7[[#This Row],[Total Drug Cost]]-Table7[[#This Row],[Total Third-party Pay]]</f>
        <v>0</v>
      </c>
      <c r="Q1952" s="127"/>
      <c r="R1952" s="70" t="e">
        <f>VLOOKUP(Table7[[#This Row],[Patient PHN]],'[1]MASTER LIST'!$C:$D,2,FALSE)</f>
        <v>#N/A</v>
      </c>
    </row>
    <row r="1953" spans="1:18" x14ac:dyDescent="0.25">
      <c r="A1953" s="128"/>
      <c r="B1953" s="129"/>
      <c r="C1953" s="130"/>
      <c r="D1953" s="130"/>
      <c r="E1953" s="130"/>
      <c r="F1953" s="130"/>
      <c r="G1953" s="130"/>
      <c r="H1953" s="125"/>
      <c r="I1953" s="130"/>
      <c r="J1953" s="130"/>
      <c r="K1953" s="127"/>
      <c r="L1953" s="127"/>
      <c r="M1953" s="127"/>
      <c r="N1953" s="226">
        <f>Table7[[#This Row],[Drug Cost]]+Table7[[#This Row],[Drug Markup]]+Table7[[#This Row],[Drug Dispensing Fee]]</f>
        <v>0</v>
      </c>
      <c r="O1953" s="126"/>
      <c r="P1953" s="127">
        <f>Table7[[#This Row],[Total Drug Cost]]-Table7[[#This Row],[Total Third-party Pay]]</f>
        <v>0</v>
      </c>
      <c r="Q1953" s="127"/>
      <c r="R1953" s="70" t="e">
        <f>VLOOKUP(Table7[[#This Row],[Patient PHN]],'[1]MASTER LIST'!$C:$D,2,FALSE)</f>
        <v>#N/A</v>
      </c>
    </row>
    <row r="1954" spans="1:18" x14ac:dyDescent="0.25">
      <c r="A1954" s="128"/>
      <c r="B1954" s="129"/>
      <c r="C1954" s="130"/>
      <c r="D1954" s="130"/>
      <c r="E1954" s="130"/>
      <c r="F1954" s="130"/>
      <c r="G1954" s="130"/>
      <c r="H1954" s="125"/>
      <c r="I1954" s="130"/>
      <c r="J1954" s="130"/>
      <c r="K1954" s="127"/>
      <c r="L1954" s="127"/>
      <c r="M1954" s="127"/>
      <c r="N1954" s="226">
        <f>Table7[[#This Row],[Drug Cost]]+Table7[[#This Row],[Drug Markup]]+Table7[[#This Row],[Drug Dispensing Fee]]</f>
        <v>0</v>
      </c>
      <c r="O1954" s="126"/>
      <c r="P1954" s="127">
        <f>Table7[[#This Row],[Total Drug Cost]]-Table7[[#This Row],[Total Third-party Pay]]</f>
        <v>0</v>
      </c>
      <c r="Q1954" s="127"/>
      <c r="R1954" s="70" t="e">
        <f>VLOOKUP(Table7[[#This Row],[Patient PHN]],'[1]MASTER LIST'!$C:$D,2,FALSE)</f>
        <v>#N/A</v>
      </c>
    </row>
    <row r="1955" spans="1:18" x14ac:dyDescent="0.25">
      <c r="A1955" s="128"/>
      <c r="B1955" s="129"/>
      <c r="C1955" s="130"/>
      <c r="D1955" s="130"/>
      <c r="E1955" s="130"/>
      <c r="F1955" s="130"/>
      <c r="G1955" s="130"/>
      <c r="H1955" s="125"/>
      <c r="I1955" s="130"/>
      <c r="J1955" s="130"/>
      <c r="K1955" s="127"/>
      <c r="L1955" s="127"/>
      <c r="M1955" s="127"/>
      <c r="N1955" s="226">
        <f>Table7[[#This Row],[Drug Cost]]+Table7[[#This Row],[Drug Markup]]+Table7[[#This Row],[Drug Dispensing Fee]]</f>
        <v>0</v>
      </c>
      <c r="O1955" s="126"/>
      <c r="P1955" s="127">
        <f>Table7[[#This Row],[Total Drug Cost]]-Table7[[#This Row],[Total Third-party Pay]]</f>
        <v>0</v>
      </c>
      <c r="Q1955" s="127"/>
      <c r="R1955" s="70" t="e">
        <f>VLOOKUP(Table7[[#This Row],[Patient PHN]],'[1]MASTER LIST'!$C:$D,2,FALSE)</f>
        <v>#N/A</v>
      </c>
    </row>
    <row r="1956" spans="1:18" x14ac:dyDescent="0.25">
      <c r="A1956" s="128"/>
      <c r="B1956" s="129"/>
      <c r="C1956" s="130"/>
      <c r="D1956" s="130"/>
      <c r="E1956" s="130"/>
      <c r="F1956" s="130"/>
      <c r="G1956" s="130"/>
      <c r="H1956" s="125"/>
      <c r="I1956" s="130"/>
      <c r="J1956" s="130"/>
      <c r="K1956" s="127"/>
      <c r="L1956" s="127"/>
      <c r="M1956" s="127"/>
      <c r="N1956" s="226">
        <f>Table7[[#This Row],[Drug Cost]]+Table7[[#This Row],[Drug Markup]]+Table7[[#This Row],[Drug Dispensing Fee]]</f>
        <v>0</v>
      </c>
      <c r="O1956" s="126"/>
      <c r="P1956" s="127">
        <f>Table7[[#This Row],[Total Drug Cost]]-Table7[[#This Row],[Total Third-party Pay]]</f>
        <v>0</v>
      </c>
      <c r="Q1956" s="127"/>
      <c r="R1956" s="70" t="e">
        <f>VLOOKUP(Table7[[#This Row],[Patient PHN]],'[1]MASTER LIST'!$C:$D,2,FALSE)</f>
        <v>#N/A</v>
      </c>
    </row>
    <row r="1957" spans="1:18" x14ac:dyDescent="0.25">
      <c r="A1957" s="128"/>
      <c r="B1957" s="129"/>
      <c r="C1957" s="130"/>
      <c r="D1957" s="130"/>
      <c r="E1957" s="130"/>
      <c r="F1957" s="130"/>
      <c r="G1957" s="130"/>
      <c r="H1957" s="125"/>
      <c r="I1957" s="130"/>
      <c r="J1957" s="130"/>
      <c r="K1957" s="127"/>
      <c r="L1957" s="127"/>
      <c r="M1957" s="127"/>
      <c r="N1957" s="226">
        <f>Table7[[#This Row],[Drug Cost]]+Table7[[#This Row],[Drug Markup]]+Table7[[#This Row],[Drug Dispensing Fee]]</f>
        <v>0</v>
      </c>
      <c r="O1957" s="126"/>
      <c r="P1957" s="127">
        <f>Table7[[#This Row],[Total Drug Cost]]-Table7[[#This Row],[Total Third-party Pay]]</f>
        <v>0</v>
      </c>
      <c r="Q1957" s="127"/>
      <c r="R1957" s="70" t="e">
        <f>VLOOKUP(Table7[[#This Row],[Patient PHN]],'[1]MASTER LIST'!$C:$D,2,FALSE)</f>
        <v>#N/A</v>
      </c>
    </row>
    <row r="1958" spans="1:18" x14ac:dyDescent="0.25">
      <c r="A1958" s="128"/>
      <c r="B1958" s="129"/>
      <c r="C1958" s="130"/>
      <c r="D1958" s="130"/>
      <c r="E1958" s="130"/>
      <c r="F1958" s="130"/>
      <c r="G1958" s="130"/>
      <c r="H1958" s="125"/>
      <c r="I1958" s="130"/>
      <c r="J1958" s="130"/>
      <c r="K1958" s="127"/>
      <c r="L1958" s="127"/>
      <c r="M1958" s="127"/>
      <c r="N1958" s="226">
        <f>Table7[[#This Row],[Drug Cost]]+Table7[[#This Row],[Drug Markup]]+Table7[[#This Row],[Drug Dispensing Fee]]</f>
        <v>0</v>
      </c>
      <c r="O1958" s="126"/>
      <c r="P1958" s="127">
        <f>Table7[[#This Row],[Total Drug Cost]]-Table7[[#This Row],[Total Third-party Pay]]</f>
        <v>0</v>
      </c>
      <c r="Q1958" s="127"/>
      <c r="R1958" s="70" t="e">
        <f>VLOOKUP(Table7[[#This Row],[Patient PHN]],'[1]MASTER LIST'!$C:$D,2,FALSE)</f>
        <v>#N/A</v>
      </c>
    </row>
    <row r="1959" spans="1:18" x14ac:dyDescent="0.25">
      <c r="A1959" s="128"/>
      <c r="B1959" s="129"/>
      <c r="C1959" s="130"/>
      <c r="D1959" s="130"/>
      <c r="E1959" s="130"/>
      <c r="F1959" s="130"/>
      <c r="G1959" s="130"/>
      <c r="H1959" s="125"/>
      <c r="I1959" s="130"/>
      <c r="J1959" s="130"/>
      <c r="K1959" s="127"/>
      <c r="L1959" s="127"/>
      <c r="M1959" s="127"/>
      <c r="N1959" s="226">
        <f>Table7[[#This Row],[Drug Cost]]+Table7[[#This Row],[Drug Markup]]+Table7[[#This Row],[Drug Dispensing Fee]]</f>
        <v>0</v>
      </c>
      <c r="O1959" s="126"/>
      <c r="P1959" s="127">
        <f>Table7[[#This Row],[Total Drug Cost]]-Table7[[#This Row],[Total Third-party Pay]]</f>
        <v>0</v>
      </c>
      <c r="Q1959" s="127"/>
      <c r="R1959" s="70" t="e">
        <f>VLOOKUP(Table7[[#This Row],[Patient PHN]],'[1]MASTER LIST'!$C:$D,2,FALSE)</f>
        <v>#N/A</v>
      </c>
    </row>
    <row r="1960" spans="1:18" x14ac:dyDescent="0.25">
      <c r="A1960" s="128"/>
      <c r="B1960" s="129"/>
      <c r="C1960" s="130"/>
      <c r="D1960" s="130"/>
      <c r="E1960" s="130"/>
      <c r="F1960" s="130"/>
      <c r="G1960" s="130"/>
      <c r="H1960" s="125"/>
      <c r="I1960" s="130"/>
      <c r="J1960" s="130"/>
      <c r="K1960" s="127"/>
      <c r="L1960" s="127"/>
      <c r="M1960" s="127"/>
      <c r="N1960" s="226">
        <f>Table7[[#This Row],[Drug Cost]]+Table7[[#This Row],[Drug Markup]]+Table7[[#This Row],[Drug Dispensing Fee]]</f>
        <v>0</v>
      </c>
      <c r="O1960" s="126"/>
      <c r="P1960" s="127">
        <f>Table7[[#This Row],[Total Drug Cost]]-Table7[[#This Row],[Total Third-party Pay]]</f>
        <v>0</v>
      </c>
      <c r="Q1960" s="127"/>
      <c r="R1960" s="70" t="e">
        <f>VLOOKUP(Table7[[#This Row],[Patient PHN]],'[1]MASTER LIST'!$C:$D,2,FALSE)</f>
        <v>#N/A</v>
      </c>
    </row>
    <row r="1961" spans="1:18" x14ac:dyDescent="0.25">
      <c r="A1961" s="128"/>
      <c r="B1961" s="129"/>
      <c r="C1961" s="130"/>
      <c r="D1961" s="130"/>
      <c r="E1961" s="130"/>
      <c r="F1961" s="130"/>
      <c r="G1961" s="130"/>
      <c r="H1961" s="125"/>
      <c r="I1961" s="130"/>
      <c r="J1961" s="130"/>
      <c r="K1961" s="127"/>
      <c r="L1961" s="127"/>
      <c r="M1961" s="127"/>
      <c r="N1961" s="226">
        <f>Table7[[#This Row],[Drug Cost]]+Table7[[#This Row],[Drug Markup]]+Table7[[#This Row],[Drug Dispensing Fee]]</f>
        <v>0</v>
      </c>
      <c r="O1961" s="126"/>
      <c r="P1961" s="127">
        <f>Table7[[#This Row],[Total Drug Cost]]-Table7[[#This Row],[Total Third-party Pay]]</f>
        <v>0</v>
      </c>
      <c r="Q1961" s="127"/>
      <c r="R1961" s="70" t="e">
        <f>VLOOKUP(Table7[[#This Row],[Patient PHN]],'[1]MASTER LIST'!$C:$D,2,FALSE)</f>
        <v>#N/A</v>
      </c>
    </row>
    <row r="1962" spans="1:18" x14ac:dyDescent="0.25">
      <c r="A1962" s="128"/>
      <c r="B1962" s="129"/>
      <c r="C1962" s="130"/>
      <c r="D1962" s="130"/>
      <c r="E1962" s="130"/>
      <c r="F1962" s="130"/>
      <c r="G1962" s="130"/>
      <c r="H1962" s="125"/>
      <c r="I1962" s="130"/>
      <c r="J1962" s="130"/>
      <c r="K1962" s="127"/>
      <c r="L1962" s="127"/>
      <c r="M1962" s="127"/>
      <c r="N1962" s="226">
        <f>Table7[[#This Row],[Drug Cost]]+Table7[[#This Row],[Drug Markup]]+Table7[[#This Row],[Drug Dispensing Fee]]</f>
        <v>0</v>
      </c>
      <c r="O1962" s="126"/>
      <c r="P1962" s="127">
        <f>Table7[[#This Row],[Total Drug Cost]]-Table7[[#This Row],[Total Third-party Pay]]</f>
        <v>0</v>
      </c>
      <c r="Q1962" s="127"/>
      <c r="R1962" s="70" t="e">
        <f>VLOOKUP(Table7[[#This Row],[Patient PHN]],'[1]MASTER LIST'!$C:$D,2,FALSE)</f>
        <v>#N/A</v>
      </c>
    </row>
    <row r="1963" spans="1:18" x14ac:dyDescent="0.25">
      <c r="A1963" s="128"/>
      <c r="B1963" s="129"/>
      <c r="C1963" s="130"/>
      <c r="D1963" s="130"/>
      <c r="E1963" s="130"/>
      <c r="F1963" s="130"/>
      <c r="G1963" s="130"/>
      <c r="H1963" s="125"/>
      <c r="I1963" s="130"/>
      <c r="J1963" s="130"/>
      <c r="K1963" s="127"/>
      <c r="L1963" s="127"/>
      <c r="M1963" s="127"/>
      <c r="N1963" s="226">
        <f>Table7[[#This Row],[Drug Cost]]+Table7[[#This Row],[Drug Markup]]+Table7[[#This Row],[Drug Dispensing Fee]]</f>
        <v>0</v>
      </c>
      <c r="O1963" s="126"/>
      <c r="P1963" s="127">
        <f>Table7[[#This Row],[Total Drug Cost]]-Table7[[#This Row],[Total Third-party Pay]]</f>
        <v>0</v>
      </c>
      <c r="Q1963" s="127"/>
      <c r="R1963" s="70" t="e">
        <f>VLOOKUP(Table7[[#This Row],[Patient PHN]],'[1]MASTER LIST'!$C:$D,2,FALSE)</f>
        <v>#N/A</v>
      </c>
    </row>
    <row r="1964" spans="1:18" x14ac:dyDescent="0.25">
      <c r="A1964" s="128"/>
      <c r="B1964" s="129"/>
      <c r="C1964" s="130"/>
      <c r="D1964" s="130"/>
      <c r="E1964" s="130"/>
      <c r="F1964" s="130"/>
      <c r="G1964" s="130"/>
      <c r="H1964" s="125"/>
      <c r="I1964" s="130"/>
      <c r="J1964" s="130"/>
      <c r="K1964" s="127"/>
      <c r="L1964" s="127"/>
      <c r="M1964" s="127"/>
      <c r="N1964" s="226">
        <f>Table7[[#This Row],[Drug Cost]]+Table7[[#This Row],[Drug Markup]]+Table7[[#This Row],[Drug Dispensing Fee]]</f>
        <v>0</v>
      </c>
      <c r="O1964" s="126"/>
      <c r="P1964" s="127">
        <f>Table7[[#This Row],[Total Drug Cost]]-Table7[[#This Row],[Total Third-party Pay]]</f>
        <v>0</v>
      </c>
      <c r="Q1964" s="127"/>
      <c r="R1964" s="70" t="e">
        <f>VLOOKUP(Table7[[#This Row],[Patient PHN]],'[1]MASTER LIST'!$C:$D,2,FALSE)</f>
        <v>#N/A</v>
      </c>
    </row>
    <row r="1965" spans="1:18" x14ac:dyDescent="0.25">
      <c r="A1965" s="128"/>
      <c r="B1965" s="129"/>
      <c r="C1965" s="130"/>
      <c r="D1965" s="130"/>
      <c r="E1965" s="130"/>
      <c r="F1965" s="130"/>
      <c r="G1965" s="130"/>
      <c r="H1965" s="125"/>
      <c r="I1965" s="130"/>
      <c r="J1965" s="130"/>
      <c r="K1965" s="127"/>
      <c r="L1965" s="127"/>
      <c r="M1965" s="127"/>
      <c r="N1965" s="226">
        <f>Table7[[#This Row],[Drug Cost]]+Table7[[#This Row],[Drug Markup]]+Table7[[#This Row],[Drug Dispensing Fee]]</f>
        <v>0</v>
      </c>
      <c r="O1965" s="126"/>
      <c r="P1965" s="127">
        <f>Table7[[#This Row],[Total Drug Cost]]-Table7[[#This Row],[Total Third-party Pay]]</f>
        <v>0</v>
      </c>
      <c r="Q1965" s="127"/>
      <c r="R1965" s="70" t="e">
        <f>VLOOKUP(Table7[[#This Row],[Patient PHN]],'[1]MASTER LIST'!$C:$D,2,FALSE)</f>
        <v>#N/A</v>
      </c>
    </row>
    <row r="1966" spans="1:18" x14ac:dyDescent="0.25">
      <c r="A1966" s="128"/>
      <c r="B1966" s="129"/>
      <c r="C1966" s="130"/>
      <c r="D1966" s="130"/>
      <c r="E1966" s="130"/>
      <c r="F1966" s="130"/>
      <c r="G1966" s="130"/>
      <c r="H1966" s="125"/>
      <c r="I1966" s="130"/>
      <c r="J1966" s="130"/>
      <c r="K1966" s="127"/>
      <c r="L1966" s="127"/>
      <c r="M1966" s="127"/>
      <c r="N1966" s="226">
        <f>Table7[[#This Row],[Drug Cost]]+Table7[[#This Row],[Drug Markup]]+Table7[[#This Row],[Drug Dispensing Fee]]</f>
        <v>0</v>
      </c>
      <c r="O1966" s="126"/>
      <c r="P1966" s="127">
        <f>Table7[[#This Row],[Total Drug Cost]]-Table7[[#This Row],[Total Third-party Pay]]</f>
        <v>0</v>
      </c>
      <c r="Q1966" s="127"/>
      <c r="R1966" s="70" t="e">
        <f>VLOOKUP(Table7[[#This Row],[Patient PHN]],'[1]MASTER LIST'!$C:$D,2,FALSE)</f>
        <v>#N/A</v>
      </c>
    </row>
    <row r="1967" spans="1:18" x14ac:dyDescent="0.25">
      <c r="A1967" s="128"/>
      <c r="B1967" s="129"/>
      <c r="C1967" s="130"/>
      <c r="D1967" s="130"/>
      <c r="E1967" s="130"/>
      <c r="F1967" s="130"/>
      <c r="G1967" s="130"/>
      <c r="H1967" s="125"/>
      <c r="I1967" s="130"/>
      <c r="J1967" s="130"/>
      <c r="K1967" s="127"/>
      <c r="L1967" s="127"/>
      <c r="M1967" s="127"/>
      <c r="N1967" s="226">
        <f>Table7[[#This Row],[Drug Cost]]+Table7[[#This Row],[Drug Markup]]+Table7[[#This Row],[Drug Dispensing Fee]]</f>
        <v>0</v>
      </c>
      <c r="O1967" s="126"/>
      <c r="P1967" s="127">
        <f>Table7[[#This Row],[Total Drug Cost]]-Table7[[#This Row],[Total Third-party Pay]]</f>
        <v>0</v>
      </c>
      <c r="Q1967" s="127"/>
      <c r="R1967" s="70" t="e">
        <f>VLOOKUP(Table7[[#This Row],[Patient PHN]],'[1]MASTER LIST'!$C:$D,2,FALSE)</f>
        <v>#N/A</v>
      </c>
    </row>
    <row r="1968" spans="1:18" x14ac:dyDescent="0.25">
      <c r="A1968" s="128"/>
      <c r="B1968" s="129"/>
      <c r="C1968" s="130"/>
      <c r="D1968" s="130"/>
      <c r="E1968" s="130"/>
      <c r="F1968" s="130"/>
      <c r="G1968" s="130"/>
      <c r="H1968" s="125"/>
      <c r="I1968" s="130"/>
      <c r="J1968" s="130"/>
      <c r="K1968" s="127"/>
      <c r="L1968" s="127"/>
      <c r="M1968" s="127"/>
      <c r="N1968" s="226">
        <f>Table7[[#This Row],[Drug Cost]]+Table7[[#This Row],[Drug Markup]]+Table7[[#This Row],[Drug Dispensing Fee]]</f>
        <v>0</v>
      </c>
      <c r="O1968" s="126"/>
      <c r="P1968" s="127">
        <f>Table7[[#This Row],[Total Drug Cost]]-Table7[[#This Row],[Total Third-party Pay]]</f>
        <v>0</v>
      </c>
      <c r="Q1968" s="127"/>
      <c r="R1968" s="70" t="e">
        <f>VLOOKUP(Table7[[#This Row],[Patient PHN]],'[1]MASTER LIST'!$C:$D,2,FALSE)</f>
        <v>#N/A</v>
      </c>
    </row>
    <row r="1969" spans="1:18" x14ac:dyDescent="0.25">
      <c r="A1969" s="128"/>
      <c r="B1969" s="129"/>
      <c r="C1969" s="130"/>
      <c r="D1969" s="130"/>
      <c r="E1969" s="130"/>
      <c r="F1969" s="130"/>
      <c r="G1969" s="130"/>
      <c r="H1969" s="125"/>
      <c r="I1969" s="130"/>
      <c r="J1969" s="130"/>
      <c r="K1969" s="127"/>
      <c r="L1969" s="127"/>
      <c r="M1969" s="127"/>
      <c r="N1969" s="226">
        <f>Table7[[#This Row],[Drug Cost]]+Table7[[#This Row],[Drug Markup]]+Table7[[#This Row],[Drug Dispensing Fee]]</f>
        <v>0</v>
      </c>
      <c r="O1969" s="126"/>
      <c r="P1969" s="127">
        <f>Table7[[#This Row],[Total Drug Cost]]-Table7[[#This Row],[Total Third-party Pay]]</f>
        <v>0</v>
      </c>
      <c r="Q1969" s="127"/>
      <c r="R1969" s="70" t="e">
        <f>VLOOKUP(Table7[[#This Row],[Patient PHN]],'[1]MASTER LIST'!$C:$D,2,FALSE)</f>
        <v>#N/A</v>
      </c>
    </row>
    <row r="1970" spans="1:18" x14ac:dyDescent="0.25">
      <c r="A1970" s="128"/>
      <c r="B1970" s="129"/>
      <c r="C1970" s="130"/>
      <c r="D1970" s="130"/>
      <c r="E1970" s="130"/>
      <c r="F1970" s="130"/>
      <c r="G1970" s="130"/>
      <c r="H1970" s="125"/>
      <c r="I1970" s="130"/>
      <c r="J1970" s="130"/>
      <c r="K1970" s="127"/>
      <c r="L1970" s="127"/>
      <c r="M1970" s="127"/>
      <c r="N1970" s="226">
        <f>Table7[[#This Row],[Drug Cost]]+Table7[[#This Row],[Drug Markup]]+Table7[[#This Row],[Drug Dispensing Fee]]</f>
        <v>0</v>
      </c>
      <c r="O1970" s="126"/>
      <c r="P1970" s="127">
        <f>Table7[[#This Row],[Total Drug Cost]]-Table7[[#This Row],[Total Third-party Pay]]</f>
        <v>0</v>
      </c>
      <c r="Q1970" s="127"/>
      <c r="R1970" s="70" t="e">
        <f>VLOOKUP(Table7[[#This Row],[Patient PHN]],'[1]MASTER LIST'!$C:$D,2,FALSE)</f>
        <v>#N/A</v>
      </c>
    </row>
    <row r="1971" spans="1:18" x14ac:dyDescent="0.25">
      <c r="A1971" s="128"/>
      <c r="B1971" s="129"/>
      <c r="C1971" s="130"/>
      <c r="D1971" s="130"/>
      <c r="E1971" s="130"/>
      <c r="F1971" s="130"/>
      <c r="G1971" s="130"/>
      <c r="H1971" s="125"/>
      <c r="I1971" s="130"/>
      <c r="J1971" s="130"/>
      <c r="K1971" s="127"/>
      <c r="L1971" s="127"/>
      <c r="M1971" s="127"/>
      <c r="N1971" s="226">
        <f>Table7[[#This Row],[Drug Cost]]+Table7[[#This Row],[Drug Markup]]+Table7[[#This Row],[Drug Dispensing Fee]]</f>
        <v>0</v>
      </c>
      <c r="O1971" s="126"/>
      <c r="P1971" s="127">
        <f>Table7[[#This Row],[Total Drug Cost]]-Table7[[#This Row],[Total Third-party Pay]]</f>
        <v>0</v>
      </c>
      <c r="Q1971" s="127"/>
      <c r="R1971" s="70" t="e">
        <f>VLOOKUP(Table7[[#This Row],[Patient PHN]],'[1]MASTER LIST'!$C:$D,2,FALSE)</f>
        <v>#N/A</v>
      </c>
    </row>
    <row r="1972" spans="1:18" x14ac:dyDescent="0.25">
      <c r="A1972" s="128"/>
      <c r="B1972" s="129"/>
      <c r="C1972" s="130"/>
      <c r="D1972" s="130"/>
      <c r="E1972" s="130"/>
      <c r="F1972" s="130"/>
      <c r="G1972" s="130"/>
      <c r="H1972" s="125"/>
      <c r="I1972" s="130"/>
      <c r="J1972" s="130"/>
      <c r="K1972" s="127"/>
      <c r="L1972" s="127"/>
      <c r="M1972" s="127"/>
      <c r="N1972" s="226">
        <f>Table7[[#This Row],[Drug Cost]]+Table7[[#This Row],[Drug Markup]]+Table7[[#This Row],[Drug Dispensing Fee]]</f>
        <v>0</v>
      </c>
      <c r="O1972" s="126"/>
      <c r="P1972" s="127">
        <f>Table7[[#This Row],[Total Drug Cost]]-Table7[[#This Row],[Total Third-party Pay]]</f>
        <v>0</v>
      </c>
      <c r="Q1972" s="127"/>
      <c r="R1972" s="70" t="e">
        <f>VLOOKUP(Table7[[#This Row],[Patient PHN]],'[1]MASTER LIST'!$C:$D,2,FALSE)</f>
        <v>#N/A</v>
      </c>
    </row>
    <row r="1973" spans="1:18" x14ac:dyDescent="0.25">
      <c r="A1973" s="128"/>
      <c r="B1973" s="129"/>
      <c r="C1973" s="130"/>
      <c r="D1973" s="130"/>
      <c r="E1973" s="130"/>
      <c r="F1973" s="130"/>
      <c r="G1973" s="130"/>
      <c r="H1973" s="125"/>
      <c r="I1973" s="130"/>
      <c r="J1973" s="130"/>
      <c r="K1973" s="127"/>
      <c r="L1973" s="127"/>
      <c r="M1973" s="127"/>
      <c r="N1973" s="226">
        <f>Table7[[#This Row],[Drug Cost]]+Table7[[#This Row],[Drug Markup]]+Table7[[#This Row],[Drug Dispensing Fee]]</f>
        <v>0</v>
      </c>
      <c r="O1973" s="126"/>
      <c r="P1973" s="127">
        <f>Table7[[#This Row],[Total Drug Cost]]-Table7[[#This Row],[Total Third-party Pay]]</f>
        <v>0</v>
      </c>
      <c r="Q1973" s="127"/>
      <c r="R1973" s="70" t="e">
        <f>VLOOKUP(Table7[[#This Row],[Patient PHN]],'[1]MASTER LIST'!$C:$D,2,FALSE)</f>
        <v>#N/A</v>
      </c>
    </row>
    <row r="1974" spans="1:18" x14ac:dyDescent="0.25">
      <c r="A1974" s="128"/>
      <c r="B1974" s="129"/>
      <c r="C1974" s="130"/>
      <c r="D1974" s="130"/>
      <c r="E1974" s="130"/>
      <c r="F1974" s="130"/>
      <c r="G1974" s="130"/>
      <c r="H1974" s="125"/>
      <c r="I1974" s="130"/>
      <c r="J1974" s="130"/>
      <c r="K1974" s="127"/>
      <c r="L1974" s="127"/>
      <c r="M1974" s="127"/>
      <c r="N1974" s="226">
        <f>Table7[[#This Row],[Drug Cost]]+Table7[[#This Row],[Drug Markup]]+Table7[[#This Row],[Drug Dispensing Fee]]</f>
        <v>0</v>
      </c>
      <c r="O1974" s="126"/>
      <c r="P1974" s="127">
        <f>Table7[[#This Row],[Total Drug Cost]]-Table7[[#This Row],[Total Third-party Pay]]</f>
        <v>0</v>
      </c>
      <c r="Q1974" s="127"/>
      <c r="R1974" s="70" t="e">
        <f>VLOOKUP(Table7[[#This Row],[Patient PHN]],'[1]MASTER LIST'!$C:$D,2,FALSE)</f>
        <v>#N/A</v>
      </c>
    </row>
    <row r="1975" spans="1:18" x14ac:dyDescent="0.25">
      <c r="A1975" s="128"/>
      <c r="B1975" s="129"/>
      <c r="C1975" s="130"/>
      <c r="D1975" s="130"/>
      <c r="E1975" s="130"/>
      <c r="F1975" s="130"/>
      <c r="G1975" s="130"/>
      <c r="H1975" s="125"/>
      <c r="I1975" s="130"/>
      <c r="J1975" s="130"/>
      <c r="K1975" s="127"/>
      <c r="L1975" s="127"/>
      <c r="M1975" s="127"/>
      <c r="N1975" s="226">
        <f>Table7[[#This Row],[Drug Cost]]+Table7[[#This Row],[Drug Markup]]+Table7[[#This Row],[Drug Dispensing Fee]]</f>
        <v>0</v>
      </c>
      <c r="O1975" s="126"/>
      <c r="P1975" s="127">
        <f>Table7[[#This Row],[Total Drug Cost]]-Table7[[#This Row],[Total Third-party Pay]]</f>
        <v>0</v>
      </c>
      <c r="Q1975" s="127"/>
      <c r="R1975" s="70" t="e">
        <f>VLOOKUP(Table7[[#This Row],[Patient PHN]],'[1]MASTER LIST'!$C:$D,2,FALSE)</f>
        <v>#N/A</v>
      </c>
    </row>
    <row r="1976" spans="1:18" x14ac:dyDescent="0.25">
      <c r="A1976" s="128"/>
      <c r="B1976" s="129"/>
      <c r="C1976" s="130"/>
      <c r="D1976" s="130"/>
      <c r="E1976" s="130"/>
      <c r="F1976" s="130"/>
      <c r="G1976" s="130"/>
      <c r="H1976" s="125"/>
      <c r="I1976" s="130"/>
      <c r="J1976" s="130"/>
      <c r="K1976" s="127"/>
      <c r="L1976" s="127"/>
      <c r="M1976" s="127"/>
      <c r="N1976" s="226">
        <f>Table7[[#This Row],[Drug Cost]]+Table7[[#This Row],[Drug Markup]]+Table7[[#This Row],[Drug Dispensing Fee]]</f>
        <v>0</v>
      </c>
      <c r="O1976" s="126"/>
      <c r="P1976" s="127">
        <f>Table7[[#This Row],[Total Drug Cost]]-Table7[[#This Row],[Total Third-party Pay]]</f>
        <v>0</v>
      </c>
      <c r="Q1976" s="127"/>
      <c r="R1976" s="70" t="e">
        <f>VLOOKUP(Table7[[#This Row],[Patient PHN]],'[1]MASTER LIST'!$C:$D,2,FALSE)</f>
        <v>#N/A</v>
      </c>
    </row>
    <row r="1977" spans="1:18" x14ac:dyDescent="0.25">
      <c r="A1977" s="128"/>
      <c r="B1977" s="129"/>
      <c r="C1977" s="130"/>
      <c r="D1977" s="130"/>
      <c r="E1977" s="130"/>
      <c r="F1977" s="130"/>
      <c r="G1977" s="130"/>
      <c r="H1977" s="125"/>
      <c r="I1977" s="130"/>
      <c r="J1977" s="130"/>
      <c r="K1977" s="127"/>
      <c r="L1977" s="127"/>
      <c r="M1977" s="127"/>
      <c r="N1977" s="226">
        <f>Table7[[#This Row],[Drug Cost]]+Table7[[#This Row],[Drug Markup]]+Table7[[#This Row],[Drug Dispensing Fee]]</f>
        <v>0</v>
      </c>
      <c r="O1977" s="126"/>
      <c r="P1977" s="127">
        <f>Table7[[#This Row],[Total Drug Cost]]-Table7[[#This Row],[Total Third-party Pay]]</f>
        <v>0</v>
      </c>
      <c r="Q1977" s="127"/>
      <c r="R1977" s="70" t="e">
        <f>VLOOKUP(Table7[[#This Row],[Patient PHN]],'[1]MASTER LIST'!$C:$D,2,FALSE)</f>
        <v>#N/A</v>
      </c>
    </row>
    <row r="1978" spans="1:18" x14ac:dyDescent="0.25">
      <c r="A1978" s="128"/>
      <c r="B1978" s="129"/>
      <c r="C1978" s="130"/>
      <c r="D1978" s="130"/>
      <c r="E1978" s="130"/>
      <c r="F1978" s="130"/>
      <c r="G1978" s="130"/>
      <c r="H1978" s="125"/>
      <c r="I1978" s="130"/>
      <c r="J1978" s="130"/>
      <c r="K1978" s="127"/>
      <c r="L1978" s="127"/>
      <c r="M1978" s="127"/>
      <c r="N1978" s="226">
        <f>Table7[[#This Row],[Drug Cost]]+Table7[[#This Row],[Drug Markup]]+Table7[[#This Row],[Drug Dispensing Fee]]</f>
        <v>0</v>
      </c>
      <c r="O1978" s="126"/>
      <c r="P1978" s="127">
        <f>Table7[[#This Row],[Total Drug Cost]]-Table7[[#This Row],[Total Third-party Pay]]</f>
        <v>0</v>
      </c>
      <c r="Q1978" s="127"/>
      <c r="R1978" s="70" t="e">
        <f>VLOOKUP(Table7[[#This Row],[Patient PHN]],'[1]MASTER LIST'!$C:$D,2,FALSE)</f>
        <v>#N/A</v>
      </c>
    </row>
    <row r="1979" spans="1:18" x14ac:dyDescent="0.25">
      <c r="A1979" s="128"/>
      <c r="B1979" s="129"/>
      <c r="C1979" s="130"/>
      <c r="D1979" s="130"/>
      <c r="E1979" s="130"/>
      <c r="F1979" s="130"/>
      <c r="G1979" s="130"/>
      <c r="H1979" s="125"/>
      <c r="I1979" s="130"/>
      <c r="J1979" s="130"/>
      <c r="K1979" s="127"/>
      <c r="L1979" s="127"/>
      <c r="M1979" s="127"/>
      <c r="N1979" s="226">
        <f>Table7[[#This Row],[Drug Cost]]+Table7[[#This Row],[Drug Markup]]+Table7[[#This Row],[Drug Dispensing Fee]]</f>
        <v>0</v>
      </c>
      <c r="O1979" s="126"/>
      <c r="P1979" s="127">
        <f>Table7[[#This Row],[Total Drug Cost]]-Table7[[#This Row],[Total Third-party Pay]]</f>
        <v>0</v>
      </c>
      <c r="Q1979" s="127"/>
      <c r="R1979" s="70" t="e">
        <f>VLOOKUP(Table7[[#This Row],[Patient PHN]],'[1]MASTER LIST'!$C:$D,2,FALSE)</f>
        <v>#N/A</v>
      </c>
    </row>
    <row r="1980" spans="1:18" x14ac:dyDescent="0.25">
      <c r="A1980" s="128"/>
      <c r="B1980" s="129"/>
      <c r="C1980" s="130"/>
      <c r="D1980" s="130"/>
      <c r="E1980" s="130"/>
      <c r="F1980" s="130"/>
      <c r="G1980" s="130"/>
      <c r="H1980" s="125"/>
      <c r="I1980" s="130"/>
      <c r="J1980" s="130"/>
      <c r="K1980" s="127"/>
      <c r="L1980" s="127"/>
      <c r="M1980" s="127"/>
      <c r="N1980" s="226">
        <f>Table7[[#This Row],[Drug Cost]]+Table7[[#This Row],[Drug Markup]]+Table7[[#This Row],[Drug Dispensing Fee]]</f>
        <v>0</v>
      </c>
      <c r="O1980" s="126"/>
      <c r="P1980" s="127">
        <f>Table7[[#This Row],[Total Drug Cost]]-Table7[[#This Row],[Total Third-party Pay]]</f>
        <v>0</v>
      </c>
      <c r="Q1980" s="127"/>
      <c r="R1980" s="70" t="e">
        <f>VLOOKUP(Table7[[#This Row],[Patient PHN]],'[1]MASTER LIST'!$C:$D,2,FALSE)</f>
        <v>#N/A</v>
      </c>
    </row>
    <row r="1981" spans="1:18" x14ac:dyDescent="0.25">
      <c r="A1981" s="128"/>
      <c r="B1981" s="129"/>
      <c r="C1981" s="130"/>
      <c r="D1981" s="130"/>
      <c r="E1981" s="130"/>
      <c r="F1981" s="130"/>
      <c r="G1981" s="130"/>
      <c r="H1981" s="125"/>
      <c r="I1981" s="130"/>
      <c r="J1981" s="130"/>
      <c r="K1981" s="127"/>
      <c r="L1981" s="127"/>
      <c r="M1981" s="127"/>
      <c r="N1981" s="226">
        <f>Table7[[#This Row],[Drug Cost]]+Table7[[#This Row],[Drug Markup]]+Table7[[#This Row],[Drug Dispensing Fee]]</f>
        <v>0</v>
      </c>
      <c r="O1981" s="126"/>
      <c r="P1981" s="127">
        <f>Table7[[#This Row],[Total Drug Cost]]-Table7[[#This Row],[Total Third-party Pay]]</f>
        <v>0</v>
      </c>
      <c r="Q1981" s="127"/>
      <c r="R1981" s="70" t="e">
        <f>VLOOKUP(Table7[[#This Row],[Patient PHN]],'[1]MASTER LIST'!$C:$D,2,FALSE)</f>
        <v>#N/A</v>
      </c>
    </row>
    <row r="1982" spans="1:18" x14ac:dyDescent="0.25">
      <c r="A1982" s="128"/>
      <c r="B1982" s="129"/>
      <c r="C1982" s="130"/>
      <c r="D1982" s="130"/>
      <c r="E1982" s="130"/>
      <c r="F1982" s="130"/>
      <c r="G1982" s="130"/>
      <c r="H1982" s="125"/>
      <c r="I1982" s="130"/>
      <c r="J1982" s="130"/>
      <c r="K1982" s="127"/>
      <c r="L1982" s="127"/>
      <c r="M1982" s="127"/>
      <c r="N1982" s="226">
        <f>Table7[[#This Row],[Drug Cost]]+Table7[[#This Row],[Drug Markup]]+Table7[[#This Row],[Drug Dispensing Fee]]</f>
        <v>0</v>
      </c>
      <c r="O1982" s="126"/>
      <c r="P1982" s="127">
        <f>Table7[[#This Row],[Total Drug Cost]]-Table7[[#This Row],[Total Third-party Pay]]</f>
        <v>0</v>
      </c>
      <c r="Q1982" s="127"/>
      <c r="R1982" s="70" t="e">
        <f>VLOOKUP(Table7[[#This Row],[Patient PHN]],'[1]MASTER LIST'!$C:$D,2,FALSE)</f>
        <v>#N/A</v>
      </c>
    </row>
    <row r="1983" spans="1:18" x14ac:dyDescent="0.25">
      <c r="A1983" s="128"/>
      <c r="B1983" s="129"/>
      <c r="C1983" s="130"/>
      <c r="D1983" s="130"/>
      <c r="E1983" s="130"/>
      <c r="F1983" s="130"/>
      <c r="G1983" s="130"/>
      <c r="H1983" s="125"/>
      <c r="I1983" s="130"/>
      <c r="J1983" s="130"/>
      <c r="K1983" s="127"/>
      <c r="L1983" s="127"/>
      <c r="M1983" s="127"/>
      <c r="N1983" s="226">
        <f>Table7[[#This Row],[Drug Cost]]+Table7[[#This Row],[Drug Markup]]+Table7[[#This Row],[Drug Dispensing Fee]]</f>
        <v>0</v>
      </c>
      <c r="O1983" s="126"/>
      <c r="P1983" s="127">
        <f>Table7[[#This Row],[Total Drug Cost]]-Table7[[#This Row],[Total Third-party Pay]]</f>
        <v>0</v>
      </c>
      <c r="Q1983" s="127"/>
      <c r="R1983" s="70" t="e">
        <f>VLOOKUP(Table7[[#This Row],[Patient PHN]],'[1]MASTER LIST'!$C:$D,2,FALSE)</f>
        <v>#N/A</v>
      </c>
    </row>
    <row r="1984" spans="1:18" x14ac:dyDescent="0.25">
      <c r="A1984" s="128"/>
      <c r="B1984" s="129"/>
      <c r="C1984" s="130"/>
      <c r="D1984" s="130"/>
      <c r="E1984" s="130"/>
      <c r="F1984" s="130"/>
      <c r="G1984" s="130"/>
      <c r="H1984" s="125"/>
      <c r="I1984" s="130"/>
      <c r="J1984" s="130"/>
      <c r="K1984" s="127"/>
      <c r="L1984" s="127"/>
      <c r="M1984" s="127"/>
      <c r="N1984" s="226">
        <f>Table7[[#This Row],[Drug Cost]]+Table7[[#This Row],[Drug Markup]]+Table7[[#This Row],[Drug Dispensing Fee]]</f>
        <v>0</v>
      </c>
      <c r="O1984" s="126"/>
      <c r="P1984" s="127">
        <f>Table7[[#This Row],[Total Drug Cost]]-Table7[[#This Row],[Total Third-party Pay]]</f>
        <v>0</v>
      </c>
      <c r="Q1984" s="127"/>
      <c r="R1984" s="70" t="e">
        <f>VLOOKUP(Table7[[#This Row],[Patient PHN]],'[1]MASTER LIST'!$C:$D,2,FALSE)</f>
        <v>#N/A</v>
      </c>
    </row>
    <row r="1985" spans="1:18" x14ac:dyDescent="0.25">
      <c r="A1985" s="128"/>
      <c r="B1985" s="129"/>
      <c r="C1985" s="130"/>
      <c r="D1985" s="130"/>
      <c r="E1985" s="130"/>
      <c r="F1985" s="130"/>
      <c r="G1985" s="130"/>
      <c r="H1985" s="125"/>
      <c r="I1985" s="130"/>
      <c r="J1985" s="130"/>
      <c r="K1985" s="127"/>
      <c r="L1985" s="127"/>
      <c r="M1985" s="127"/>
      <c r="N1985" s="226">
        <f>Table7[[#This Row],[Drug Cost]]+Table7[[#This Row],[Drug Markup]]+Table7[[#This Row],[Drug Dispensing Fee]]</f>
        <v>0</v>
      </c>
      <c r="O1985" s="126"/>
      <c r="P1985" s="127">
        <f>Table7[[#This Row],[Total Drug Cost]]-Table7[[#This Row],[Total Third-party Pay]]</f>
        <v>0</v>
      </c>
      <c r="Q1985" s="127"/>
      <c r="R1985" s="70" t="e">
        <f>VLOOKUP(Table7[[#This Row],[Patient PHN]],'[1]MASTER LIST'!$C:$D,2,FALSE)</f>
        <v>#N/A</v>
      </c>
    </row>
    <row r="1986" spans="1:18" x14ac:dyDescent="0.25">
      <c r="A1986" s="128"/>
      <c r="B1986" s="129"/>
      <c r="C1986" s="130"/>
      <c r="D1986" s="130"/>
      <c r="E1986" s="130"/>
      <c r="F1986" s="130"/>
      <c r="G1986" s="130"/>
      <c r="H1986" s="125"/>
      <c r="I1986" s="130"/>
      <c r="J1986" s="130"/>
      <c r="K1986" s="127"/>
      <c r="L1986" s="127"/>
      <c r="M1986" s="127"/>
      <c r="N1986" s="226">
        <f>Table7[[#This Row],[Drug Cost]]+Table7[[#This Row],[Drug Markup]]+Table7[[#This Row],[Drug Dispensing Fee]]</f>
        <v>0</v>
      </c>
      <c r="O1986" s="126"/>
      <c r="P1986" s="127">
        <f>Table7[[#This Row],[Total Drug Cost]]-Table7[[#This Row],[Total Third-party Pay]]</f>
        <v>0</v>
      </c>
      <c r="Q1986" s="127"/>
      <c r="R1986" s="70" t="e">
        <f>VLOOKUP(Table7[[#This Row],[Patient PHN]],'[1]MASTER LIST'!$C:$D,2,FALSE)</f>
        <v>#N/A</v>
      </c>
    </row>
    <row r="1987" spans="1:18" x14ac:dyDescent="0.25">
      <c r="A1987" s="128"/>
      <c r="B1987" s="129"/>
      <c r="C1987" s="130"/>
      <c r="D1987" s="130"/>
      <c r="E1987" s="130"/>
      <c r="F1987" s="130"/>
      <c r="G1987" s="130"/>
      <c r="H1987" s="125"/>
      <c r="I1987" s="130"/>
      <c r="J1987" s="130"/>
      <c r="K1987" s="127"/>
      <c r="L1987" s="127"/>
      <c r="M1987" s="127"/>
      <c r="N1987" s="226">
        <f>Table7[[#This Row],[Drug Cost]]+Table7[[#This Row],[Drug Markup]]+Table7[[#This Row],[Drug Dispensing Fee]]</f>
        <v>0</v>
      </c>
      <c r="O1987" s="126"/>
      <c r="P1987" s="127">
        <f>Table7[[#This Row],[Total Drug Cost]]-Table7[[#This Row],[Total Third-party Pay]]</f>
        <v>0</v>
      </c>
      <c r="Q1987" s="127"/>
      <c r="R1987" s="70" t="e">
        <f>VLOOKUP(Table7[[#This Row],[Patient PHN]],'[1]MASTER LIST'!$C:$D,2,FALSE)</f>
        <v>#N/A</v>
      </c>
    </row>
    <row r="1988" spans="1:18" x14ac:dyDescent="0.25">
      <c r="A1988" s="128"/>
      <c r="B1988" s="129"/>
      <c r="C1988" s="130"/>
      <c r="D1988" s="130"/>
      <c r="E1988" s="130"/>
      <c r="F1988" s="130"/>
      <c r="G1988" s="130"/>
      <c r="H1988" s="125"/>
      <c r="I1988" s="130"/>
      <c r="J1988" s="130"/>
      <c r="K1988" s="127"/>
      <c r="L1988" s="127"/>
      <c r="M1988" s="127"/>
      <c r="N1988" s="226">
        <f>Table7[[#This Row],[Drug Cost]]+Table7[[#This Row],[Drug Markup]]+Table7[[#This Row],[Drug Dispensing Fee]]</f>
        <v>0</v>
      </c>
      <c r="O1988" s="126"/>
      <c r="P1988" s="127">
        <f>Table7[[#This Row],[Total Drug Cost]]-Table7[[#This Row],[Total Third-party Pay]]</f>
        <v>0</v>
      </c>
      <c r="Q1988" s="127"/>
      <c r="R1988" s="70" t="e">
        <f>VLOOKUP(Table7[[#This Row],[Patient PHN]],'[1]MASTER LIST'!$C:$D,2,FALSE)</f>
        <v>#N/A</v>
      </c>
    </row>
    <row r="1989" spans="1:18" x14ac:dyDescent="0.25">
      <c r="A1989" s="128"/>
      <c r="B1989" s="129"/>
      <c r="C1989" s="130"/>
      <c r="D1989" s="130"/>
      <c r="E1989" s="130"/>
      <c r="F1989" s="130"/>
      <c r="G1989" s="130"/>
      <c r="H1989" s="125"/>
      <c r="I1989" s="130"/>
      <c r="J1989" s="130"/>
      <c r="K1989" s="127"/>
      <c r="L1989" s="127"/>
      <c r="M1989" s="127"/>
      <c r="N1989" s="226">
        <f>Table7[[#This Row],[Drug Cost]]+Table7[[#This Row],[Drug Markup]]+Table7[[#This Row],[Drug Dispensing Fee]]</f>
        <v>0</v>
      </c>
      <c r="O1989" s="126"/>
      <c r="P1989" s="127">
        <f>Table7[[#This Row],[Total Drug Cost]]-Table7[[#This Row],[Total Third-party Pay]]</f>
        <v>0</v>
      </c>
      <c r="Q1989" s="127"/>
      <c r="R1989" s="70" t="e">
        <f>VLOOKUP(Table7[[#This Row],[Patient PHN]],'[1]MASTER LIST'!$C:$D,2,FALSE)</f>
        <v>#N/A</v>
      </c>
    </row>
    <row r="1990" spans="1:18" x14ac:dyDescent="0.25">
      <c r="A1990" s="128"/>
      <c r="B1990" s="129"/>
      <c r="C1990" s="130"/>
      <c r="D1990" s="130"/>
      <c r="E1990" s="130"/>
      <c r="F1990" s="130"/>
      <c r="G1990" s="130"/>
      <c r="H1990" s="125"/>
      <c r="I1990" s="130"/>
      <c r="J1990" s="130"/>
      <c r="K1990" s="127"/>
      <c r="L1990" s="127"/>
      <c r="M1990" s="127"/>
      <c r="N1990" s="226">
        <f>Table7[[#This Row],[Drug Cost]]+Table7[[#This Row],[Drug Markup]]+Table7[[#This Row],[Drug Dispensing Fee]]</f>
        <v>0</v>
      </c>
      <c r="O1990" s="126"/>
      <c r="P1990" s="127">
        <f>Table7[[#This Row],[Total Drug Cost]]-Table7[[#This Row],[Total Third-party Pay]]</f>
        <v>0</v>
      </c>
      <c r="Q1990" s="127"/>
      <c r="R1990" s="70" t="e">
        <f>VLOOKUP(Table7[[#This Row],[Patient PHN]],'[1]MASTER LIST'!$C:$D,2,FALSE)</f>
        <v>#N/A</v>
      </c>
    </row>
    <row r="1991" spans="1:18" x14ac:dyDescent="0.25">
      <c r="A1991" s="128"/>
      <c r="B1991" s="129"/>
      <c r="C1991" s="130"/>
      <c r="D1991" s="130"/>
      <c r="E1991" s="130"/>
      <c r="F1991" s="130"/>
      <c r="G1991" s="130"/>
      <c r="H1991" s="125"/>
      <c r="I1991" s="130"/>
      <c r="J1991" s="130"/>
      <c r="K1991" s="127"/>
      <c r="L1991" s="127"/>
      <c r="M1991" s="127"/>
      <c r="N1991" s="226">
        <f>Table7[[#This Row],[Drug Cost]]+Table7[[#This Row],[Drug Markup]]+Table7[[#This Row],[Drug Dispensing Fee]]</f>
        <v>0</v>
      </c>
      <c r="O1991" s="126"/>
      <c r="P1991" s="127">
        <f>Table7[[#This Row],[Total Drug Cost]]-Table7[[#This Row],[Total Third-party Pay]]</f>
        <v>0</v>
      </c>
      <c r="Q1991" s="127"/>
      <c r="R1991" s="70" t="e">
        <f>VLOOKUP(Table7[[#This Row],[Patient PHN]],'[1]MASTER LIST'!$C:$D,2,FALSE)</f>
        <v>#N/A</v>
      </c>
    </row>
    <row r="1992" spans="1:18" x14ac:dyDescent="0.25">
      <c r="A1992" s="128"/>
      <c r="B1992" s="129"/>
      <c r="C1992" s="130"/>
      <c r="D1992" s="130"/>
      <c r="E1992" s="130"/>
      <c r="F1992" s="130"/>
      <c r="G1992" s="130"/>
      <c r="H1992" s="125"/>
      <c r="I1992" s="130"/>
      <c r="J1992" s="130"/>
      <c r="K1992" s="127"/>
      <c r="L1992" s="127"/>
      <c r="M1992" s="127"/>
      <c r="N1992" s="226">
        <f>Table7[[#This Row],[Drug Cost]]+Table7[[#This Row],[Drug Markup]]+Table7[[#This Row],[Drug Dispensing Fee]]</f>
        <v>0</v>
      </c>
      <c r="O1992" s="126"/>
      <c r="P1992" s="127">
        <f>Table7[[#This Row],[Total Drug Cost]]-Table7[[#This Row],[Total Third-party Pay]]</f>
        <v>0</v>
      </c>
      <c r="Q1992" s="127"/>
      <c r="R1992" s="70" t="e">
        <f>VLOOKUP(Table7[[#This Row],[Patient PHN]],'[1]MASTER LIST'!$C:$D,2,FALSE)</f>
        <v>#N/A</v>
      </c>
    </row>
    <row r="1993" spans="1:18" x14ac:dyDescent="0.25">
      <c r="A1993" s="128"/>
      <c r="B1993" s="129"/>
      <c r="C1993" s="130"/>
      <c r="D1993" s="130"/>
      <c r="E1993" s="130"/>
      <c r="F1993" s="130"/>
      <c r="G1993" s="130"/>
      <c r="H1993" s="125"/>
      <c r="I1993" s="130"/>
      <c r="J1993" s="130"/>
      <c r="K1993" s="127"/>
      <c r="L1993" s="127"/>
      <c r="M1993" s="127"/>
      <c r="N1993" s="226">
        <f>Table7[[#This Row],[Drug Cost]]+Table7[[#This Row],[Drug Markup]]+Table7[[#This Row],[Drug Dispensing Fee]]</f>
        <v>0</v>
      </c>
      <c r="O1993" s="126"/>
      <c r="P1993" s="127">
        <f>Table7[[#This Row],[Total Drug Cost]]-Table7[[#This Row],[Total Third-party Pay]]</f>
        <v>0</v>
      </c>
      <c r="Q1993" s="127"/>
      <c r="R1993" s="70" t="e">
        <f>VLOOKUP(Table7[[#This Row],[Patient PHN]],'[1]MASTER LIST'!$C:$D,2,FALSE)</f>
        <v>#N/A</v>
      </c>
    </row>
    <row r="1994" spans="1:18" x14ac:dyDescent="0.25">
      <c r="A1994" s="128"/>
      <c r="B1994" s="129"/>
      <c r="C1994" s="130"/>
      <c r="D1994" s="130"/>
      <c r="E1994" s="130"/>
      <c r="F1994" s="130"/>
      <c r="G1994" s="130"/>
      <c r="H1994" s="125"/>
      <c r="I1994" s="130"/>
      <c r="J1994" s="130"/>
      <c r="K1994" s="127"/>
      <c r="L1994" s="127"/>
      <c r="M1994" s="127"/>
      <c r="N1994" s="226">
        <f>Table7[[#This Row],[Drug Cost]]+Table7[[#This Row],[Drug Markup]]+Table7[[#This Row],[Drug Dispensing Fee]]</f>
        <v>0</v>
      </c>
      <c r="O1994" s="126"/>
      <c r="P1994" s="127">
        <f>Table7[[#This Row],[Total Drug Cost]]-Table7[[#This Row],[Total Third-party Pay]]</f>
        <v>0</v>
      </c>
      <c r="Q1994" s="127"/>
      <c r="R1994" s="70" t="e">
        <f>VLOOKUP(Table7[[#This Row],[Patient PHN]],'[1]MASTER LIST'!$C:$D,2,FALSE)</f>
        <v>#N/A</v>
      </c>
    </row>
    <row r="1995" spans="1:18" x14ac:dyDescent="0.25">
      <c r="A1995" s="128"/>
      <c r="B1995" s="129"/>
      <c r="C1995" s="130"/>
      <c r="D1995" s="130"/>
      <c r="E1995" s="130"/>
      <c r="F1995" s="130"/>
      <c r="G1995" s="130"/>
      <c r="H1995" s="125"/>
      <c r="I1995" s="130"/>
      <c r="J1995" s="130"/>
      <c r="K1995" s="127"/>
      <c r="L1995" s="127"/>
      <c r="M1995" s="127"/>
      <c r="N1995" s="226">
        <f>Table7[[#This Row],[Drug Cost]]+Table7[[#This Row],[Drug Markup]]+Table7[[#This Row],[Drug Dispensing Fee]]</f>
        <v>0</v>
      </c>
      <c r="O1995" s="126"/>
      <c r="P1995" s="127">
        <f>Table7[[#This Row],[Total Drug Cost]]-Table7[[#This Row],[Total Third-party Pay]]</f>
        <v>0</v>
      </c>
      <c r="Q1995" s="127"/>
      <c r="R1995" s="70" t="e">
        <f>VLOOKUP(Table7[[#This Row],[Patient PHN]],'[1]MASTER LIST'!$C:$D,2,FALSE)</f>
        <v>#N/A</v>
      </c>
    </row>
    <row r="1996" spans="1:18" x14ac:dyDescent="0.25">
      <c r="A1996" s="128"/>
      <c r="B1996" s="129"/>
      <c r="C1996" s="130"/>
      <c r="D1996" s="130"/>
      <c r="E1996" s="130"/>
      <c r="F1996" s="130"/>
      <c r="G1996" s="130"/>
      <c r="H1996" s="125"/>
      <c r="I1996" s="130"/>
      <c r="J1996" s="130"/>
      <c r="K1996" s="127"/>
      <c r="L1996" s="127"/>
      <c r="M1996" s="127"/>
      <c r="N1996" s="226">
        <f>Table7[[#This Row],[Drug Cost]]+Table7[[#This Row],[Drug Markup]]+Table7[[#This Row],[Drug Dispensing Fee]]</f>
        <v>0</v>
      </c>
      <c r="O1996" s="126"/>
      <c r="P1996" s="127">
        <f>Table7[[#This Row],[Total Drug Cost]]-Table7[[#This Row],[Total Third-party Pay]]</f>
        <v>0</v>
      </c>
      <c r="Q1996" s="127"/>
      <c r="R1996" s="70" t="e">
        <f>VLOOKUP(Table7[[#This Row],[Patient PHN]],'[1]MASTER LIST'!$C:$D,2,FALSE)</f>
        <v>#N/A</v>
      </c>
    </row>
    <row r="1997" spans="1:18" x14ac:dyDescent="0.25">
      <c r="A1997" s="128"/>
      <c r="B1997" s="129"/>
      <c r="C1997" s="130"/>
      <c r="D1997" s="130"/>
      <c r="E1997" s="130"/>
      <c r="F1997" s="130"/>
      <c r="G1997" s="130"/>
      <c r="H1997" s="125"/>
      <c r="I1997" s="130"/>
      <c r="J1997" s="130"/>
      <c r="K1997" s="127"/>
      <c r="L1997" s="127"/>
      <c r="M1997" s="127"/>
      <c r="N1997" s="226">
        <f>Table7[[#This Row],[Drug Cost]]+Table7[[#This Row],[Drug Markup]]+Table7[[#This Row],[Drug Dispensing Fee]]</f>
        <v>0</v>
      </c>
      <c r="O1997" s="126"/>
      <c r="P1997" s="127">
        <f>Table7[[#This Row],[Total Drug Cost]]-Table7[[#This Row],[Total Third-party Pay]]</f>
        <v>0</v>
      </c>
      <c r="Q1997" s="127"/>
      <c r="R1997" s="70" t="e">
        <f>VLOOKUP(Table7[[#This Row],[Patient PHN]],'[1]MASTER LIST'!$C:$D,2,FALSE)</f>
        <v>#N/A</v>
      </c>
    </row>
    <row r="1998" spans="1:18" x14ac:dyDescent="0.25">
      <c r="A1998" s="128"/>
      <c r="B1998" s="129"/>
      <c r="C1998" s="130"/>
      <c r="D1998" s="130"/>
      <c r="E1998" s="130"/>
      <c r="F1998" s="130"/>
      <c r="G1998" s="130"/>
      <c r="H1998" s="125"/>
      <c r="I1998" s="130"/>
      <c r="J1998" s="130"/>
      <c r="K1998" s="127"/>
      <c r="L1998" s="127"/>
      <c r="M1998" s="127"/>
      <c r="N1998" s="226">
        <f>Table7[[#This Row],[Drug Cost]]+Table7[[#This Row],[Drug Markup]]+Table7[[#This Row],[Drug Dispensing Fee]]</f>
        <v>0</v>
      </c>
      <c r="O1998" s="126"/>
      <c r="P1998" s="127">
        <f>Table7[[#This Row],[Total Drug Cost]]-Table7[[#This Row],[Total Third-party Pay]]</f>
        <v>0</v>
      </c>
      <c r="Q1998" s="127"/>
      <c r="R1998" s="70" t="e">
        <f>VLOOKUP(Table7[[#This Row],[Patient PHN]],'[1]MASTER LIST'!$C:$D,2,FALSE)</f>
        <v>#N/A</v>
      </c>
    </row>
    <row r="1999" spans="1:18" x14ac:dyDescent="0.25">
      <c r="A1999" s="128"/>
      <c r="B1999" s="129"/>
      <c r="C1999" s="130"/>
      <c r="D1999" s="130"/>
      <c r="E1999" s="130"/>
      <c r="F1999" s="130"/>
      <c r="G1999" s="130"/>
      <c r="H1999" s="125"/>
      <c r="I1999" s="130"/>
      <c r="J1999" s="130"/>
      <c r="K1999" s="127"/>
      <c r="L1999" s="127"/>
      <c r="M1999" s="127"/>
      <c r="N1999" s="226">
        <f>Table7[[#This Row],[Drug Cost]]+Table7[[#This Row],[Drug Markup]]+Table7[[#This Row],[Drug Dispensing Fee]]</f>
        <v>0</v>
      </c>
      <c r="O1999" s="126"/>
      <c r="P1999" s="127">
        <f>Table7[[#This Row],[Total Drug Cost]]-Table7[[#This Row],[Total Third-party Pay]]</f>
        <v>0</v>
      </c>
      <c r="Q1999" s="127"/>
      <c r="R1999" s="70" t="e">
        <f>VLOOKUP(Table7[[#This Row],[Patient PHN]],'[1]MASTER LIST'!$C:$D,2,FALSE)</f>
        <v>#N/A</v>
      </c>
    </row>
    <row r="2000" spans="1:18" x14ac:dyDescent="0.25">
      <c r="A2000" s="128"/>
      <c r="B2000" s="129"/>
      <c r="C2000" s="130"/>
      <c r="D2000" s="130"/>
      <c r="E2000" s="130"/>
      <c r="F2000" s="130"/>
      <c r="G2000" s="130"/>
      <c r="H2000" s="125"/>
      <c r="I2000" s="130"/>
      <c r="J2000" s="130"/>
      <c r="K2000" s="127"/>
      <c r="L2000" s="127"/>
      <c r="M2000" s="127"/>
      <c r="N2000" s="226">
        <f>Table7[[#This Row],[Drug Cost]]+Table7[[#This Row],[Drug Markup]]+Table7[[#This Row],[Drug Dispensing Fee]]</f>
        <v>0</v>
      </c>
      <c r="O2000" s="126"/>
      <c r="P2000" s="127">
        <f>Table7[[#This Row],[Total Drug Cost]]-Table7[[#This Row],[Total Third-party Pay]]</f>
        <v>0</v>
      </c>
      <c r="Q2000" s="127"/>
      <c r="R2000" s="70" t="e">
        <f>VLOOKUP(Table7[[#This Row],[Patient PHN]],'[1]MASTER LIST'!$C:$D,2,FALSE)</f>
        <v>#N/A</v>
      </c>
    </row>
    <row r="2001" spans="1:18" x14ac:dyDescent="0.25">
      <c r="A2001" s="128"/>
      <c r="B2001" s="129"/>
      <c r="C2001" s="130"/>
      <c r="D2001" s="130"/>
      <c r="E2001" s="130"/>
      <c r="F2001" s="130"/>
      <c r="G2001" s="130"/>
      <c r="H2001" s="125"/>
      <c r="I2001" s="130"/>
      <c r="J2001" s="130"/>
      <c r="K2001" s="127"/>
      <c r="L2001" s="127"/>
      <c r="M2001" s="127"/>
      <c r="N2001" s="226">
        <f>Table7[[#This Row],[Drug Cost]]+Table7[[#This Row],[Drug Markup]]+Table7[[#This Row],[Drug Dispensing Fee]]</f>
        <v>0</v>
      </c>
      <c r="O2001" s="126"/>
      <c r="P2001" s="127">
        <f>Table7[[#This Row],[Total Drug Cost]]-Table7[[#This Row],[Total Third-party Pay]]</f>
        <v>0</v>
      </c>
      <c r="Q2001" s="127"/>
      <c r="R2001" s="70" t="e">
        <f>VLOOKUP(Table7[[#This Row],[Patient PHN]],'[1]MASTER LIST'!$C:$D,2,FALSE)</f>
        <v>#N/A</v>
      </c>
    </row>
    <row r="2002" spans="1:18" x14ac:dyDescent="0.25">
      <c r="A2002" s="128"/>
      <c r="B2002" s="129"/>
      <c r="C2002" s="130"/>
      <c r="D2002" s="130"/>
      <c r="E2002" s="130"/>
      <c r="F2002" s="130"/>
      <c r="G2002" s="130"/>
      <c r="H2002" s="125"/>
      <c r="I2002" s="130"/>
      <c r="J2002" s="130"/>
      <c r="K2002" s="127"/>
      <c r="L2002" s="127"/>
      <c r="M2002" s="127"/>
      <c r="N2002" s="226">
        <f>Table7[[#This Row],[Drug Cost]]+Table7[[#This Row],[Drug Markup]]+Table7[[#This Row],[Drug Dispensing Fee]]</f>
        <v>0</v>
      </c>
      <c r="O2002" s="126"/>
      <c r="P2002" s="127">
        <f>Table7[[#This Row],[Total Drug Cost]]-Table7[[#This Row],[Total Third-party Pay]]</f>
        <v>0</v>
      </c>
      <c r="Q2002" s="127"/>
      <c r="R2002" s="70" t="e">
        <f>VLOOKUP(Table7[[#This Row],[Patient PHN]],'[1]MASTER LIST'!$C:$D,2,FALSE)</f>
        <v>#N/A</v>
      </c>
    </row>
    <row r="2003" spans="1:18" x14ac:dyDescent="0.25">
      <c r="A2003" s="128"/>
      <c r="B2003" s="129"/>
      <c r="C2003" s="130"/>
      <c r="D2003" s="130"/>
      <c r="E2003" s="130"/>
      <c r="F2003" s="130"/>
      <c r="G2003" s="130"/>
      <c r="H2003" s="125"/>
      <c r="I2003" s="130"/>
      <c r="J2003" s="130"/>
      <c r="K2003" s="127"/>
      <c r="L2003" s="127"/>
      <c r="M2003" s="127"/>
      <c r="N2003" s="226">
        <f>Table7[[#This Row],[Drug Cost]]+Table7[[#This Row],[Drug Markup]]+Table7[[#This Row],[Drug Dispensing Fee]]</f>
        <v>0</v>
      </c>
      <c r="O2003" s="126"/>
      <c r="P2003" s="127">
        <f>Table7[[#This Row],[Total Drug Cost]]-Table7[[#This Row],[Total Third-party Pay]]</f>
        <v>0</v>
      </c>
      <c r="Q2003" s="127"/>
      <c r="R2003" s="70" t="e">
        <f>VLOOKUP(Table7[[#This Row],[Patient PHN]],'[1]MASTER LIST'!$C:$D,2,FALSE)</f>
        <v>#N/A</v>
      </c>
    </row>
    <row r="2004" spans="1:18" x14ac:dyDescent="0.25">
      <c r="A2004" s="128"/>
      <c r="B2004" s="129"/>
      <c r="C2004" s="130"/>
      <c r="D2004" s="130"/>
      <c r="E2004" s="130"/>
      <c r="F2004" s="130"/>
      <c r="G2004" s="130"/>
      <c r="H2004" s="125"/>
      <c r="I2004" s="130"/>
      <c r="J2004" s="130"/>
      <c r="K2004" s="127"/>
      <c r="L2004" s="127"/>
      <c r="M2004" s="127"/>
      <c r="N2004" s="226">
        <f>Table7[[#This Row],[Drug Cost]]+Table7[[#This Row],[Drug Markup]]+Table7[[#This Row],[Drug Dispensing Fee]]</f>
        <v>0</v>
      </c>
      <c r="O2004" s="126"/>
      <c r="P2004" s="127">
        <f>Table7[[#This Row],[Total Drug Cost]]-Table7[[#This Row],[Total Third-party Pay]]</f>
        <v>0</v>
      </c>
      <c r="Q2004" s="127"/>
      <c r="R2004" s="70" t="e">
        <f>VLOOKUP(Table7[[#This Row],[Patient PHN]],'[1]MASTER LIST'!$C:$D,2,FALSE)</f>
        <v>#N/A</v>
      </c>
    </row>
    <row r="2005" spans="1:18" x14ac:dyDescent="0.25">
      <c r="A2005" s="128"/>
      <c r="B2005" s="129"/>
      <c r="C2005" s="130"/>
      <c r="D2005" s="130"/>
      <c r="E2005" s="130"/>
      <c r="F2005" s="130"/>
      <c r="G2005" s="130"/>
      <c r="H2005" s="125"/>
      <c r="I2005" s="130"/>
      <c r="J2005" s="130"/>
      <c r="K2005" s="127"/>
      <c r="L2005" s="127"/>
      <c r="M2005" s="127"/>
      <c r="N2005" s="226">
        <f>Table7[[#This Row],[Drug Cost]]+Table7[[#This Row],[Drug Markup]]+Table7[[#This Row],[Drug Dispensing Fee]]</f>
        <v>0</v>
      </c>
      <c r="O2005" s="126"/>
      <c r="P2005" s="127">
        <f>Table7[[#This Row],[Total Drug Cost]]-Table7[[#This Row],[Total Third-party Pay]]</f>
        <v>0</v>
      </c>
      <c r="Q2005" s="127"/>
      <c r="R2005" s="70" t="e">
        <f>VLOOKUP(Table7[[#This Row],[Patient PHN]],'[1]MASTER LIST'!$C:$D,2,FALSE)</f>
        <v>#N/A</v>
      </c>
    </row>
    <row r="2006" spans="1:18" x14ac:dyDescent="0.25">
      <c r="A2006" s="128"/>
      <c r="B2006" s="129"/>
      <c r="C2006" s="130"/>
      <c r="D2006" s="130"/>
      <c r="E2006" s="130"/>
      <c r="F2006" s="130"/>
      <c r="G2006" s="130"/>
      <c r="H2006" s="125"/>
      <c r="I2006" s="130"/>
      <c r="J2006" s="130"/>
      <c r="K2006" s="127"/>
      <c r="L2006" s="127"/>
      <c r="M2006" s="127"/>
      <c r="N2006" s="226">
        <f>Table7[[#This Row],[Drug Cost]]+Table7[[#This Row],[Drug Markup]]+Table7[[#This Row],[Drug Dispensing Fee]]</f>
        <v>0</v>
      </c>
      <c r="O2006" s="126"/>
      <c r="P2006" s="127">
        <f>Table7[[#This Row],[Total Drug Cost]]-Table7[[#This Row],[Total Third-party Pay]]</f>
        <v>0</v>
      </c>
      <c r="Q2006" s="127"/>
      <c r="R2006" s="70" t="e">
        <f>VLOOKUP(Table7[[#This Row],[Patient PHN]],'[1]MASTER LIST'!$C:$D,2,FALSE)</f>
        <v>#N/A</v>
      </c>
    </row>
    <row r="2007" spans="1:18" x14ac:dyDescent="0.25">
      <c r="A2007" s="128"/>
      <c r="B2007" s="129"/>
      <c r="C2007" s="130"/>
      <c r="D2007" s="130"/>
      <c r="E2007" s="130"/>
      <c r="F2007" s="130"/>
      <c r="G2007" s="130"/>
      <c r="H2007" s="125"/>
      <c r="I2007" s="130"/>
      <c r="J2007" s="130"/>
      <c r="K2007" s="127"/>
      <c r="L2007" s="127"/>
      <c r="M2007" s="127"/>
      <c r="N2007" s="226">
        <f>Table7[[#This Row],[Drug Cost]]+Table7[[#This Row],[Drug Markup]]+Table7[[#This Row],[Drug Dispensing Fee]]</f>
        <v>0</v>
      </c>
      <c r="O2007" s="126"/>
      <c r="P2007" s="127">
        <f>Table7[[#This Row],[Total Drug Cost]]-Table7[[#This Row],[Total Third-party Pay]]</f>
        <v>0</v>
      </c>
      <c r="Q2007" s="127"/>
      <c r="R2007" s="70" t="e">
        <f>VLOOKUP(Table7[[#This Row],[Patient PHN]],'[1]MASTER LIST'!$C:$D,2,FALSE)</f>
        <v>#N/A</v>
      </c>
    </row>
    <row r="2008" spans="1:18" x14ac:dyDescent="0.25">
      <c r="A2008" s="128"/>
      <c r="B2008" s="129"/>
      <c r="C2008" s="130"/>
      <c r="D2008" s="130"/>
      <c r="E2008" s="130"/>
      <c r="F2008" s="130"/>
      <c r="G2008" s="130"/>
      <c r="H2008" s="125"/>
      <c r="I2008" s="130"/>
      <c r="J2008" s="130"/>
      <c r="K2008" s="127"/>
      <c r="L2008" s="127"/>
      <c r="M2008" s="127"/>
      <c r="N2008" s="226">
        <f>Table7[[#This Row],[Drug Cost]]+Table7[[#This Row],[Drug Markup]]+Table7[[#This Row],[Drug Dispensing Fee]]</f>
        <v>0</v>
      </c>
      <c r="O2008" s="126"/>
      <c r="P2008" s="127">
        <f>Table7[[#This Row],[Total Drug Cost]]-Table7[[#This Row],[Total Third-party Pay]]</f>
        <v>0</v>
      </c>
      <c r="Q2008" s="127"/>
      <c r="R2008" s="70" t="e">
        <f>VLOOKUP(Table7[[#This Row],[Patient PHN]],'[1]MASTER LIST'!$C:$D,2,FALSE)</f>
        <v>#N/A</v>
      </c>
    </row>
    <row r="2009" spans="1:18" x14ac:dyDescent="0.25">
      <c r="A2009" s="128"/>
      <c r="B2009" s="129"/>
      <c r="C2009" s="130"/>
      <c r="D2009" s="130"/>
      <c r="E2009" s="130"/>
      <c r="F2009" s="130"/>
      <c r="G2009" s="130"/>
      <c r="H2009" s="125"/>
      <c r="I2009" s="130"/>
      <c r="J2009" s="130"/>
      <c r="K2009" s="127"/>
      <c r="L2009" s="127"/>
      <c r="M2009" s="127"/>
      <c r="N2009" s="226">
        <f>Table7[[#This Row],[Drug Cost]]+Table7[[#This Row],[Drug Markup]]+Table7[[#This Row],[Drug Dispensing Fee]]</f>
        <v>0</v>
      </c>
      <c r="O2009" s="126"/>
      <c r="P2009" s="127">
        <f>Table7[[#This Row],[Total Drug Cost]]-Table7[[#This Row],[Total Third-party Pay]]</f>
        <v>0</v>
      </c>
      <c r="Q2009" s="127"/>
      <c r="R2009" s="70" t="e">
        <f>VLOOKUP(Table7[[#This Row],[Patient PHN]],'[1]MASTER LIST'!$C:$D,2,FALSE)</f>
        <v>#N/A</v>
      </c>
    </row>
    <row r="2010" spans="1:18" x14ac:dyDescent="0.25">
      <c r="A2010" s="128"/>
      <c r="B2010" s="129"/>
      <c r="C2010" s="130"/>
      <c r="D2010" s="130"/>
      <c r="E2010" s="130"/>
      <c r="F2010" s="130"/>
      <c r="G2010" s="130"/>
      <c r="H2010" s="125"/>
      <c r="I2010" s="130"/>
      <c r="J2010" s="130"/>
      <c r="K2010" s="127"/>
      <c r="L2010" s="127"/>
      <c r="M2010" s="127"/>
      <c r="N2010" s="226">
        <f>Table7[[#This Row],[Drug Cost]]+Table7[[#This Row],[Drug Markup]]+Table7[[#This Row],[Drug Dispensing Fee]]</f>
        <v>0</v>
      </c>
      <c r="O2010" s="126"/>
      <c r="P2010" s="127">
        <f>Table7[[#This Row],[Total Drug Cost]]-Table7[[#This Row],[Total Third-party Pay]]</f>
        <v>0</v>
      </c>
      <c r="Q2010" s="127"/>
      <c r="R2010" s="70" t="e">
        <f>VLOOKUP(Table7[[#This Row],[Patient PHN]],'[1]MASTER LIST'!$C:$D,2,FALSE)</f>
        <v>#N/A</v>
      </c>
    </row>
    <row r="2011" spans="1:18" x14ac:dyDescent="0.25">
      <c r="A2011" s="128"/>
      <c r="B2011" s="129"/>
      <c r="C2011" s="130"/>
      <c r="D2011" s="130"/>
      <c r="E2011" s="130"/>
      <c r="F2011" s="130"/>
      <c r="G2011" s="130"/>
      <c r="H2011" s="125"/>
      <c r="I2011" s="130"/>
      <c r="J2011" s="130"/>
      <c r="K2011" s="127"/>
      <c r="L2011" s="127"/>
      <c r="M2011" s="127"/>
      <c r="N2011" s="226">
        <f>Table7[[#This Row],[Drug Cost]]+Table7[[#This Row],[Drug Markup]]+Table7[[#This Row],[Drug Dispensing Fee]]</f>
        <v>0</v>
      </c>
      <c r="O2011" s="126"/>
      <c r="P2011" s="127">
        <f>Table7[[#This Row],[Total Drug Cost]]-Table7[[#This Row],[Total Third-party Pay]]</f>
        <v>0</v>
      </c>
      <c r="Q2011" s="127"/>
      <c r="R2011" s="70" t="e">
        <f>VLOOKUP(Table7[[#This Row],[Patient PHN]],'[1]MASTER LIST'!$C:$D,2,FALSE)</f>
        <v>#N/A</v>
      </c>
    </row>
    <row r="2012" spans="1:18" x14ac:dyDescent="0.25">
      <c r="A2012" s="128"/>
      <c r="B2012" s="129"/>
      <c r="C2012" s="130"/>
      <c r="D2012" s="130"/>
      <c r="E2012" s="130"/>
      <c r="F2012" s="130"/>
      <c r="G2012" s="130"/>
      <c r="H2012" s="125"/>
      <c r="I2012" s="130"/>
      <c r="J2012" s="130"/>
      <c r="K2012" s="127"/>
      <c r="L2012" s="127"/>
      <c r="M2012" s="127"/>
      <c r="N2012" s="226">
        <f>Table7[[#This Row],[Drug Cost]]+Table7[[#This Row],[Drug Markup]]+Table7[[#This Row],[Drug Dispensing Fee]]</f>
        <v>0</v>
      </c>
      <c r="O2012" s="126"/>
      <c r="P2012" s="127">
        <f>Table7[[#This Row],[Total Drug Cost]]-Table7[[#This Row],[Total Third-party Pay]]</f>
        <v>0</v>
      </c>
      <c r="Q2012" s="127"/>
      <c r="R2012" s="70" t="e">
        <f>VLOOKUP(Table7[[#This Row],[Patient PHN]],'[1]MASTER LIST'!$C:$D,2,FALSE)</f>
        <v>#N/A</v>
      </c>
    </row>
    <row r="2013" spans="1:18" x14ac:dyDescent="0.25">
      <c r="A2013" s="128"/>
      <c r="B2013" s="129"/>
      <c r="C2013" s="130"/>
      <c r="D2013" s="130"/>
      <c r="E2013" s="130"/>
      <c r="F2013" s="130"/>
      <c r="G2013" s="130"/>
      <c r="H2013" s="125"/>
      <c r="I2013" s="130"/>
      <c r="J2013" s="130"/>
      <c r="K2013" s="127"/>
      <c r="L2013" s="127"/>
      <c r="M2013" s="127"/>
      <c r="N2013" s="226">
        <f>Table7[[#This Row],[Drug Cost]]+Table7[[#This Row],[Drug Markup]]+Table7[[#This Row],[Drug Dispensing Fee]]</f>
        <v>0</v>
      </c>
      <c r="O2013" s="126"/>
      <c r="P2013" s="127">
        <f>Table7[[#This Row],[Total Drug Cost]]-Table7[[#This Row],[Total Third-party Pay]]</f>
        <v>0</v>
      </c>
      <c r="Q2013" s="127"/>
      <c r="R2013" s="70" t="e">
        <f>VLOOKUP(Table7[[#This Row],[Patient PHN]],'[1]MASTER LIST'!$C:$D,2,FALSE)</f>
        <v>#N/A</v>
      </c>
    </row>
    <row r="2014" spans="1:18" x14ac:dyDescent="0.25">
      <c r="A2014" s="128"/>
      <c r="B2014" s="129"/>
      <c r="C2014" s="130"/>
      <c r="D2014" s="130"/>
      <c r="E2014" s="130"/>
      <c r="F2014" s="130"/>
      <c r="G2014" s="130"/>
      <c r="H2014" s="125"/>
      <c r="I2014" s="130"/>
      <c r="J2014" s="130"/>
      <c r="K2014" s="127"/>
      <c r="L2014" s="127"/>
      <c r="M2014" s="127"/>
      <c r="N2014" s="226">
        <f>Table7[[#This Row],[Drug Cost]]+Table7[[#This Row],[Drug Markup]]+Table7[[#This Row],[Drug Dispensing Fee]]</f>
        <v>0</v>
      </c>
      <c r="O2014" s="126"/>
      <c r="P2014" s="127">
        <f>Table7[[#This Row],[Total Drug Cost]]-Table7[[#This Row],[Total Third-party Pay]]</f>
        <v>0</v>
      </c>
      <c r="Q2014" s="127"/>
      <c r="R2014" s="70" t="e">
        <f>VLOOKUP(Table7[[#This Row],[Patient PHN]],'[1]MASTER LIST'!$C:$D,2,FALSE)</f>
        <v>#N/A</v>
      </c>
    </row>
    <row r="2015" spans="1:18" x14ac:dyDescent="0.25">
      <c r="A2015" s="128"/>
      <c r="B2015" s="129"/>
      <c r="C2015" s="130"/>
      <c r="D2015" s="130"/>
      <c r="E2015" s="130"/>
      <c r="F2015" s="130"/>
      <c r="G2015" s="130"/>
      <c r="H2015" s="125"/>
      <c r="I2015" s="130"/>
      <c r="J2015" s="130"/>
      <c r="K2015" s="127"/>
      <c r="L2015" s="127"/>
      <c r="M2015" s="127"/>
      <c r="N2015" s="226">
        <f>Table7[[#This Row],[Drug Cost]]+Table7[[#This Row],[Drug Markup]]+Table7[[#This Row],[Drug Dispensing Fee]]</f>
        <v>0</v>
      </c>
      <c r="O2015" s="126"/>
      <c r="P2015" s="127">
        <f>Table7[[#This Row],[Total Drug Cost]]-Table7[[#This Row],[Total Third-party Pay]]</f>
        <v>0</v>
      </c>
      <c r="Q2015" s="127"/>
      <c r="R2015" s="70" t="e">
        <f>VLOOKUP(Table7[[#This Row],[Patient PHN]],'[1]MASTER LIST'!$C:$D,2,FALSE)</f>
        <v>#N/A</v>
      </c>
    </row>
    <row r="2016" spans="1:18" x14ac:dyDescent="0.25">
      <c r="A2016" s="128"/>
      <c r="B2016" s="129"/>
      <c r="C2016" s="130"/>
      <c r="D2016" s="130"/>
      <c r="E2016" s="130"/>
      <c r="F2016" s="130"/>
      <c r="G2016" s="130"/>
      <c r="H2016" s="125"/>
      <c r="I2016" s="130"/>
      <c r="J2016" s="130"/>
      <c r="K2016" s="127"/>
      <c r="L2016" s="127"/>
      <c r="M2016" s="127"/>
      <c r="N2016" s="226">
        <f>Table7[[#This Row],[Drug Cost]]+Table7[[#This Row],[Drug Markup]]+Table7[[#This Row],[Drug Dispensing Fee]]</f>
        <v>0</v>
      </c>
      <c r="O2016" s="126"/>
      <c r="P2016" s="127">
        <f>Table7[[#This Row],[Total Drug Cost]]-Table7[[#This Row],[Total Third-party Pay]]</f>
        <v>0</v>
      </c>
      <c r="Q2016" s="127"/>
      <c r="R2016" s="70" t="e">
        <f>VLOOKUP(Table7[[#This Row],[Patient PHN]],'[1]MASTER LIST'!$C:$D,2,FALSE)</f>
        <v>#N/A</v>
      </c>
    </row>
    <row r="2017" spans="1:18" x14ac:dyDescent="0.25">
      <c r="A2017" s="128"/>
      <c r="B2017" s="129"/>
      <c r="C2017" s="130"/>
      <c r="D2017" s="130"/>
      <c r="E2017" s="130"/>
      <c r="F2017" s="130"/>
      <c r="G2017" s="130"/>
      <c r="H2017" s="125"/>
      <c r="I2017" s="130"/>
      <c r="J2017" s="130"/>
      <c r="K2017" s="127"/>
      <c r="L2017" s="127"/>
      <c r="M2017" s="127"/>
      <c r="N2017" s="226">
        <f>Table7[[#This Row],[Drug Cost]]+Table7[[#This Row],[Drug Markup]]+Table7[[#This Row],[Drug Dispensing Fee]]</f>
        <v>0</v>
      </c>
      <c r="O2017" s="126"/>
      <c r="P2017" s="127">
        <f>Table7[[#This Row],[Total Drug Cost]]-Table7[[#This Row],[Total Third-party Pay]]</f>
        <v>0</v>
      </c>
      <c r="Q2017" s="127"/>
      <c r="R2017" s="70" t="e">
        <f>VLOOKUP(Table7[[#This Row],[Patient PHN]],'[1]MASTER LIST'!$C:$D,2,FALSE)</f>
        <v>#N/A</v>
      </c>
    </row>
    <row r="2018" spans="1:18" x14ac:dyDescent="0.25">
      <c r="A2018" s="128"/>
      <c r="B2018" s="129"/>
      <c r="C2018" s="130"/>
      <c r="D2018" s="130"/>
      <c r="E2018" s="130"/>
      <c r="F2018" s="130"/>
      <c r="G2018" s="130"/>
      <c r="H2018" s="125"/>
      <c r="I2018" s="130"/>
      <c r="J2018" s="130"/>
      <c r="K2018" s="127"/>
      <c r="L2018" s="127"/>
      <c r="M2018" s="127"/>
      <c r="N2018" s="226">
        <f>Table7[[#This Row],[Drug Cost]]+Table7[[#This Row],[Drug Markup]]+Table7[[#This Row],[Drug Dispensing Fee]]</f>
        <v>0</v>
      </c>
      <c r="O2018" s="126"/>
      <c r="P2018" s="127">
        <f>Table7[[#This Row],[Total Drug Cost]]-Table7[[#This Row],[Total Third-party Pay]]</f>
        <v>0</v>
      </c>
      <c r="Q2018" s="127"/>
      <c r="R2018" s="70" t="e">
        <f>VLOOKUP(Table7[[#This Row],[Patient PHN]],'[1]MASTER LIST'!$C:$D,2,FALSE)</f>
        <v>#N/A</v>
      </c>
    </row>
    <row r="2019" spans="1:18" x14ac:dyDescent="0.25">
      <c r="A2019" s="128"/>
      <c r="B2019" s="129"/>
      <c r="C2019" s="130"/>
      <c r="D2019" s="130"/>
      <c r="E2019" s="130"/>
      <c r="F2019" s="130"/>
      <c r="G2019" s="130"/>
      <c r="H2019" s="125"/>
      <c r="I2019" s="130"/>
      <c r="J2019" s="130"/>
      <c r="K2019" s="127"/>
      <c r="L2019" s="127"/>
      <c r="M2019" s="127"/>
      <c r="N2019" s="226">
        <f>Table7[[#This Row],[Drug Cost]]+Table7[[#This Row],[Drug Markup]]+Table7[[#This Row],[Drug Dispensing Fee]]</f>
        <v>0</v>
      </c>
      <c r="O2019" s="126"/>
      <c r="P2019" s="127">
        <f>Table7[[#This Row],[Total Drug Cost]]-Table7[[#This Row],[Total Third-party Pay]]</f>
        <v>0</v>
      </c>
      <c r="Q2019" s="127"/>
      <c r="R2019" s="70" t="e">
        <f>VLOOKUP(Table7[[#This Row],[Patient PHN]],'[1]MASTER LIST'!$C:$D,2,FALSE)</f>
        <v>#N/A</v>
      </c>
    </row>
    <row r="2020" spans="1:18" x14ac:dyDescent="0.25">
      <c r="A2020" s="128"/>
      <c r="B2020" s="129"/>
      <c r="C2020" s="130"/>
      <c r="D2020" s="130"/>
      <c r="E2020" s="130"/>
      <c r="F2020" s="130"/>
      <c r="G2020" s="130"/>
      <c r="H2020" s="125"/>
      <c r="I2020" s="130"/>
      <c r="J2020" s="130"/>
      <c r="K2020" s="127"/>
      <c r="L2020" s="127"/>
      <c r="M2020" s="127"/>
      <c r="N2020" s="226">
        <f>Table7[[#This Row],[Drug Cost]]+Table7[[#This Row],[Drug Markup]]+Table7[[#This Row],[Drug Dispensing Fee]]</f>
        <v>0</v>
      </c>
      <c r="O2020" s="126"/>
      <c r="P2020" s="127">
        <f>Table7[[#This Row],[Total Drug Cost]]-Table7[[#This Row],[Total Third-party Pay]]</f>
        <v>0</v>
      </c>
      <c r="Q2020" s="127"/>
      <c r="R2020" s="70" t="e">
        <f>VLOOKUP(Table7[[#This Row],[Patient PHN]],'[1]MASTER LIST'!$C:$D,2,FALSE)</f>
        <v>#N/A</v>
      </c>
    </row>
    <row r="2021" spans="1:18" x14ac:dyDescent="0.25">
      <c r="A2021" s="128"/>
      <c r="B2021" s="129"/>
      <c r="C2021" s="130"/>
      <c r="D2021" s="130"/>
      <c r="E2021" s="130"/>
      <c r="F2021" s="130"/>
      <c r="G2021" s="130"/>
      <c r="H2021" s="125"/>
      <c r="I2021" s="130"/>
      <c r="J2021" s="130"/>
      <c r="K2021" s="127"/>
      <c r="L2021" s="127"/>
      <c r="M2021" s="127"/>
      <c r="N2021" s="226">
        <f>Table7[[#This Row],[Drug Cost]]+Table7[[#This Row],[Drug Markup]]+Table7[[#This Row],[Drug Dispensing Fee]]</f>
        <v>0</v>
      </c>
      <c r="O2021" s="126"/>
      <c r="P2021" s="127">
        <f>Table7[[#This Row],[Total Drug Cost]]-Table7[[#This Row],[Total Third-party Pay]]</f>
        <v>0</v>
      </c>
      <c r="Q2021" s="127"/>
      <c r="R2021" s="70" t="e">
        <f>VLOOKUP(Table7[[#This Row],[Patient PHN]],'[1]MASTER LIST'!$C:$D,2,FALSE)</f>
        <v>#N/A</v>
      </c>
    </row>
    <row r="2022" spans="1:18" x14ac:dyDescent="0.25">
      <c r="A2022" s="128"/>
      <c r="B2022" s="129"/>
      <c r="C2022" s="130"/>
      <c r="D2022" s="130"/>
      <c r="E2022" s="130"/>
      <c r="F2022" s="130"/>
      <c r="G2022" s="130"/>
      <c r="H2022" s="125"/>
      <c r="I2022" s="130"/>
      <c r="J2022" s="130"/>
      <c r="K2022" s="127"/>
      <c r="L2022" s="127"/>
      <c r="M2022" s="127"/>
      <c r="N2022" s="226">
        <f>Table7[[#This Row],[Drug Cost]]+Table7[[#This Row],[Drug Markup]]+Table7[[#This Row],[Drug Dispensing Fee]]</f>
        <v>0</v>
      </c>
      <c r="O2022" s="126"/>
      <c r="P2022" s="127">
        <f>Table7[[#This Row],[Total Drug Cost]]-Table7[[#This Row],[Total Third-party Pay]]</f>
        <v>0</v>
      </c>
      <c r="Q2022" s="127"/>
      <c r="R2022" s="70" t="e">
        <f>VLOOKUP(Table7[[#This Row],[Patient PHN]],'[1]MASTER LIST'!$C:$D,2,FALSE)</f>
        <v>#N/A</v>
      </c>
    </row>
    <row r="2023" spans="1:18" x14ac:dyDescent="0.25">
      <c r="A2023" s="128"/>
      <c r="B2023" s="129"/>
      <c r="C2023" s="130"/>
      <c r="D2023" s="130"/>
      <c r="E2023" s="130"/>
      <c r="F2023" s="130"/>
      <c r="G2023" s="130"/>
      <c r="H2023" s="125"/>
      <c r="I2023" s="130"/>
      <c r="J2023" s="130"/>
      <c r="K2023" s="127"/>
      <c r="L2023" s="127"/>
      <c r="M2023" s="127"/>
      <c r="N2023" s="226">
        <f>Table7[[#This Row],[Drug Cost]]+Table7[[#This Row],[Drug Markup]]+Table7[[#This Row],[Drug Dispensing Fee]]</f>
        <v>0</v>
      </c>
      <c r="O2023" s="126"/>
      <c r="P2023" s="127">
        <f>Table7[[#This Row],[Total Drug Cost]]-Table7[[#This Row],[Total Third-party Pay]]</f>
        <v>0</v>
      </c>
      <c r="Q2023" s="127"/>
      <c r="R2023" s="70" t="e">
        <f>VLOOKUP(Table7[[#This Row],[Patient PHN]],'[1]MASTER LIST'!$C:$D,2,FALSE)</f>
        <v>#N/A</v>
      </c>
    </row>
    <row r="2024" spans="1:18" x14ac:dyDescent="0.25">
      <c r="A2024" s="128"/>
      <c r="B2024" s="129"/>
      <c r="C2024" s="130"/>
      <c r="D2024" s="130"/>
      <c r="E2024" s="130"/>
      <c r="F2024" s="130"/>
      <c r="G2024" s="130"/>
      <c r="H2024" s="125"/>
      <c r="I2024" s="130"/>
      <c r="J2024" s="130"/>
      <c r="K2024" s="127"/>
      <c r="L2024" s="127"/>
      <c r="M2024" s="127"/>
      <c r="N2024" s="226">
        <f>Table7[[#This Row],[Drug Cost]]+Table7[[#This Row],[Drug Markup]]+Table7[[#This Row],[Drug Dispensing Fee]]</f>
        <v>0</v>
      </c>
      <c r="O2024" s="126"/>
      <c r="P2024" s="127">
        <f>Table7[[#This Row],[Total Drug Cost]]-Table7[[#This Row],[Total Third-party Pay]]</f>
        <v>0</v>
      </c>
      <c r="Q2024" s="127"/>
      <c r="R2024" s="70" t="e">
        <f>VLOOKUP(Table7[[#This Row],[Patient PHN]],'[1]MASTER LIST'!$C:$D,2,FALSE)</f>
        <v>#N/A</v>
      </c>
    </row>
    <row r="2025" spans="1:18" x14ac:dyDescent="0.25">
      <c r="A2025" s="128"/>
      <c r="B2025" s="129"/>
      <c r="C2025" s="130"/>
      <c r="D2025" s="130"/>
      <c r="E2025" s="130"/>
      <c r="F2025" s="130"/>
      <c r="G2025" s="130"/>
      <c r="H2025" s="125"/>
      <c r="I2025" s="130"/>
      <c r="J2025" s="130"/>
      <c r="K2025" s="127"/>
      <c r="L2025" s="127"/>
      <c r="M2025" s="127"/>
      <c r="N2025" s="226">
        <f>Table7[[#This Row],[Drug Cost]]+Table7[[#This Row],[Drug Markup]]+Table7[[#This Row],[Drug Dispensing Fee]]</f>
        <v>0</v>
      </c>
      <c r="O2025" s="126"/>
      <c r="P2025" s="127">
        <f>Table7[[#This Row],[Total Drug Cost]]-Table7[[#This Row],[Total Third-party Pay]]</f>
        <v>0</v>
      </c>
      <c r="Q2025" s="127"/>
      <c r="R2025" s="70" t="e">
        <f>VLOOKUP(Table7[[#This Row],[Patient PHN]],'[1]MASTER LIST'!$C:$D,2,FALSE)</f>
        <v>#N/A</v>
      </c>
    </row>
    <row r="2026" spans="1:18" x14ac:dyDescent="0.25">
      <c r="A2026" s="128"/>
      <c r="B2026" s="129"/>
      <c r="C2026" s="130"/>
      <c r="D2026" s="130"/>
      <c r="E2026" s="130"/>
      <c r="F2026" s="130"/>
      <c r="G2026" s="130"/>
      <c r="H2026" s="125"/>
      <c r="I2026" s="130"/>
      <c r="J2026" s="130"/>
      <c r="K2026" s="127"/>
      <c r="L2026" s="127"/>
      <c r="M2026" s="127"/>
      <c r="N2026" s="226">
        <f>Table7[[#This Row],[Drug Cost]]+Table7[[#This Row],[Drug Markup]]+Table7[[#This Row],[Drug Dispensing Fee]]</f>
        <v>0</v>
      </c>
      <c r="O2026" s="126"/>
      <c r="P2026" s="127">
        <f>Table7[[#This Row],[Total Drug Cost]]-Table7[[#This Row],[Total Third-party Pay]]</f>
        <v>0</v>
      </c>
      <c r="Q2026" s="127"/>
      <c r="R2026" s="70" t="e">
        <f>VLOOKUP(Table7[[#This Row],[Patient PHN]],'[1]MASTER LIST'!$C:$D,2,FALSE)</f>
        <v>#N/A</v>
      </c>
    </row>
    <row r="2027" spans="1:18" x14ac:dyDescent="0.25">
      <c r="A2027" s="128"/>
      <c r="B2027" s="129"/>
      <c r="C2027" s="130"/>
      <c r="D2027" s="130"/>
      <c r="E2027" s="130"/>
      <c r="F2027" s="130"/>
      <c r="G2027" s="130"/>
      <c r="H2027" s="125"/>
      <c r="I2027" s="130"/>
      <c r="J2027" s="130"/>
      <c r="K2027" s="127"/>
      <c r="L2027" s="127"/>
      <c r="M2027" s="127"/>
      <c r="N2027" s="226">
        <f>Table7[[#This Row],[Drug Cost]]+Table7[[#This Row],[Drug Markup]]+Table7[[#This Row],[Drug Dispensing Fee]]</f>
        <v>0</v>
      </c>
      <c r="O2027" s="126"/>
      <c r="P2027" s="127">
        <f>Table7[[#This Row],[Total Drug Cost]]-Table7[[#This Row],[Total Third-party Pay]]</f>
        <v>0</v>
      </c>
      <c r="Q2027" s="127"/>
      <c r="R2027" s="70" t="e">
        <f>VLOOKUP(Table7[[#This Row],[Patient PHN]],'[1]MASTER LIST'!$C:$D,2,FALSE)</f>
        <v>#N/A</v>
      </c>
    </row>
    <row r="2028" spans="1:18" x14ac:dyDescent="0.25">
      <c r="A2028" s="128"/>
      <c r="B2028" s="129"/>
      <c r="C2028" s="130"/>
      <c r="D2028" s="130"/>
      <c r="E2028" s="130"/>
      <c r="F2028" s="130"/>
      <c r="G2028" s="130"/>
      <c r="H2028" s="125"/>
      <c r="I2028" s="130"/>
      <c r="J2028" s="130"/>
      <c r="K2028" s="127"/>
      <c r="L2028" s="127"/>
      <c r="M2028" s="127"/>
      <c r="N2028" s="226">
        <f>Table7[[#This Row],[Drug Cost]]+Table7[[#This Row],[Drug Markup]]+Table7[[#This Row],[Drug Dispensing Fee]]</f>
        <v>0</v>
      </c>
      <c r="O2028" s="126"/>
      <c r="P2028" s="127">
        <f>Table7[[#This Row],[Total Drug Cost]]-Table7[[#This Row],[Total Third-party Pay]]</f>
        <v>0</v>
      </c>
      <c r="Q2028" s="127"/>
      <c r="R2028" s="70" t="e">
        <f>VLOOKUP(Table7[[#This Row],[Patient PHN]],'[1]MASTER LIST'!$C:$D,2,FALSE)</f>
        <v>#N/A</v>
      </c>
    </row>
    <row r="2029" spans="1:18" x14ac:dyDescent="0.25">
      <c r="A2029" s="128"/>
      <c r="B2029" s="129"/>
      <c r="C2029" s="130"/>
      <c r="D2029" s="130"/>
      <c r="E2029" s="130"/>
      <c r="F2029" s="130"/>
      <c r="G2029" s="130"/>
      <c r="H2029" s="125"/>
      <c r="I2029" s="130"/>
      <c r="J2029" s="130"/>
      <c r="K2029" s="127"/>
      <c r="L2029" s="127"/>
      <c r="M2029" s="127"/>
      <c r="N2029" s="226">
        <f>Table7[[#This Row],[Drug Cost]]+Table7[[#This Row],[Drug Markup]]+Table7[[#This Row],[Drug Dispensing Fee]]</f>
        <v>0</v>
      </c>
      <c r="O2029" s="126"/>
      <c r="P2029" s="127">
        <f>Table7[[#This Row],[Total Drug Cost]]-Table7[[#This Row],[Total Third-party Pay]]</f>
        <v>0</v>
      </c>
      <c r="Q2029" s="127"/>
      <c r="R2029" s="70" t="e">
        <f>VLOOKUP(Table7[[#This Row],[Patient PHN]],'[1]MASTER LIST'!$C:$D,2,FALSE)</f>
        <v>#N/A</v>
      </c>
    </row>
    <row r="2030" spans="1:18" x14ac:dyDescent="0.25">
      <c r="A2030" s="128"/>
      <c r="B2030" s="129"/>
      <c r="C2030" s="130"/>
      <c r="D2030" s="130"/>
      <c r="E2030" s="130"/>
      <c r="F2030" s="130"/>
      <c r="G2030" s="130"/>
      <c r="H2030" s="125"/>
      <c r="I2030" s="130"/>
      <c r="J2030" s="130"/>
      <c r="K2030" s="127"/>
      <c r="L2030" s="127"/>
      <c r="M2030" s="127"/>
      <c r="N2030" s="226">
        <f>Table7[[#This Row],[Drug Cost]]+Table7[[#This Row],[Drug Markup]]+Table7[[#This Row],[Drug Dispensing Fee]]</f>
        <v>0</v>
      </c>
      <c r="O2030" s="126"/>
      <c r="P2030" s="127">
        <f>Table7[[#This Row],[Total Drug Cost]]-Table7[[#This Row],[Total Third-party Pay]]</f>
        <v>0</v>
      </c>
      <c r="Q2030" s="127"/>
      <c r="R2030" s="70" t="e">
        <f>VLOOKUP(Table7[[#This Row],[Patient PHN]],'[1]MASTER LIST'!$C:$D,2,FALSE)</f>
        <v>#N/A</v>
      </c>
    </row>
    <row r="2031" spans="1:18" x14ac:dyDescent="0.25">
      <c r="A2031" s="128"/>
      <c r="B2031" s="129"/>
      <c r="C2031" s="130"/>
      <c r="D2031" s="130"/>
      <c r="E2031" s="130"/>
      <c r="F2031" s="130"/>
      <c r="G2031" s="130"/>
      <c r="H2031" s="125"/>
      <c r="I2031" s="130"/>
      <c r="J2031" s="130"/>
      <c r="K2031" s="127"/>
      <c r="L2031" s="127"/>
      <c r="M2031" s="127"/>
      <c r="N2031" s="226">
        <f>Table7[[#This Row],[Drug Cost]]+Table7[[#This Row],[Drug Markup]]+Table7[[#This Row],[Drug Dispensing Fee]]</f>
        <v>0</v>
      </c>
      <c r="O2031" s="126"/>
      <c r="P2031" s="127">
        <f>Table7[[#This Row],[Total Drug Cost]]-Table7[[#This Row],[Total Third-party Pay]]</f>
        <v>0</v>
      </c>
      <c r="Q2031" s="127"/>
      <c r="R2031" s="70" t="e">
        <f>VLOOKUP(Table7[[#This Row],[Patient PHN]],'[1]MASTER LIST'!$C:$D,2,FALSE)</f>
        <v>#N/A</v>
      </c>
    </row>
    <row r="2032" spans="1:18" x14ac:dyDescent="0.25">
      <c r="A2032" s="128"/>
      <c r="B2032" s="129"/>
      <c r="C2032" s="130"/>
      <c r="D2032" s="130"/>
      <c r="E2032" s="130"/>
      <c r="F2032" s="130"/>
      <c r="G2032" s="130"/>
      <c r="H2032" s="125"/>
      <c r="I2032" s="130"/>
      <c r="J2032" s="130"/>
      <c r="K2032" s="127"/>
      <c r="L2032" s="127"/>
      <c r="M2032" s="127"/>
      <c r="N2032" s="226">
        <f>Table7[[#This Row],[Drug Cost]]+Table7[[#This Row],[Drug Markup]]+Table7[[#This Row],[Drug Dispensing Fee]]</f>
        <v>0</v>
      </c>
      <c r="O2032" s="126"/>
      <c r="P2032" s="127">
        <f>Table7[[#This Row],[Total Drug Cost]]-Table7[[#This Row],[Total Third-party Pay]]</f>
        <v>0</v>
      </c>
      <c r="Q2032" s="127"/>
      <c r="R2032" s="70" t="e">
        <f>VLOOKUP(Table7[[#This Row],[Patient PHN]],'[1]MASTER LIST'!$C:$D,2,FALSE)</f>
        <v>#N/A</v>
      </c>
    </row>
    <row r="2033" spans="1:18" x14ac:dyDescent="0.25">
      <c r="A2033" s="128"/>
      <c r="B2033" s="129"/>
      <c r="C2033" s="130"/>
      <c r="D2033" s="130"/>
      <c r="E2033" s="130"/>
      <c r="F2033" s="130"/>
      <c r="G2033" s="130"/>
      <c r="H2033" s="125"/>
      <c r="I2033" s="130"/>
      <c r="J2033" s="130"/>
      <c r="K2033" s="127"/>
      <c r="L2033" s="127"/>
      <c r="M2033" s="127"/>
      <c r="N2033" s="226">
        <f>Table7[[#This Row],[Drug Cost]]+Table7[[#This Row],[Drug Markup]]+Table7[[#This Row],[Drug Dispensing Fee]]</f>
        <v>0</v>
      </c>
      <c r="O2033" s="126"/>
      <c r="P2033" s="127">
        <f>Table7[[#This Row],[Total Drug Cost]]-Table7[[#This Row],[Total Third-party Pay]]</f>
        <v>0</v>
      </c>
      <c r="Q2033" s="127"/>
      <c r="R2033" s="70" t="e">
        <f>VLOOKUP(Table7[[#This Row],[Patient PHN]],'[1]MASTER LIST'!$C:$D,2,FALSE)</f>
        <v>#N/A</v>
      </c>
    </row>
    <row r="2034" spans="1:18" x14ac:dyDescent="0.25">
      <c r="A2034" s="128"/>
      <c r="B2034" s="129"/>
      <c r="C2034" s="130"/>
      <c r="D2034" s="130"/>
      <c r="E2034" s="130"/>
      <c r="F2034" s="130"/>
      <c r="G2034" s="130"/>
      <c r="H2034" s="125"/>
      <c r="I2034" s="130"/>
      <c r="J2034" s="130"/>
      <c r="K2034" s="127"/>
      <c r="L2034" s="127"/>
      <c r="M2034" s="127"/>
      <c r="N2034" s="226">
        <f>Table7[[#This Row],[Drug Cost]]+Table7[[#This Row],[Drug Markup]]+Table7[[#This Row],[Drug Dispensing Fee]]</f>
        <v>0</v>
      </c>
      <c r="O2034" s="126"/>
      <c r="P2034" s="127">
        <f>Table7[[#This Row],[Total Drug Cost]]-Table7[[#This Row],[Total Third-party Pay]]</f>
        <v>0</v>
      </c>
      <c r="Q2034" s="127"/>
      <c r="R2034" s="70" t="e">
        <f>VLOOKUP(Table7[[#This Row],[Patient PHN]],'[1]MASTER LIST'!$C:$D,2,FALSE)</f>
        <v>#N/A</v>
      </c>
    </row>
    <row r="2035" spans="1:18" x14ac:dyDescent="0.25">
      <c r="A2035" s="128"/>
      <c r="B2035" s="129"/>
      <c r="C2035" s="130"/>
      <c r="D2035" s="130"/>
      <c r="E2035" s="130"/>
      <c r="F2035" s="130"/>
      <c r="G2035" s="130"/>
      <c r="H2035" s="125"/>
      <c r="I2035" s="130"/>
      <c r="J2035" s="130"/>
      <c r="K2035" s="127"/>
      <c r="L2035" s="127"/>
      <c r="M2035" s="127"/>
      <c r="N2035" s="226">
        <f>Table7[[#This Row],[Drug Cost]]+Table7[[#This Row],[Drug Markup]]+Table7[[#This Row],[Drug Dispensing Fee]]</f>
        <v>0</v>
      </c>
      <c r="O2035" s="126"/>
      <c r="P2035" s="127">
        <f>Table7[[#This Row],[Total Drug Cost]]-Table7[[#This Row],[Total Third-party Pay]]</f>
        <v>0</v>
      </c>
      <c r="Q2035" s="127"/>
      <c r="R2035" s="70" t="e">
        <f>VLOOKUP(Table7[[#This Row],[Patient PHN]],'[1]MASTER LIST'!$C:$D,2,FALSE)</f>
        <v>#N/A</v>
      </c>
    </row>
    <row r="2036" spans="1:18" x14ac:dyDescent="0.25">
      <c r="A2036" s="128"/>
      <c r="B2036" s="129"/>
      <c r="C2036" s="130"/>
      <c r="D2036" s="130"/>
      <c r="E2036" s="130"/>
      <c r="F2036" s="130"/>
      <c r="G2036" s="130"/>
      <c r="H2036" s="125"/>
      <c r="I2036" s="130"/>
      <c r="J2036" s="130"/>
      <c r="K2036" s="127"/>
      <c r="L2036" s="127"/>
      <c r="M2036" s="127"/>
      <c r="N2036" s="226">
        <f>Table7[[#This Row],[Drug Cost]]+Table7[[#This Row],[Drug Markup]]+Table7[[#This Row],[Drug Dispensing Fee]]</f>
        <v>0</v>
      </c>
      <c r="O2036" s="126"/>
      <c r="P2036" s="127">
        <f>Table7[[#This Row],[Total Drug Cost]]-Table7[[#This Row],[Total Third-party Pay]]</f>
        <v>0</v>
      </c>
      <c r="Q2036" s="127"/>
      <c r="R2036" s="70" t="e">
        <f>VLOOKUP(Table7[[#This Row],[Patient PHN]],'[1]MASTER LIST'!$C:$D,2,FALSE)</f>
        <v>#N/A</v>
      </c>
    </row>
    <row r="2037" spans="1:18" x14ac:dyDescent="0.25">
      <c r="A2037" s="128"/>
      <c r="B2037" s="129"/>
      <c r="C2037" s="130"/>
      <c r="D2037" s="130"/>
      <c r="E2037" s="130"/>
      <c r="F2037" s="130"/>
      <c r="G2037" s="130"/>
      <c r="H2037" s="125"/>
      <c r="I2037" s="130"/>
      <c r="J2037" s="130"/>
      <c r="K2037" s="127"/>
      <c r="L2037" s="127"/>
      <c r="M2037" s="127"/>
      <c r="N2037" s="226">
        <f>Table7[[#This Row],[Drug Cost]]+Table7[[#This Row],[Drug Markup]]+Table7[[#This Row],[Drug Dispensing Fee]]</f>
        <v>0</v>
      </c>
      <c r="O2037" s="126"/>
      <c r="P2037" s="127">
        <f>Table7[[#This Row],[Total Drug Cost]]-Table7[[#This Row],[Total Third-party Pay]]</f>
        <v>0</v>
      </c>
      <c r="Q2037" s="127"/>
      <c r="R2037" s="70" t="e">
        <f>VLOOKUP(Table7[[#This Row],[Patient PHN]],'[1]MASTER LIST'!$C:$D,2,FALSE)</f>
        <v>#N/A</v>
      </c>
    </row>
    <row r="2038" spans="1:18" x14ac:dyDescent="0.25">
      <c r="A2038" s="128"/>
      <c r="B2038" s="129"/>
      <c r="C2038" s="130"/>
      <c r="D2038" s="130"/>
      <c r="E2038" s="130"/>
      <c r="F2038" s="130"/>
      <c r="G2038" s="130"/>
      <c r="H2038" s="125"/>
      <c r="I2038" s="130"/>
      <c r="J2038" s="130"/>
      <c r="K2038" s="127"/>
      <c r="L2038" s="127"/>
      <c r="M2038" s="127"/>
      <c r="N2038" s="226">
        <f>Table7[[#This Row],[Drug Cost]]+Table7[[#This Row],[Drug Markup]]+Table7[[#This Row],[Drug Dispensing Fee]]</f>
        <v>0</v>
      </c>
      <c r="O2038" s="126"/>
      <c r="P2038" s="127">
        <f>Table7[[#This Row],[Total Drug Cost]]-Table7[[#This Row],[Total Third-party Pay]]</f>
        <v>0</v>
      </c>
      <c r="Q2038" s="127"/>
      <c r="R2038" s="70" t="e">
        <f>VLOOKUP(Table7[[#This Row],[Patient PHN]],'[1]MASTER LIST'!$C:$D,2,FALSE)</f>
        <v>#N/A</v>
      </c>
    </row>
    <row r="2039" spans="1:18" x14ac:dyDescent="0.25">
      <c r="A2039" s="128"/>
      <c r="B2039" s="129"/>
      <c r="C2039" s="130"/>
      <c r="D2039" s="130"/>
      <c r="E2039" s="130"/>
      <c r="F2039" s="130"/>
      <c r="G2039" s="130"/>
      <c r="H2039" s="125"/>
      <c r="I2039" s="130"/>
      <c r="J2039" s="130"/>
      <c r="K2039" s="127"/>
      <c r="L2039" s="127"/>
      <c r="M2039" s="127"/>
      <c r="N2039" s="226">
        <f>Table7[[#This Row],[Drug Cost]]+Table7[[#This Row],[Drug Markup]]+Table7[[#This Row],[Drug Dispensing Fee]]</f>
        <v>0</v>
      </c>
      <c r="O2039" s="126"/>
      <c r="P2039" s="127">
        <f>Table7[[#This Row],[Total Drug Cost]]-Table7[[#This Row],[Total Third-party Pay]]</f>
        <v>0</v>
      </c>
      <c r="Q2039" s="127"/>
      <c r="R2039" s="70" t="e">
        <f>VLOOKUP(Table7[[#This Row],[Patient PHN]],'[1]MASTER LIST'!$C:$D,2,FALSE)</f>
        <v>#N/A</v>
      </c>
    </row>
    <row r="2040" spans="1:18" x14ac:dyDescent="0.25">
      <c r="A2040" s="128"/>
      <c r="B2040" s="129"/>
      <c r="C2040" s="130"/>
      <c r="D2040" s="130"/>
      <c r="E2040" s="130"/>
      <c r="F2040" s="130"/>
      <c r="G2040" s="130"/>
      <c r="H2040" s="125"/>
      <c r="I2040" s="130"/>
      <c r="J2040" s="130"/>
      <c r="K2040" s="127"/>
      <c r="L2040" s="127"/>
      <c r="M2040" s="127"/>
      <c r="N2040" s="226">
        <f>Table7[[#This Row],[Drug Cost]]+Table7[[#This Row],[Drug Markup]]+Table7[[#This Row],[Drug Dispensing Fee]]</f>
        <v>0</v>
      </c>
      <c r="O2040" s="126"/>
      <c r="P2040" s="127">
        <f>Table7[[#This Row],[Total Drug Cost]]-Table7[[#This Row],[Total Third-party Pay]]</f>
        <v>0</v>
      </c>
      <c r="Q2040" s="127"/>
      <c r="R2040" s="70" t="e">
        <f>VLOOKUP(Table7[[#This Row],[Patient PHN]],'[1]MASTER LIST'!$C:$D,2,FALSE)</f>
        <v>#N/A</v>
      </c>
    </row>
    <row r="2041" spans="1:18" x14ac:dyDescent="0.25">
      <c r="A2041" s="128"/>
      <c r="B2041" s="129"/>
      <c r="C2041" s="130"/>
      <c r="D2041" s="130"/>
      <c r="E2041" s="130"/>
      <c r="F2041" s="130"/>
      <c r="G2041" s="130"/>
      <c r="H2041" s="125"/>
      <c r="I2041" s="130"/>
      <c r="J2041" s="130"/>
      <c r="K2041" s="127"/>
      <c r="L2041" s="127"/>
      <c r="M2041" s="127"/>
      <c r="N2041" s="226">
        <f>Table7[[#This Row],[Drug Cost]]+Table7[[#This Row],[Drug Markup]]+Table7[[#This Row],[Drug Dispensing Fee]]</f>
        <v>0</v>
      </c>
      <c r="O2041" s="126"/>
      <c r="P2041" s="127">
        <f>Table7[[#This Row],[Total Drug Cost]]-Table7[[#This Row],[Total Third-party Pay]]</f>
        <v>0</v>
      </c>
      <c r="Q2041" s="127"/>
      <c r="R2041" s="70" t="e">
        <f>VLOOKUP(Table7[[#This Row],[Patient PHN]],'[1]MASTER LIST'!$C:$D,2,FALSE)</f>
        <v>#N/A</v>
      </c>
    </row>
    <row r="2042" spans="1:18" x14ac:dyDescent="0.25">
      <c r="A2042" s="128"/>
      <c r="B2042" s="129"/>
      <c r="C2042" s="130"/>
      <c r="D2042" s="130"/>
      <c r="E2042" s="130"/>
      <c r="F2042" s="130"/>
      <c r="G2042" s="130"/>
      <c r="H2042" s="125"/>
      <c r="I2042" s="130"/>
      <c r="J2042" s="130"/>
      <c r="K2042" s="127"/>
      <c r="L2042" s="127"/>
      <c r="M2042" s="127"/>
      <c r="N2042" s="226">
        <f>Table7[[#This Row],[Drug Cost]]+Table7[[#This Row],[Drug Markup]]+Table7[[#This Row],[Drug Dispensing Fee]]</f>
        <v>0</v>
      </c>
      <c r="O2042" s="126"/>
      <c r="P2042" s="127">
        <f>Table7[[#This Row],[Total Drug Cost]]-Table7[[#This Row],[Total Third-party Pay]]</f>
        <v>0</v>
      </c>
      <c r="Q2042" s="127"/>
      <c r="R2042" s="70" t="e">
        <f>VLOOKUP(Table7[[#This Row],[Patient PHN]],'[1]MASTER LIST'!$C:$D,2,FALSE)</f>
        <v>#N/A</v>
      </c>
    </row>
    <row r="2043" spans="1:18" x14ac:dyDescent="0.25">
      <c r="A2043" s="128"/>
      <c r="B2043" s="129"/>
      <c r="C2043" s="130"/>
      <c r="D2043" s="130"/>
      <c r="E2043" s="130"/>
      <c r="F2043" s="130"/>
      <c r="G2043" s="130"/>
      <c r="H2043" s="125"/>
      <c r="I2043" s="130"/>
      <c r="J2043" s="130"/>
      <c r="K2043" s="127"/>
      <c r="L2043" s="127"/>
      <c r="M2043" s="127"/>
      <c r="N2043" s="226">
        <f>Table7[[#This Row],[Drug Cost]]+Table7[[#This Row],[Drug Markup]]+Table7[[#This Row],[Drug Dispensing Fee]]</f>
        <v>0</v>
      </c>
      <c r="O2043" s="126"/>
      <c r="P2043" s="127">
        <f>Table7[[#This Row],[Total Drug Cost]]-Table7[[#This Row],[Total Third-party Pay]]</f>
        <v>0</v>
      </c>
      <c r="Q2043" s="127"/>
      <c r="R2043" s="70" t="e">
        <f>VLOOKUP(Table7[[#This Row],[Patient PHN]],'[1]MASTER LIST'!$C:$D,2,FALSE)</f>
        <v>#N/A</v>
      </c>
    </row>
    <row r="2044" spans="1:18" x14ac:dyDescent="0.25">
      <c r="A2044" s="128"/>
      <c r="B2044" s="129"/>
      <c r="C2044" s="130"/>
      <c r="D2044" s="130"/>
      <c r="E2044" s="130"/>
      <c r="F2044" s="130"/>
      <c r="G2044" s="130"/>
      <c r="H2044" s="125"/>
      <c r="I2044" s="130"/>
      <c r="J2044" s="130"/>
      <c r="K2044" s="127"/>
      <c r="L2044" s="127"/>
      <c r="M2044" s="127"/>
      <c r="N2044" s="226">
        <f>Table7[[#This Row],[Drug Cost]]+Table7[[#This Row],[Drug Markup]]+Table7[[#This Row],[Drug Dispensing Fee]]</f>
        <v>0</v>
      </c>
      <c r="O2044" s="126"/>
      <c r="P2044" s="127">
        <f>Table7[[#This Row],[Total Drug Cost]]-Table7[[#This Row],[Total Third-party Pay]]</f>
        <v>0</v>
      </c>
      <c r="Q2044" s="127"/>
      <c r="R2044" s="70" t="e">
        <f>VLOOKUP(Table7[[#This Row],[Patient PHN]],'[1]MASTER LIST'!$C:$D,2,FALSE)</f>
        <v>#N/A</v>
      </c>
    </row>
    <row r="2045" spans="1:18" x14ac:dyDescent="0.25">
      <c r="A2045" s="128"/>
      <c r="B2045" s="129"/>
      <c r="C2045" s="130"/>
      <c r="D2045" s="130"/>
      <c r="E2045" s="130"/>
      <c r="F2045" s="130"/>
      <c r="G2045" s="130"/>
      <c r="H2045" s="125"/>
      <c r="I2045" s="130"/>
      <c r="J2045" s="130"/>
      <c r="K2045" s="127"/>
      <c r="L2045" s="127"/>
      <c r="M2045" s="127"/>
      <c r="N2045" s="226">
        <f>Table7[[#This Row],[Drug Cost]]+Table7[[#This Row],[Drug Markup]]+Table7[[#This Row],[Drug Dispensing Fee]]</f>
        <v>0</v>
      </c>
      <c r="O2045" s="126"/>
      <c r="P2045" s="127">
        <f>Table7[[#This Row],[Total Drug Cost]]-Table7[[#This Row],[Total Third-party Pay]]</f>
        <v>0</v>
      </c>
      <c r="Q2045" s="127"/>
      <c r="R2045" s="70" t="e">
        <f>VLOOKUP(Table7[[#This Row],[Patient PHN]],'[1]MASTER LIST'!$C:$D,2,FALSE)</f>
        <v>#N/A</v>
      </c>
    </row>
    <row r="2046" spans="1:18" x14ac:dyDescent="0.25">
      <c r="A2046" s="128"/>
      <c r="B2046" s="129"/>
      <c r="C2046" s="130"/>
      <c r="D2046" s="130"/>
      <c r="E2046" s="130"/>
      <c r="F2046" s="130"/>
      <c r="G2046" s="130"/>
      <c r="H2046" s="125"/>
      <c r="I2046" s="130"/>
      <c r="J2046" s="130"/>
      <c r="K2046" s="127"/>
      <c r="L2046" s="127"/>
      <c r="M2046" s="127"/>
      <c r="N2046" s="226">
        <f>Table7[[#This Row],[Drug Cost]]+Table7[[#This Row],[Drug Markup]]+Table7[[#This Row],[Drug Dispensing Fee]]</f>
        <v>0</v>
      </c>
      <c r="O2046" s="126"/>
      <c r="P2046" s="127">
        <f>Table7[[#This Row],[Total Drug Cost]]-Table7[[#This Row],[Total Third-party Pay]]</f>
        <v>0</v>
      </c>
      <c r="Q2046" s="127"/>
      <c r="R2046" s="70" t="e">
        <f>VLOOKUP(Table7[[#This Row],[Patient PHN]],'[1]MASTER LIST'!$C:$D,2,FALSE)</f>
        <v>#N/A</v>
      </c>
    </row>
    <row r="2047" spans="1:18" x14ac:dyDescent="0.25">
      <c r="A2047" s="128"/>
      <c r="B2047" s="129"/>
      <c r="C2047" s="130"/>
      <c r="D2047" s="130"/>
      <c r="E2047" s="130"/>
      <c r="F2047" s="130"/>
      <c r="G2047" s="130"/>
      <c r="H2047" s="125"/>
      <c r="I2047" s="130"/>
      <c r="J2047" s="130"/>
      <c r="K2047" s="127"/>
      <c r="L2047" s="127"/>
      <c r="M2047" s="127"/>
      <c r="N2047" s="226">
        <f>Table7[[#This Row],[Drug Cost]]+Table7[[#This Row],[Drug Markup]]+Table7[[#This Row],[Drug Dispensing Fee]]</f>
        <v>0</v>
      </c>
      <c r="O2047" s="126"/>
      <c r="P2047" s="127">
        <f>Table7[[#This Row],[Total Drug Cost]]-Table7[[#This Row],[Total Third-party Pay]]</f>
        <v>0</v>
      </c>
      <c r="Q2047" s="127"/>
      <c r="R2047" s="70" t="e">
        <f>VLOOKUP(Table7[[#This Row],[Patient PHN]],'[1]MASTER LIST'!$C:$D,2,FALSE)</f>
        <v>#N/A</v>
      </c>
    </row>
    <row r="2048" spans="1:18" x14ac:dyDescent="0.25">
      <c r="A2048" s="128"/>
      <c r="B2048" s="129"/>
      <c r="C2048" s="130"/>
      <c r="D2048" s="130"/>
      <c r="E2048" s="130"/>
      <c r="F2048" s="130"/>
      <c r="G2048" s="130"/>
      <c r="H2048" s="125"/>
      <c r="I2048" s="130"/>
      <c r="J2048" s="130"/>
      <c r="K2048" s="127"/>
      <c r="L2048" s="127"/>
      <c r="M2048" s="127"/>
      <c r="N2048" s="226">
        <f>Table7[[#This Row],[Drug Cost]]+Table7[[#This Row],[Drug Markup]]+Table7[[#This Row],[Drug Dispensing Fee]]</f>
        <v>0</v>
      </c>
      <c r="O2048" s="126"/>
      <c r="P2048" s="127">
        <f>Table7[[#This Row],[Total Drug Cost]]-Table7[[#This Row],[Total Third-party Pay]]</f>
        <v>0</v>
      </c>
      <c r="Q2048" s="127"/>
      <c r="R2048" s="70" t="e">
        <f>VLOOKUP(Table7[[#This Row],[Patient PHN]],'[1]MASTER LIST'!$C:$D,2,FALSE)</f>
        <v>#N/A</v>
      </c>
    </row>
    <row r="2049" spans="1:18" x14ac:dyDescent="0.25">
      <c r="A2049" s="128"/>
      <c r="B2049" s="129"/>
      <c r="C2049" s="130"/>
      <c r="D2049" s="130"/>
      <c r="E2049" s="130"/>
      <c r="F2049" s="130"/>
      <c r="G2049" s="130"/>
      <c r="H2049" s="125"/>
      <c r="I2049" s="130"/>
      <c r="J2049" s="130"/>
      <c r="K2049" s="127"/>
      <c r="L2049" s="127"/>
      <c r="M2049" s="127"/>
      <c r="N2049" s="226">
        <f>Table7[[#This Row],[Drug Cost]]+Table7[[#This Row],[Drug Markup]]+Table7[[#This Row],[Drug Dispensing Fee]]</f>
        <v>0</v>
      </c>
      <c r="O2049" s="126"/>
      <c r="P2049" s="127">
        <f>Table7[[#This Row],[Total Drug Cost]]-Table7[[#This Row],[Total Third-party Pay]]</f>
        <v>0</v>
      </c>
      <c r="Q2049" s="127"/>
      <c r="R2049" s="70" t="e">
        <f>VLOOKUP(Table7[[#This Row],[Patient PHN]],'[1]MASTER LIST'!$C:$D,2,FALSE)</f>
        <v>#N/A</v>
      </c>
    </row>
    <row r="2050" spans="1:18" x14ac:dyDescent="0.25">
      <c r="A2050" s="128"/>
      <c r="B2050" s="129"/>
      <c r="C2050" s="130"/>
      <c r="D2050" s="130"/>
      <c r="E2050" s="130"/>
      <c r="F2050" s="130"/>
      <c r="G2050" s="130"/>
      <c r="H2050" s="125"/>
      <c r="I2050" s="130"/>
      <c r="J2050" s="130"/>
      <c r="K2050" s="127"/>
      <c r="L2050" s="127"/>
      <c r="M2050" s="127"/>
      <c r="N2050" s="226">
        <f>Table7[[#This Row],[Drug Cost]]+Table7[[#This Row],[Drug Markup]]+Table7[[#This Row],[Drug Dispensing Fee]]</f>
        <v>0</v>
      </c>
      <c r="O2050" s="126"/>
      <c r="P2050" s="127">
        <f>Table7[[#This Row],[Total Drug Cost]]-Table7[[#This Row],[Total Third-party Pay]]</f>
        <v>0</v>
      </c>
      <c r="Q2050" s="127"/>
      <c r="R2050" s="70" t="e">
        <f>VLOOKUP(Table7[[#This Row],[Patient PHN]],'[1]MASTER LIST'!$C:$D,2,FALSE)</f>
        <v>#N/A</v>
      </c>
    </row>
    <row r="2051" spans="1:18" x14ac:dyDescent="0.25">
      <c r="A2051" s="128"/>
      <c r="B2051" s="129"/>
      <c r="C2051" s="130"/>
      <c r="D2051" s="130"/>
      <c r="E2051" s="130"/>
      <c r="F2051" s="130"/>
      <c r="G2051" s="130"/>
      <c r="H2051" s="125"/>
      <c r="I2051" s="130"/>
      <c r="J2051" s="130"/>
      <c r="K2051" s="127"/>
      <c r="L2051" s="127"/>
      <c r="M2051" s="127"/>
      <c r="N2051" s="226">
        <f>Table7[[#This Row],[Drug Cost]]+Table7[[#This Row],[Drug Markup]]+Table7[[#This Row],[Drug Dispensing Fee]]</f>
        <v>0</v>
      </c>
      <c r="O2051" s="126"/>
      <c r="P2051" s="127">
        <f>Table7[[#This Row],[Total Drug Cost]]-Table7[[#This Row],[Total Third-party Pay]]</f>
        <v>0</v>
      </c>
      <c r="Q2051" s="127"/>
      <c r="R2051" s="70" t="e">
        <f>VLOOKUP(Table7[[#This Row],[Patient PHN]],'[1]MASTER LIST'!$C:$D,2,FALSE)</f>
        <v>#N/A</v>
      </c>
    </row>
    <row r="2052" spans="1:18" x14ac:dyDescent="0.25">
      <c r="A2052" s="128"/>
      <c r="B2052" s="129"/>
      <c r="C2052" s="130"/>
      <c r="D2052" s="130"/>
      <c r="E2052" s="130"/>
      <c r="F2052" s="130"/>
      <c r="G2052" s="130"/>
      <c r="H2052" s="125"/>
      <c r="I2052" s="130"/>
      <c r="J2052" s="130"/>
      <c r="K2052" s="127"/>
      <c r="L2052" s="127"/>
      <c r="M2052" s="127"/>
      <c r="N2052" s="226">
        <f>Table7[[#This Row],[Drug Cost]]+Table7[[#This Row],[Drug Markup]]+Table7[[#This Row],[Drug Dispensing Fee]]</f>
        <v>0</v>
      </c>
      <c r="O2052" s="126"/>
      <c r="P2052" s="127">
        <f>Table7[[#This Row],[Total Drug Cost]]-Table7[[#This Row],[Total Third-party Pay]]</f>
        <v>0</v>
      </c>
      <c r="Q2052" s="127"/>
      <c r="R2052" s="70" t="e">
        <f>VLOOKUP(Table7[[#This Row],[Patient PHN]],'[1]MASTER LIST'!$C:$D,2,FALSE)</f>
        <v>#N/A</v>
      </c>
    </row>
    <row r="2053" spans="1:18" x14ac:dyDescent="0.25">
      <c r="A2053" s="128"/>
      <c r="B2053" s="129"/>
      <c r="C2053" s="130"/>
      <c r="D2053" s="130"/>
      <c r="E2053" s="130"/>
      <c r="F2053" s="130"/>
      <c r="G2053" s="130"/>
      <c r="H2053" s="125"/>
      <c r="I2053" s="130"/>
      <c r="J2053" s="130"/>
      <c r="K2053" s="127"/>
      <c r="L2053" s="127"/>
      <c r="M2053" s="127"/>
      <c r="N2053" s="226">
        <f>Table7[[#This Row],[Drug Cost]]+Table7[[#This Row],[Drug Markup]]+Table7[[#This Row],[Drug Dispensing Fee]]</f>
        <v>0</v>
      </c>
      <c r="O2053" s="126"/>
      <c r="P2053" s="127">
        <f>Table7[[#This Row],[Total Drug Cost]]-Table7[[#This Row],[Total Third-party Pay]]</f>
        <v>0</v>
      </c>
      <c r="Q2053" s="127"/>
      <c r="R2053" s="70" t="e">
        <f>VLOOKUP(Table7[[#This Row],[Patient PHN]],'[1]MASTER LIST'!$C:$D,2,FALSE)</f>
        <v>#N/A</v>
      </c>
    </row>
    <row r="2054" spans="1:18" x14ac:dyDescent="0.25">
      <c r="A2054" s="128"/>
      <c r="B2054" s="129"/>
      <c r="C2054" s="130"/>
      <c r="D2054" s="130"/>
      <c r="E2054" s="130"/>
      <c r="F2054" s="130"/>
      <c r="G2054" s="130"/>
      <c r="H2054" s="125"/>
      <c r="I2054" s="130"/>
      <c r="J2054" s="130"/>
      <c r="K2054" s="127"/>
      <c r="L2054" s="127"/>
      <c r="M2054" s="127"/>
      <c r="N2054" s="226">
        <f>Table7[[#This Row],[Drug Cost]]+Table7[[#This Row],[Drug Markup]]+Table7[[#This Row],[Drug Dispensing Fee]]</f>
        <v>0</v>
      </c>
      <c r="O2054" s="126"/>
      <c r="P2054" s="127">
        <f>Table7[[#This Row],[Total Drug Cost]]-Table7[[#This Row],[Total Third-party Pay]]</f>
        <v>0</v>
      </c>
      <c r="Q2054" s="127"/>
      <c r="R2054" s="70" t="e">
        <f>VLOOKUP(Table7[[#This Row],[Patient PHN]],'[1]MASTER LIST'!$C:$D,2,FALSE)</f>
        <v>#N/A</v>
      </c>
    </row>
    <row r="2055" spans="1:18" x14ac:dyDescent="0.25">
      <c r="A2055" s="128"/>
      <c r="B2055" s="129"/>
      <c r="C2055" s="130"/>
      <c r="D2055" s="130"/>
      <c r="E2055" s="130"/>
      <c r="F2055" s="130"/>
      <c r="G2055" s="130"/>
      <c r="H2055" s="125"/>
      <c r="I2055" s="130"/>
      <c r="J2055" s="130"/>
      <c r="K2055" s="127"/>
      <c r="L2055" s="127"/>
      <c r="M2055" s="127"/>
      <c r="N2055" s="226">
        <f>Table7[[#This Row],[Drug Cost]]+Table7[[#This Row],[Drug Markup]]+Table7[[#This Row],[Drug Dispensing Fee]]</f>
        <v>0</v>
      </c>
      <c r="O2055" s="126"/>
      <c r="P2055" s="127">
        <f>Table7[[#This Row],[Total Drug Cost]]-Table7[[#This Row],[Total Third-party Pay]]</f>
        <v>0</v>
      </c>
      <c r="Q2055" s="127"/>
      <c r="R2055" s="70" t="e">
        <f>VLOOKUP(Table7[[#This Row],[Patient PHN]],'[1]MASTER LIST'!$C:$D,2,FALSE)</f>
        <v>#N/A</v>
      </c>
    </row>
    <row r="2056" spans="1:18" x14ac:dyDescent="0.25">
      <c r="A2056" s="128"/>
      <c r="B2056" s="129"/>
      <c r="C2056" s="130"/>
      <c r="D2056" s="130"/>
      <c r="E2056" s="130"/>
      <c r="F2056" s="130"/>
      <c r="G2056" s="130"/>
      <c r="H2056" s="125"/>
      <c r="I2056" s="130"/>
      <c r="J2056" s="130"/>
      <c r="K2056" s="127"/>
      <c r="L2056" s="127"/>
      <c r="M2056" s="127"/>
      <c r="N2056" s="226">
        <f>Table7[[#This Row],[Drug Cost]]+Table7[[#This Row],[Drug Markup]]+Table7[[#This Row],[Drug Dispensing Fee]]</f>
        <v>0</v>
      </c>
      <c r="O2056" s="126"/>
      <c r="P2056" s="127">
        <f>Table7[[#This Row],[Total Drug Cost]]-Table7[[#This Row],[Total Third-party Pay]]</f>
        <v>0</v>
      </c>
      <c r="Q2056" s="127"/>
      <c r="R2056" s="70" t="e">
        <f>VLOOKUP(Table7[[#This Row],[Patient PHN]],'[1]MASTER LIST'!$C:$D,2,FALSE)</f>
        <v>#N/A</v>
      </c>
    </row>
    <row r="2057" spans="1:18" x14ac:dyDescent="0.25">
      <c r="A2057" s="128"/>
      <c r="B2057" s="129"/>
      <c r="C2057" s="130"/>
      <c r="D2057" s="130"/>
      <c r="E2057" s="130"/>
      <c r="F2057" s="130"/>
      <c r="G2057" s="130"/>
      <c r="H2057" s="125"/>
      <c r="I2057" s="130"/>
      <c r="J2057" s="130"/>
      <c r="K2057" s="127"/>
      <c r="L2057" s="127"/>
      <c r="M2057" s="127"/>
      <c r="N2057" s="226">
        <f>Table7[[#This Row],[Drug Cost]]+Table7[[#This Row],[Drug Markup]]+Table7[[#This Row],[Drug Dispensing Fee]]</f>
        <v>0</v>
      </c>
      <c r="O2057" s="126"/>
      <c r="P2057" s="127">
        <f>Table7[[#This Row],[Total Drug Cost]]-Table7[[#This Row],[Total Third-party Pay]]</f>
        <v>0</v>
      </c>
      <c r="Q2057" s="127"/>
      <c r="R2057" s="70" t="e">
        <f>VLOOKUP(Table7[[#This Row],[Patient PHN]],'[1]MASTER LIST'!$C:$D,2,FALSE)</f>
        <v>#N/A</v>
      </c>
    </row>
    <row r="2058" spans="1:18" x14ac:dyDescent="0.25">
      <c r="A2058" s="128"/>
      <c r="B2058" s="129"/>
      <c r="C2058" s="130"/>
      <c r="D2058" s="130"/>
      <c r="E2058" s="130"/>
      <c r="F2058" s="130"/>
      <c r="G2058" s="130"/>
      <c r="H2058" s="125"/>
      <c r="I2058" s="130"/>
      <c r="J2058" s="130"/>
      <c r="K2058" s="127"/>
      <c r="L2058" s="127"/>
      <c r="M2058" s="127"/>
      <c r="N2058" s="226">
        <f>Table7[[#This Row],[Drug Cost]]+Table7[[#This Row],[Drug Markup]]+Table7[[#This Row],[Drug Dispensing Fee]]</f>
        <v>0</v>
      </c>
      <c r="O2058" s="126"/>
      <c r="P2058" s="127">
        <f>Table7[[#This Row],[Total Drug Cost]]-Table7[[#This Row],[Total Third-party Pay]]</f>
        <v>0</v>
      </c>
      <c r="Q2058" s="127"/>
      <c r="R2058" s="70" t="e">
        <f>VLOOKUP(Table7[[#This Row],[Patient PHN]],'[1]MASTER LIST'!$C:$D,2,FALSE)</f>
        <v>#N/A</v>
      </c>
    </row>
    <row r="2059" spans="1:18" x14ac:dyDescent="0.25">
      <c r="A2059" s="128"/>
      <c r="B2059" s="129"/>
      <c r="C2059" s="130"/>
      <c r="D2059" s="130"/>
      <c r="E2059" s="130"/>
      <c r="F2059" s="130"/>
      <c r="G2059" s="130"/>
      <c r="H2059" s="125"/>
      <c r="I2059" s="130"/>
      <c r="J2059" s="130"/>
      <c r="K2059" s="127"/>
      <c r="L2059" s="127"/>
      <c r="M2059" s="127"/>
      <c r="N2059" s="226">
        <f>Table7[[#This Row],[Drug Cost]]+Table7[[#This Row],[Drug Markup]]+Table7[[#This Row],[Drug Dispensing Fee]]</f>
        <v>0</v>
      </c>
      <c r="O2059" s="126"/>
      <c r="P2059" s="127">
        <f>Table7[[#This Row],[Total Drug Cost]]-Table7[[#This Row],[Total Third-party Pay]]</f>
        <v>0</v>
      </c>
      <c r="Q2059" s="127"/>
      <c r="R2059" s="70" t="e">
        <f>VLOOKUP(Table7[[#This Row],[Patient PHN]],'[1]MASTER LIST'!$C:$D,2,FALSE)</f>
        <v>#N/A</v>
      </c>
    </row>
    <row r="2060" spans="1:18" x14ac:dyDescent="0.25">
      <c r="A2060" s="128"/>
      <c r="B2060" s="129"/>
      <c r="C2060" s="130"/>
      <c r="D2060" s="130"/>
      <c r="E2060" s="130"/>
      <c r="F2060" s="130"/>
      <c r="G2060" s="130"/>
      <c r="H2060" s="125"/>
      <c r="I2060" s="130"/>
      <c r="J2060" s="130"/>
      <c r="K2060" s="127"/>
      <c r="L2060" s="127"/>
      <c r="M2060" s="127"/>
      <c r="N2060" s="226">
        <f>Table7[[#This Row],[Drug Cost]]+Table7[[#This Row],[Drug Markup]]+Table7[[#This Row],[Drug Dispensing Fee]]</f>
        <v>0</v>
      </c>
      <c r="O2060" s="126"/>
      <c r="P2060" s="127">
        <f>Table7[[#This Row],[Total Drug Cost]]-Table7[[#This Row],[Total Third-party Pay]]</f>
        <v>0</v>
      </c>
      <c r="Q2060" s="127"/>
      <c r="R2060" s="70" t="e">
        <f>VLOOKUP(Table7[[#This Row],[Patient PHN]],'[1]MASTER LIST'!$C:$D,2,FALSE)</f>
        <v>#N/A</v>
      </c>
    </row>
    <row r="2061" spans="1:18" x14ac:dyDescent="0.25">
      <c r="A2061" s="128"/>
      <c r="B2061" s="129"/>
      <c r="C2061" s="130"/>
      <c r="D2061" s="130"/>
      <c r="E2061" s="130"/>
      <c r="F2061" s="130"/>
      <c r="G2061" s="130"/>
      <c r="H2061" s="125"/>
      <c r="I2061" s="130"/>
      <c r="J2061" s="130"/>
      <c r="K2061" s="127"/>
      <c r="L2061" s="127"/>
      <c r="M2061" s="127"/>
      <c r="N2061" s="226">
        <f>Table7[[#This Row],[Drug Cost]]+Table7[[#This Row],[Drug Markup]]+Table7[[#This Row],[Drug Dispensing Fee]]</f>
        <v>0</v>
      </c>
      <c r="O2061" s="126"/>
      <c r="P2061" s="127">
        <f>Table7[[#This Row],[Total Drug Cost]]-Table7[[#This Row],[Total Third-party Pay]]</f>
        <v>0</v>
      </c>
      <c r="Q2061" s="127"/>
      <c r="R2061" s="70" t="e">
        <f>VLOOKUP(Table7[[#This Row],[Patient PHN]],'[1]MASTER LIST'!$C:$D,2,FALSE)</f>
        <v>#N/A</v>
      </c>
    </row>
    <row r="2062" spans="1:18" x14ac:dyDescent="0.25">
      <c r="A2062" s="128"/>
      <c r="B2062" s="129"/>
      <c r="C2062" s="130"/>
      <c r="D2062" s="130"/>
      <c r="E2062" s="130"/>
      <c r="F2062" s="130"/>
      <c r="G2062" s="130"/>
      <c r="H2062" s="125"/>
      <c r="I2062" s="130"/>
      <c r="J2062" s="130"/>
      <c r="K2062" s="127"/>
      <c r="L2062" s="127"/>
      <c r="M2062" s="127"/>
      <c r="N2062" s="226">
        <f>Table7[[#This Row],[Drug Cost]]+Table7[[#This Row],[Drug Markup]]+Table7[[#This Row],[Drug Dispensing Fee]]</f>
        <v>0</v>
      </c>
      <c r="O2062" s="126"/>
      <c r="P2062" s="127">
        <f>Table7[[#This Row],[Total Drug Cost]]-Table7[[#This Row],[Total Third-party Pay]]</f>
        <v>0</v>
      </c>
      <c r="Q2062" s="127"/>
      <c r="R2062" s="70" t="e">
        <f>VLOOKUP(Table7[[#This Row],[Patient PHN]],'[1]MASTER LIST'!$C:$D,2,FALSE)</f>
        <v>#N/A</v>
      </c>
    </row>
    <row r="2063" spans="1:18" x14ac:dyDescent="0.25">
      <c r="A2063" s="128"/>
      <c r="B2063" s="129"/>
      <c r="C2063" s="130"/>
      <c r="D2063" s="130"/>
      <c r="E2063" s="130"/>
      <c r="F2063" s="130"/>
      <c r="G2063" s="130"/>
      <c r="H2063" s="125"/>
      <c r="I2063" s="130"/>
      <c r="J2063" s="130"/>
      <c r="K2063" s="127"/>
      <c r="L2063" s="127"/>
      <c r="M2063" s="127"/>
      <c r="N2063" s="226">
        <f>Table7[[#This Row],[Drug Cost]]+Table7[[#This Row],[Drug Markup]]+Table7[[#This Row],[Drug Dispensing Fee]]</f>
        <v>0</v>
      </c>
      <c r="O2063" s="126"/>
      <c r="P2063" s="127">
        <f>Table7[[#This Row],[Total Drug Cost]]-Table7[[#This Row],[Total Third-party Pay]]</f>
        <v>0</v>
      </c>
      <c r="Q2063" s="127"/>
      <c r="R2063" s="70" t="e">
        <f>VLOOKUP(Table7[[#This Row],[Patient PHN]],'[1]MASTER LIST'!$C:$D,2,FALSE)</f>
        <v>#N/A</v>
      </c>
    </row>
    <row r="2064" spans="1:18" x14ac:dyDescent="0.25">
      <c r="A2064" s="128"/>
      <c r="B2064" s="129"/>
      <c r="C2064" s="130"/>
      <c r="D2064" s="130"/>
      <c r="E2064" s="130"/>
      <c r="F2064" s="130"/>
      <c r="G2064" s="130"/>
      <c r="H2064" s="125"/>
      <c r="I2064" s="130"/>
      <c r="J2064" s="130"/>
      <c r="K2064" s="127"/>
      <c r="L2064" s="127"/>
      <c r="M2064" s="127"/>
      <c r="N2064" s="226">
        <f>Table7[[#This Row],[Drug Cost]]+Table7[[#This Row],[Drug Markup]]+Table7[[#This Row],[Drug Dispensing Fee]]</f>
        <v>0</v>
      </c>
      <c r="O2064" s="126"/>
      <c r="P2064" s="127">
        <f>Table7[[#This Row],[Total Drug Cost]]-Table7[[#This Row],[Total Third-party Pay]]</f>
        <v>0</v>
      </c>
      <c r="Q2064" s="127"/>
      <c r="R2064" s="70" t="e">
        <f>VLOOKUP(Table7[[#This Row],[Patient PHN]],'[1]MASTER LIST'!$C:$D,2,FALSE)</f>
        <v>#N/A</v>
      </c>
    </row>
    <row r="2065" spans="1:18" x14ac:dyDescent="0.25">
      <c r="A2065" s="128"/>
      <c r="B2065" s="129"/>
      <c r="C2065" s="130"/>
      <c r="D2065" s="130"/>
      <c r="E2065" s="130"/>
      <c r="F2065" s="130"/>
      <c r="G2065" s="130"/>
      <c r="H2065" s="125"/>
      <c r="I2065" s="130"/>
      <c r="J2065" s="130"/>
      <c r="K2065" s="127"/>
      <c r="L2065" s="127"/>
      <c r="M2065" s="127"/>
      <c r="N2065" s="226">
        <f>Table7[[#This Row],[Drug Cost]]+Table7[[#This Row],[Drug Markup]]+Table7[[#This Row],[Drug Dispensing Fee]]</f>
        <v>0</v>
      </c>
      <c r="O2065" s="126"/>
      <c r="P2065" s="127">
        <f>Table7[[#This Row],[Total Drug Cost]]-Table7[[#This Row],[Total Third-party Pay]]</f>
        <v>0</v>
      </c>
      <c r="Q2065" s="127"/>
      <c r="R2065" s="70" t="e">
        <f>VLOOKUP(Table7[[#This Row],[Patient PHN]],'[1]MASTER LIST'!$C:$D,2,FALSE)</f>
        <v>#N/A</v>
      </c>
    </row>
    <row r="2066" spans="1:18" x14ac:dyDescent="0.25">
      <c r="A2066" s="128"/>
      <c r="B2066" s="129"/>
      <c r="C2066" s="130"/>
      <c r="D2066" s="130"/>
      <c r="E2066" s="130"/>
      <c r="F2066" s="130"/>
      <c r="G2066" s="130"/>
      <c r="H2066" s="125"/>
      <c r="I2066" s="130"/>
      <c r="J2066" s="130"/>
      <c r="K2066" s="127"/>
      <c r="L2066" s="127"/>
      <c r="M2066" s="127"/>
      <c r="N2066" s="226">
        <f>Table7[[#This Row],[Drug Cost]]+Table7[[#This Row],[Drug Markup]]+Table7[[#This Row],[Drug Dispensing Fee]]</f>
        <v>0</v>
      </c>
      <c r="O2066" s="126"/>
      <c r="P2066" s="127">
        <f>Table7[[#This Row],[Total Drug Cost]]-Table7[[#This Row],[Total Third-party Pay]]</f>
        <v>0</v>
      </c>
      <c r="Q2066" s="127"/>
      <c r="R2066" s="70" t="e">
        <f>VLOOKUP(Table7[[#This Row],[Patient PHN]],'[1]MASTER LIST'!$C:$D,2,FALSE)</f>
        <v>#N/A</v>
      </c>
    </row>
    <row r="2067" spans="1:18" x14ac:dyDescent="0.25">
      <c r="A2067" s="128"/>
      <c r="B2067" s="129"/>
      <c r="C2067" s="130"/>
      <c r="D2067" s="130"/>
      <c r="E2067" s="130"/>
      <c r="F2067" s="130"/>
      <c r="G2067" s="130"/>
      <c r="H2067" s="125"/>
      <c r="I2067" s="130"/>
      <c r="J2067" s="130"/>
      <c r="K2067" s="127"/>
      <c r="L2067" s="127"/>
      <c r="M2067" s="127"/>
      <c r="N2067" s="226">
        <f>Table7[[#This Row],[Drug Cost]]+Table7[[#This Row],[Drug Markup]]+Table7[[#This Row],[Drug Dispensing Fee]]</f>
        <v>0</v>
      </c>
      <c r="O2067" s="126"/>
      <c r="P2067" s="127">
        <f>Table7[[#This Row],[Total Drug Cost]]-Table7[[#This Row],[Total Third-party Pay]]</f>
        <v>0</v>
      </c>
      <c r="Q2067" s="127"/>
      <c r="R2067" s="70" t="e">
        <f>VLOOKUP(Table7[[#This Row],[Patient PHN]],'[1]MASTER LIST'!$C:$D,2,FALSE)</f>
        <v>#N/A</v>
      </c>
    </row>
    <row r="2068" spans="1:18" x14ac:dyDescent="0.25">
      <c r="A2068" s="128"/>
      <c r="B2068" s="129"/>
      <c r="C2068" s="130"/>
      <c r="D2068" s="130"/>
      <c r="E2068" s="130"/>
      <c r="F2068" s="130"/>
      <c r="G2068" s="130"/>
      <c r="H2068" s="125"/>
      <c r="I2068" s="130"/>
      <c r="J2068" s="130"/>
      <c r="K2068" s="127"/>
      <c r="L2068" s="127"/>
      <c r="M2068" s="127"/>
      <c r="N2068" s="226">
        <f>Table7[[#This Row],[Drug Cost]]+Table7[[#This Row],[Drug Markup]]+Table7[[#This Row],[Drug Dispensing Fee]]</f>
        <v>0</v>
      </c>
      <c r="O2068" s="126"/>
      <c r="P2068" s="127">
        <f>Table7[[#This Row],[Total Drug Cost]]-Table7[[#This Row],[Total Third-party Pay]]</f>
        <v>0</v>
      </c>
      <c r="Q2068" s="127"/>
      <c r="R2068" s="70" t="e">
        <f>VLOOKUP(Table7[[#This Row],[Patient PHN]],'[1]MASTER LIST'!$C:$D,2,FALSE)</f>
        <v>#N/A</v>
      </c>
    </row>
    <row r="2069" spans="1:18" x14ac:dyDescent="0.25">
      <c r="A2069" s="128"/>
      <c r="B2069" s="129"/>
      <c r="C2069" s="130"/>
      <c r="D2069" s="130"/>
      <c r="E2069" s="130"/>
      <c r="F2069" s="130"/>
      <c r="G2069" s="130"/>
      <c r="H2069" s="125"/>
      <c r="I2069" s="130"/>
      <c r="J2069" s="130"/>
      <c r="K2069" s="127"/>
      <c r="L2069" s="127"/>
      <c r="M2069" s="127"/>
      <c r="N2069" s="226">
        <f>Table7[[#This Row],[Drug Cost]]+Table7[[#This Row],[Drug Markup]]+Table7[[#This Row],[Drug Dispensing Fee]]</f>
        <v>0</v>
      </c>
      <c r="O2069" s="126"/>
      <c r="P2069" s="127">
        <f>Table7[[#This Row],[Total Drug Cost]]-Table7[[#This Row],[Total Third-party Pay]]</f>
        <v>0</v>
      </c>
      <c r="Q2069" s="127"/>
      <c r="R2069" s="70" t="e">
        <f>VLOOKUP(Table7[[#This Row],[Patient PHN]],'[1]MASTER LIST'!$C:$D,2,FALSE)</f>
        <v>#N/A</v>
      </c>
    </row>
    <row r="2070" spans="1:18" x14ac:dyDescent="0.25">
      <c r="A2070" s="128"/>
      <c r="B2070" s="129"/>
      <c r="C2070" s="130"/>
      <c r="D2070" s="130"/>
      <c r="E2070" s="130"/>
      <c r="F2070" s="130"/>
      <c r="G2070" s="130"/>
      <c r="H2070" s="125"/>
      <c r="I2070" s="130"/>
      <c r="J2070" s="130"/>
      <c r="K2070" s="127"/>
      <c r="L2070" s="127"/>
      <c r="M2070" s="127"/>
      <c r="N2070" s="226">
        <f>Table7[[#This Row],[Drug Cost]]+Table7[[#This Row],[Drug Markup]]+Table7[[#This Row],[Drug Dispensing Fee]]</f>
        <v>0</v>
      </c>
      <c r="O2070" s="126"/>
      <c r="P2070" s="127">
        <f>Table7[[#This Row],[Total Drug Cost]]-Table7[[#This Row],[Total Third-party Pay]]</f>
        <v>0</v>
      </c>
      <c r="Q2070" s="127"/>
      <c r="R2070" s="70" t="e">
        <f>VLOOKUP(Table7[[#This Row],[Patient PHN]],'[1]MASTER LIST'!$C:$D,2,FALSE)</f>
        <v>#N/A</v>
      </c>
    </row>
    <row r="2071" spans="1:18" x14ac:dyDescent="0.25">
      <c r="A2071" s="128"/>
      <c r="B2071" s="129"/>
      <c r="C2071" s="130"/>
      <c r="D2071" s="130"/>
      <c r="E2071" s="130"/>
      <c r="F2071" s="130"/>
      <c r="G2071" s="130"/>
      <c r="H2071" s="125"/>
      <c r="I2071" s="130"/>
      <c r="J2071" s="130"/>
      <c r="K2071" s="127"/>
      <c r="L2071" s="127"/>
      <c r="M2071" s="127"/>
      <c r="N2071" s="226">
        <f>Table7[[#This Row],[Drug Cost]]+Table7[[#This Row],[Drug Markup]]+Table7[[#This Row],[Drug Dispensing Fee]]</f>
        <v>0</v>
      </c>
      <c r="O2071" s="126"/>
      <c r="P2071" s="127">
        <f>Table7[[#This Row],[Total Drug Cost]]-Table7[[#This Row],[Total Third-party Pay]]</f>
        <v>0</v>
      </c>
      <c r="Q2071" s="127"/>
      <c r="R2071" s="70" t="e">
        <f>VLOOKUP(Table7[[#This Row],[Patient PHN]],'[1]MASTER LIST'!$C:$D,2,FALSE)</f>
        <v>#N/A</v>
      </c>
    </row>
    <row r="2072" spans="1:18" x14ac:dyDescent="0.25">
      <c r="A2072" s="128"/>
      <c r="B2072" s="129"/>
      <c r="C2072" s="130"/>
      <c r="D2072" s="130"/>
      <c r="E2072" s="130"/>
      <c r="F2072" s="130"/>
      <c r="G2072" s="130"/>
      <c r="H2072" s="125"/>
      <c r="I2072" s="130"/>
      <c r="J2072" s="130"/>
      <c r="K2072" s="127"/>
      <c r="L2072" s="127"/>
      <c r="M2072" s="127"/>
      <c r="N2072" s="226">
        <f>Table7[[#This Row],[Drug Cost]]+Table7[[#This Row],[Drug Markup]]+Table7[[#This Row],[Drug Dispensing Fee]]</f>
        <v>0</v>
      </c>
      <c r="O2072" s="126"/>
      <c r="P2072" s="127">
        <f>Table7[[#This Row],[Total Drug Cost]]-Table7[[#This Row],[Total Third-party Pay]]</f>
        <v>0</v>
      </c>
      <c r="Q2072" s="127"/>
      <c r="R2072" s="70" t="e">
        <f>VLOOKUP(Table7[[#This Row],[Patient PHN]],'[1]MASTER LIST'!$C:$D,2,FALSE)</f>
        <v>#N/A</v>
      </c>
    </row>
    <row r="2073" spans="1:18" x14ac:dyDescent="0.25">
      <c r="A2073" s="128"/>
      <c r="B2073" s="129"/>
      <c r="C2073" s="130"/>
      <c r="D2073" s="130"/>
      <c r="E2073" s="130"/>
      <c r="F2073" s="130"/>
      <c r="G2073" s="130"/>
      <c r="H2073" s="125"/>
      <c r="I2073" s="130"/>
      <c r="J2073" s="130"/>
      <c r="K2073" s="127"/>
      <c r="L2073" s="127"/>
      <c r="M2073" s="127"/>
      <c r="N2073" s="226">
        <f>Table7[[#This Row],[Drug Cost]]+Table7[[#This Row],[Drug Markup]]+Table7[[#This Row],[Drug Dispensing Fee]]</f>
        <v>0</v>
      </c>
      <c r="O2073" s="126"/>
      <c r="P2073" s="127">
        <f>Table7[[#This Row],[Total Drug Cost]]-Table7[[#This Row],[Total Third-party Pay]]</f>
        <v>0</v>
      </c>
      <c r="Q2073" s="127"/>
      <c r="R2073" s="70" t="e">
        <f>VLOOKUP(Table7[[#This Row],[Patient PHN]],'[1]MASTER LIST'!$C:$D,2,FALSE)</f>
        <v>#N/A</v>
      </c>
    </row>
    <row r="2074" spans="1:18" x14ac:dyDescent="0.25">
      <c r="A2074" s="128"/>
      <c r="B2074" s="129"/>
      <c r="C2074" s="130"/>
      <c r="D2074" s="130"/>
      <c r="E2074" s="130"/>
      <c r="F2074" s="130"/>
      <c r="G2074" s="130"/>
      <c r="H2074" s="125"/>
      <c r="I2074" s="130"/>
      <c r="J2074" s="130"/>
      <c r="K2074" s="127"/>
      <c r="L2074" s="127"/>
      <c r="M2074" s="127"/>
      <c r="N2074" s="226">
        <f>Table7[[#This Row],[Drug Cost]]+Table7[[#This Row],[Drug Markup]]+Table7[[#This Row],[Drug Dispensing Fee]]</f>
        <v>0</v>
      </c>
      <c r="O2074" s="126"/>
      <c r="P2074" s="127">
        <f>Table7[[#This Row],[Total Drug Cost]]-Table7[[#This Row],[Total Third-party Pay]]</f>
        <v>0</v>
      </c>
      <c r="Q2074" s="127"/>
      <c r="R2074" s="70" t="e">
        <f>VLOOKUP(Table7[[#This Row],[Patient PHN]],'[1]MASTER LIST'!$C:$D,2,FALSE)</f>
        <v>#N/A</v>
      </c>
    </row>
    <row r="2075" spans="1:18" x14ac:dyDescent="0.25">
      <c r="A2075" s="128"/>
      <c r="B2075" s="129"/>
      <c r="C2075" s="130"/>
      <c r="D2075" s="130"/>
      <c r="E2075" s="130"/>
      <c r="F2075" s="130"/>
      <c r="G2075" s="130"/>
      <c r="H2075" s="125"/>
      <c r="I2075" s="130"/>
      <c r="J2075" s="130"/>
      <c r="K2075" s="127"/>
      <c r="L2075" s="127"/>
      <c r="M2075" s="127"/>
      <c r="N2075" s="226">
        <f>Table7[[#This Row],[Drug Cost]]+Table7[[#This Row],[Drug Markup]]+Table7[[#This Row],[Drug Dispensing Fee]]</f>
        <v>0</v>
      </c>
      <c r="O2075" s="126"/>
      <c r="P2075" s="127">
        <f>Table7[[#This Row],[Total Drug Cost]]-Table7[[#This Row],[Total Third-party Pay]]</f>
        <v>0</v>
      </c>
      <c r="Q2075" s="127"/>
      <c r="R2075" s="70" t="e">
        <f>VLOOKUP(Table7[[#This Row],[Patient PHN]],'[1]MASTER LIST'!$C:$D,2,FALSE)</f>
        <v>#N/A</v>
      </c>
    </row>
    <row r="2076" spans="1:18" x14ac:dyDescent="0.25">
      <c r="A2076" s="128"/>
      <c r="B2076" s="129"/>
      <c r="C2076" s="130"/>
      <c r="D2076" s="130"/>
      <c r="E2076" s="130"/>
      <c r="F2076" s="130"/>
      <c r="G2076" s="130"/>
      <c r="H2076" s="125"/>
      <c r="I2076" s="130"/>
      <c r="J2076" s="130"/>
      <c r="K2076" s="127"/>
      <c r="L2076" s="127"/>
      <c r="M2076" s="127"/>
      <c r="N2076" s="226">
        <f>Table7[[#This Row],[Drug Cost]]+Table7[[#This Row],[Drug Markup]]+Table7[[#This Row],[Drug Dispensing Fee]]</f>
        <v>0</v>
      </c>
      <c r="O2076" s="126"/>
      <c r="P2076" s="127">
        <f>Table7[[#This Row],[Total Drug Cost]]-Table7[[#This Row],[Total Third-party Pay]]</f>
        <v>0</v>
      </c>
      <c r="Q2076" s="127"/>
      <c r="R2076" s="70" t="e">
        <f>VLOOKUP(Table7[[#This Row],[Patient PHN]],'[1]MASTER LIST'!$C:$D,2,FALSE)</f>
        <v>#N/A</v>
      </c>
    </row>
    <row r="2077" spans="1:18" x14ac:dyDescent="0.25">
      <c r="A2077" s="128"/>
      <c r="B2077" s="129"/>
      <c r="C2077" s="130"/>
      <c r="D2077" s="130"/>
      <c r="E2077" s="130"/>
      <c r="F2077" s="130"/>
      <c r="G2077" s="130"/>
      <c r="H2077" s="125"/>
      <c r="I2077" s="130"/>
      <c r="J2077" s="130"/>
      <c r="K2077" s="127"/>
      <c r="L2077" s="127"/>
      <c r="M2077" s="127"/>
      <c r="N2077" s="226">
        <f>Table7[[#This Row],[Drug Cost]]+Table7[[#This Row],[Drug Markup]]+Table7[[#This Row],[Drug Dispensing Fee]]</f>
        <v>0</v>
      </c>
      <c r="O2077" s="126"/>
      <c r="P2077" s="127">
        <f>Table7[[#This Row],[Total Drug Cost]]-Table7[[#This Row],[Total Third-party Pay]]</f>
        <v>0</v>
      </c>
      <c r="Q2077" s="127"/>
      <c r="R2077" s="70" t="e">
        <f>VLOOKUP(Table7[[#This Row],[Patient PHN]],'[1]MASTER LIST'!$C:$D,2,FALSE)</f>
        <v>#N/A</v>
      </c>
    </row>
    <row r="2078" spans="1:18" x14ac:dyDescent="0.25">
      <c r="A2078" s="128"/>
      <c r="B2078" s="129"/>
      <c r="C2078" s="130"/>
      <c r="D2078" s="130"/>
      <c r="E2078" s="130"/>
      <c r="F2078" s="130"/>
      <c r="G2078" s="130"/>
      <c r="H2078" s="125"/>
      <c r="I2078" s="130"/>
      <c r="J2078" s="130"/>
      <c r="K2078" s="127"/>
      <c r="L2078" s="127"/>
      <c r="M2078" s="127"/>
      <c r="N2078" s="226">
        <f>Table7[[#This Row],[Drug Cost]]+Table7[[#This Row],[Drug Markup]]+Table7[[#This Row],[Drug Dispensing Fee]]</f>
        <v>0</v>
      </c>
      <c r="O2078" s="126"/>
      <c r="P2078" s="127">
        <f>Table7[[#This Row],[Total Drug Cost]]-Table7[[#This Row],[Total Third-party Pay]]</f>
        <v>0</v>
      </c>
      <c r="Q2078" s="127"/>
      <c r="R2078" s="70" t="e">
        <f>VLOOKUP(Table7[[#This Row],[Patient PHN]],'[1]MASTER LIST'!$C:$D,2,FALSE)</f>
        <v>#N/A</v>
      </c>
    </row>
    <row r="2079" spans="1:18" x14ac:dyDescent="0.25">
      <c r="A2079" s="128"/>
      <c r="B2079" s="129"/>
      <c r="C2079" s="130"/>
      <c r="D2079" s="130"/>
      <c r="E2079" s="130"/>
      <c r="F2079" s="130"/>
      <c r="G2079" s="130"/>
      <c r="H2079" s="125"/>
      <c r="I2079" s="130"/>
      <c r="J2079" s="130"/>
      <c r="K2079" s="127"/>
      <c r="L2079" s="127"/>
      <c r="M2079" s="127"/>
      <c r="N2079" s="226">
        <f>Table7[[#This Row],[Drug Cost]]+Table7[[#This Row],[Drug Markup]]+Table7[[#This Row],[Drug Dispensing Fee]]</f>
        <v>0</v>
      </c>
      <c r="O2079" s="126"/>
      <c r="P2079" s="127">
        <f>Table7[[#This Row],[Total Drug Cost]]-Table7[[#This Row],[Total Third-party Pay]]</f>
        <v>0</v>
      </c>
      <c r="Q2079" s="127"/>
      <c r="R2079" s="70" t="e">
        <f>VLOOKUP(Table7[[#This Row],[Patient PHN]],'[1]MASTER LIST'!$C:$D,2,FALSE)</f>
        <v>#N/A</v>
      </c>
    </row>
    <row r="2080" spans="1:18" x14ac:dyDescent="0.25">
      <c r="A2080" s="128"/>
      <c r="B2080" s="129"/>
      <c r="C2080" s="130"/>
      <c r="D2080" s="130"/>
      <c r="E2080" s="130"/>
      <c r="F2080" s="130"/>
      <c r="G2080" s="130"/>
      <c r="H2080" s="125"/>
      <c r="I2080" s="130"/>
      <c r="J2080" s="130"/>
      <c r="K2080" s="127"/>
      <c r="L2080" s="127"/>
      <c r="M2080" s="127"/>
      <c r="N2080" s="226">
        <f>Table7[[#This Row],[Drug Cost]]+Table7[[#This Row],[Drug Markup]]+Table7[[#This Row],[Drug Dispensing Fee]]</f>
        <v>0</v>
      </c>
      <c r="O2080" s="126"/>
      <c r="P2080" s="127">
        <f>Table7[[#This Row],[Total Drug Cost]]-Table7[[#This Row],[Total Third-party Pay]]</f>
        <v>0</v>
      </c>
      <c r="Q2080" s="127"/>
      <c r="R2080" s="70" t="e">
        <f>VLOOKUP(Table7[[#This Row],[Patient PHN]],'[1]MASTER LIST'!$C:$D,2,FALSE)</f>
        <v>#N/A</v>
      </c>
    </row>
    <row r="2081" spans="1:18" x14ac:dyDescent="0.25">
      <c r="A2081" s="128"/>
      <c r="B2081" s="129"/>
      <c r="C2081" s="130"/>
      <c r="D2081" s="130"/>
      <c r="E2081" s="130"/>
      <c r="F2081" s="130"/>
      <c r="G2081" s="130"/>
      <c r="H2081" s="125"/>
      <c r="I2081" s="130"/>
      <c r="J2081" s="130"/>
      <c r="K2081" s="127"/>
      <c r="L2081" s="127"/>
      <c r="M2081" s="127"/>
      <c r="N2081" s="226">
        <f>Table7[[#This Row],[Drug Cost]]+Table7[[#This Row],[Drug Markup]]+Table7[[#This Row],[Drug Dispensing Fee]]</f>
        <v>0</v>
      </c>
      <c r="O2081" s="126"/>
      <c r="P2081" s="127">
        <f>Table7[[#This Row],[Total Drug Cost]]-Table7[[#This Row],[Total Third-party Pay]]</f>
        <v>0</v>
      </c>
      <c r="Q2081" s="127"/>
      <c r="R2081" s="70" t="e">
        <f>VLOOKUP(Table7[[#This Row],[Patient PHN]],'[1]MASTER LIST'!$C:$D,2,FALSE)</f>
        <v>#N/A</v>
      </c>
    </row>
    <row r="2082" spans="1:18" x14ac:dyDescent="0.25">
      <c r="A2082" s="128"/>
      <c r="B2082" s="129"/>
      <c r="C2082" s="130"/>
      <c r="D2082" s="130"/>
      <c r="E2082" s="130"/>
      <c r="F2082" s="130"/>
      <c r="G2082" s="130"/>
      <c r="H2082" s="125"/>
      <c r="I2082" s="130"/>
      <c r="J2082" s="130"/>
      <c r="K2082" s="127"/>
      <c r="L2082" s="127"/>
      <c r="M2082" s="127"/>
      <c r="N2082" s="226">
        <f>Table7[[#This Row],[Drug Cost]]+Table7[[#This Row],[Drug Markup]]+Table7[[#This Row],[Drug Dispensing Fee]]</f>
        <v>0</v>
      </c>
      <c r="O2082" s="126"/>
      <c r="P2082" s="127">
        <f>Table7[[#This Row],[Total Drug Cost]]-Table7[[#This Row],[Total Third-party Pay]]</f>
        <v>0</v>
      </c>
      <c r="Q2082" s="127"/>
      <c r="R2082" s="70" t="e">
        <f>VLOOKUP(Table7[[#This Row],[Patient PHN]],'[1]MASTER LIST'!$C:$D,2,FALSE)</f>
        <v>#N/A</v>
      </c>
    </row>
    <row r="2083" spans="1:18" x14ac:dyDescent="0.25">
      <c r="A2083" s="128"/>
      <c r="B2083" s="129"/>
      <c r="C2083" s="130"/>
      <c r="D2083" s="130"/>
      <c r="E2083" s="130"/>
      <c r="F2083" s="130"/>
      <c r="G2083" s="130"/>
      <c r="H2083" s="125"/>
      <c r="I2083" s="130"/>
      <c r="J2083" s="130"/>
      <c r="K2083" s="127"/>
      <c r="L2083" s="127"/>
      <c r="M2083" s="127"/>
      <c r="N2083" s="226">
        <f>Table7[[#This Row],[Drug Cost]]+Table7[[#This Row],[Drug Markup]]+Table7[[#This Row],[Drug Dispensing Fee]]</f>
        <v>0</v>
      </c>
      <c r="O2083" s="126"/>
      <c r="P2083" s="127">
        <f>Table7[[#This Row],[Total Drug Cost]]-Table7[[#This Row],[Total Third-party Pay]]</f>
        <v>0</v>
      </c>
      <c r="Q2083" s="127"/>
      <c r="R2083" s="70" t="e">
        <f>VLOOKUP(Table7[[#This Row],[Patient PHN]],'[1]MASTER LIST'!$C:$D,2,FALSE)</f>
        <v>#N/A</v>
      </c>
    </row>
    <row r="2084" spans="1:18" x14ac:dyDescent="0.25">
      <c r="A2084" s="128"/>
      <c r="B2084" s="129"/>
      <c r="C2084" s="130"/>
      <c r="D2084" s="130"/>
      <c r="E2084" s="130"/>
      <c r="F2084" s="130"/>
      <c r="G2084" s="130"/>
      <c r="H2084" s="125"/>
      <c r="I2084" s="130"/>
      <c r="J2084" s="130"/>
      <c r="K2084" s="127"/>
      <c r="L2084" s="127"/>
      <c r="M2084" s="127"/>
      <c r="N2084" s="226">
        <f>Table7[[#This Row],[Drug Cost]]+Table7[[#This Row],[Drug Markup]]+Table7[[#This Row],[Drug Dispensing Fee]]</f>
        <v>0</v>
      </c>
      <c r="O2084" s="126"/>
      <c r="P2084" s="127">
        <f>Table7[[#This Row],[Total Drug Cost]]-Table7[[#This Row],[Total Third-party Pay]]</f>
        <v>0</v>
      </c>
      <c r="Q2084" s="127"/>
      <c r="R2084" s="70" t="e">
        <f>VLOOKUP(Table7[[#This Row],[Patient PHN]],'[1]MASTER LIST'!$C:$D,2,FALSE)</f>
        <v>#N/A</v>
      </c>
    </row>
    <row r="2085" spans="1:18" x14ac:dyDescent="0.25">
      <c r="A2085" s="128"/>
      <c r="B2085" s="129"/>
      <c r="C2085" s="130"/>
      <c r="D2085" s="130"/>
      <c r="E2085" s="130"/>
      <c r="F2085" s="130"/>
      <c r="G2085" s="130"/>
      <c r="H2085" s="125"/>
      <c r="I2085" s="130"/>
      <c r="J2085" s="130"/>
      <c r="K2085" s="127"/>
      <c r="L2085" s="127"/>
      <c r="M2085" s="127"/>
      <c r="N2085" s="226">
        <f>Table7[[#This Row],[Drug Cost]]+Table7[[#This Row],[Drug Markup]]+Table7[[#This Row],[Drug Dispensing Fee]]</f>
        <v>0</v>
      </c>
      <c r="O2085" s="126"/>
      <c r="P2085" s="127">
        <f>Table7[[#This Row],[Total Drug Cost]]-Table7[[#This Row],[Total Third-party Pay]]</f>
        <v>0</v>
      </c>
      <c r="Q2085" s="127"/>
      <c r="R2085" s="70" t="e">
        <f>VLOOKUP(Table7[[#This Row],[Patient PHN]],'[1]MASTER LIST'!$C:$D,2,FALSE)</f>
        <v>#N/A</v>
      </c>
    </row>
    <row r="2086" spans="1:18" x14ac:dyDescent="0.25">
      <c r="A2086" s="128"/>
      <c r="B2086" s="129"/>
      <c r="C2086" s="130"/>
      <c r="D2086" s="130"/>
      <c r="E2086" s="130"/>
      <c r="F2086" s="130"/>
      <c r="G2086" s="130"/>
      <c r="H2086" s="125"/>
      <c r="I2086" s="130"/>
      <c r="J2086" s="130"/>
      <c r="K2086" s="127"/>
      <c r="L2086" s="127"/>
      <c r="M2086" s="127"/>
      <c r="N2086" s="226">
        <f>Table7[[#This Row],[Drug Cost]]+Table7[[#This Row],[Drug Markup]]+Table7[[#This Row],[Drug Dispensing Fee]]</f>
        <v>0</v>
      </c>
      <c r="O2086" s="126"/>
      <c r="P2086" s="127">
        <f>Table7[[#This Row],[Total Drug Cost]]-Table7[[#This Row],[Total Third-party Pay]]</f>
        <v>0</v>
      </c>
      <c r="Q2086" s="127"/>
      <c r="R2086" s="70" t="e">
        <f>VLOOKUP(Table7[[#This Row],[Patient PHN]],'[1]MASTER LIST'!$C:$D,2,FALSE)</f>
        <v>#N/A</v>
      </c>
    </row>
    <row r="2087" spans="1:18" x14ac:dyDescent="0.25">
      <c r="A2087" s="128"/>
      <c r="B2087" s="129"/>
      <c r="C2087" s="130"/>
      <c r="D2087" s="130"/>
      <c r="E2087" s="130"/>
      <c r="F2087" s="130"/>
      <c r="G2087" s="130"/>
      <c r="H2087" s="125"/>
      <c r="I2087" s="130"/>
      <c r="J2087" s="130"/>
      <c r="K2087" s="127"/>
      <c r="L2087" s="127"/>
      <c r="M2087" s="127"/>
      <c r="N2087" s="226">
        <f>Table7[[#This Row],[Drug Cost]]+Table7[[#This Row],[Drug Markup]]+Table7[[#This Row],[Drug Dispensing Fee]]</f>
        <v>0</v>
      </c>
      <c r="O2087" s="126"/>
      <c r="P2087" s="127">
        <f>Table7[[#This Row],[Total Drug Cost]]-Table7[[#This Row],[Total Third-party Pay]]</f>
        <v>0</v>
      </c>
      <c r="Q2087" s="127"/>
      <c r="R2087" s="70" t="e">
        <f>VLOOKUP(Table7[[#This Row],[Patient PHN]],'[1]MASTER LIST'!$C:$D,2,FALSE)</f>
        <v>#N/A</v>
      </c>
    </row>
    <row r="2088" spans="1:18" x14ac:dyDescent="0.25">
      <c r="A2088" s="128"/>
      <c r="B2088" s="129"/>
      <c r="C2088" s="130"/>
      <c r="D2088" s="130"/>
      <c r="E2088" s="130"/>
      <c r="F2088" s="130"/>
      <c r="G2088" s="130"/>
      <c r="H2088" s="125"/>
      <c r="I2088" s="130"/>
      <c r="J2088" s="130"/>
      <c r="K2088" s="127"/>
      <c r="L2088" s="127"/>
      <c r="M2088" s="127"/>
      <c r="N2088" s="226">
        <f>Table7[[#This Row],[Drug Cost]]+Table7[[#This Row],[Drug Markup]]+Table7[[#This Row],[Drug Dispensing Fee]]</f>
        <v>0</v>
      </c>
      <c r="O2088" s="126"/>
      <c r="P2088" s="127">
        <f>Table7[[#This Row],[Total Drug Cost]]-Table7[[#This Row],[Total Third-party Pay]]</f>
        <v>0</v>
      </c>
      <c r="Q2088" s="127"/>
      <c r="R2088" s="70" t="e">
        <f>VLOOKUP(Table7[[#This Row],[Patient PHN]],'[1]MASTER LIST'!$C:$D,2,FALSE)</f>
        <v>#N/A</v>
      </c>
    </row>
    <row r="2089" spans="1:18" x14ac:dyDescent="0.25">
      <c r="A2089" s="128"/>
      <c r="B2089" s="129"/>
      <c r="C2089" s="130"/>
      <c r="D2089" s="130"/>
      <c r="E2089" s="130"/>
      <c r="F2089" s="130"/>
      <c r="G2089" s="130"/>
      <c r="H2089" s="125"/>
      <c r="I2089" s="130"/>
      <c r="J2089" s="130"/>
      <c r="K2089" s="127"/>
      <c r="L2089" s="127"/>
      <c r="M2089" s="127"/>
      <c r="N2089" s="226">
        <f>Table7[[#This Row],[Drug Cost]]+Table7[[#This Row],[Drug Markup]]+Table7[[#This Row],[Drug Dispensing Fee]]</f>
        <v>0</v>
      </c>
      <c r="O2089" s="126"/>
      <c r="P2089" s="127">
        <f>Table7[[#This Row],[Total Drug Cost]]-Table7[[#This Row],[Total Third-party Pay]]</f>
        <v>0</v>
      </c>
      <c r="Q2089" s="127"/>
      <c r="R2089" s="70" t="e">
        <f>VLOOKUP(Table7[[#This Row],[Patient PHN]],'[1]MASTER LIST'!$C:$D,2,FALSE)</f>
        <v>#N/A</v>
      </c>
    </row>
    <row r="2090" spans="1:18" x14ac:dyDescent="0.25">
      <c r="A2090" s="128"/>
      <c r="B2090" s="129"/>
      <c r="C2090" s="130"/>
      <c r="D2090" s="130"/>
      <c r="E2090" s="130"/>
      <c r="F2090" s="130"/>
      <c r="G2090" s="130"/>
      <c r="H2090" s="125"/>
      <c r="I2090" s="130"/>
      <c r="J2090" s="130"/>
      <c r="K2090" s="127"/>
      <c r="L2090" s="127"/>
      <c r="M2090" s="127"/>
      <c r="N2090" s="226">
        <f>Table7[[#This Row],[Drug Cost]]+Table7[[#This Row],[Drug Markup]]+Table7[[#This Row],[Drug Dispensing Fee]]</f>
        <v>0</v>
      </c>
      <c r="O2090" s="126"/>
      <c r="P2090" s="127">
        <f>Table7[[#This Row],[Total Drug Cost]]-Table7[[#This Row],[Total Third-party Pay]]</f>
        <v>0</v>
      </c>
      <c r="Q2090" s="127"/>
      <c r="R2090" s="70" t="e">
        <f>VLOOKUP(Table7[[#This Row],[Patient PHN]],'[1]MASTER LIST'!$C:$D,2,FALSE)</f>
        <v>#N/A</v>
      </c>
    </row>
    <row r="2091" spans="1:18" x14ac:dyDescent="0.25">
      <c r="A2091" s="128"/>
      <c r="B2091" s="129"/>
      <c r="C2091" s="130"/>
      <c r="D2091" s="130"/>
      <c r="E2091" s="130"/>
      <c r="F2091" s="130"/>
      <c r="G2091" s="130"/>
      <c r="H2091" s="125"/>
      <c r="I2091" s="130"/>
      <c r="J2091" s="130"/>
      <c r="K2091" s="127"/>
      <c r="L2091" s="127"/>
      <c r="M2091" s="127"/>
      <c r="N2091" s="226">
        <f>Table7[[#This Row],[Drug Cost]]+Table7[[#This Row],[Drug Markup]]+Table7[[#This Row],[Drug Dispensing Fee]]</f>
        <v>0</v>
      </c>
      <c r="O2091" s="126"/>
      <c r="P2091" s="127">
        <f>Table7[[#This Row],[Total Drug Cost]]-Table7[[#This Row],[Total Third-party Pay]]</f>
        <v>0</v>
      </c>
      <c r="Q2091" s="127"/>
      <c r="R2091" s="70" t="e">
        <f>VLOOKUP(Table7[[#This Row],[Patient PHN]],'[1]MASTER LIST'!$C:$D,2,FALSE)</f>
        <v>#N/A</v>
      </c>
    </row>
    <row r="2092" spans="1:18" x14ac:dyDescent="0.25">
      <c r="A2092" s="128"/>
      <c r="B2092" s="129"/>
      <c r="C2092" s="130"/>
      <c r="D2092" s="130"/>
      <c r="E2092" s="130"/>
      <c r="F2092" s="130"/>
      <c r="G2092" s="130"/>
      <c r="H2092" s="125"/>
      <c r="I2092" s="130"/>
      <c r="J2092" s="130"/>
      <c r="K2092" s="127"/>
      <c r="L2092" s="127"/>
      <c r="M2092" s="127"/>
      <c r="N2092" s="226">
        <f>Table7[[#This Row],[Drug Cost]]+Table7[[#This Row],[Drug Markup]]+Table7[[#This Row],[Drug Dispensing Fee]]</f>
        <v>0</v>
      </c>
      <c r="O2092" s="126"/>
      <c r="P2092" s="127">
        <f>Table7[[#This Row],[Total Drug Cost]]-Table7[[#This Row],[Total Third-party Pay]]</f>
        <v>0</v>
      </c>
      <c r="Q2092" s="127"/>
      <c r="R2092" s="70" t="e">
        <f>VLOOKUP(Table7[[#This Row],[Patient PHN]],'[1]MASTER LIST'!$C:$D,2,FALSE)</f>
        <v>#N/A</v>
      </c>
    </row>
    <row r="2093" spans="1:18" x14ac:dyDescent="0.25">
      <c r="A2093" s="128"/>
      <c r="B2093" s="129"/>
      <c r="C2093" s="130"/>
      <c r="D2093" s="130"/>
      <c r="E2093" s="130"/>
      <c r="F2093" s="130"/>
      <c r="G2093" s="130"/>
      <c r="H2093" s="125"/>
      <c r="I2093" s="130"/>
      <c r="J2093" s="130"/>
      <c r="K2093" s="127"/>
      <c r="L2093" s="127"/>
      <c r="M2093" s="127"/>
      <c r="N2093" s="226">
        <f>Table7[[#This Row],[Drug Cost]]+Table7[[#This Row],[Drug Markup]]+Table7[[#This Row],[Drug Dispensing Fee]]</f>
        <v>0</v>
      </c>
      <c r="O2093" s="126"/>
      <c r="P2093" s="127">
        <f>Table7[[#This Row],[Total Drug Cost]]-Table7[[#This Row],[Total Third-party Pay]]</f>
        <v>0</v>
      </c>
      <c r="Q2093" s="127"/>
      <c r="R2093" s="70" t="e">
        <f>VLOOKUP(Table7[[#This Row],[Patient PHN]],'[1]MASTER LIST'!$C:$D,2,FALSE)</f>
        <v>#N/A</v>
      </c>
    </row>
    <row r="2094" spans="1:18" x14ac:dyDescent="0.25">
      <c r="A2094" s="128"/>
      <c r="B2094" s="129"/>
      <c r="C2094" s="130"/>
      <c r="D2094" s="130"/>
      <c r="E2094" s="130"/>
      <c r="F2094" s="130"/>
      <c r="G2094" s="130"/>
      <c r="H2094" s="125"/>
      <c r="I2094" s="130"/>
      <c r="J2094" s="130"/>
      <c r="K2094" s="127"/>
      <c r="L2094" s="127"/>
      <c r="M2094" s="127"/>
      <c r="N2094" s="226">
        <f>Table7[[#This Row],[Drug Cost]]+Table7[[#This Row],[Drug Markup]]+Table7[[#This Row],[Drug Dispensing Fee]]</f>
        <v>0</v>
      </c>
      <c r="O2094" s="126"/>
      <c r="P2094" s="127">
        <f>Table7[[#This Row],[Total Drug Cost]]-Table7[[#This Row],[Total Third-party Pay]]</f>
        <v>0</v>
      </c>
      <c r="Q2094" s="127"/>
      <c r="R2094" s="70" t="e">
        <f>VLOOKUP(Table7[[#This Row],[Patient PHN]],'[1]MASTER LIST'!$C:$D,2,FALSE)</f>
        <v>#N/A</v>
      </c>
    </row>
    <row r="2095" spans="1:18" x14ac:dyDescent="0.25">
      <c r="A2095" s="128"/>
      <c r="B2095" s="129"/>
      <c r="C2095" s="130"/>
      <c r="D2095" s="130"/>
      <c r="E2095" s="130"/>
      <c r="F2095" s="130"/>
      <c r="G2095" s="130"/>
      <c r="H2095" s="125"/>
      <c r="I2095" s="130"/>
      <c r="J2095" s="130"/>
      <c r="K2095" s="127"/>
      <c r="L2095" s="127"/>
      <c r="M2095" s="127"/>
      <c r="N2095" s="226">
        <f>Table7[[#This Row],[Drug Cost]]+Table7[[#This Row],[Drug Markup]]+Table7[[#This Row],[Drug Dispensing Fee]]</f>
        <v>0</v>
      </c>
      <c r="O2095" s="126"/>
      <c r="P2095" s="127">
        <f>Table7[[#This Row],[Total Drug Cost]]-Table7[[#This Row],[Total Third-party Pay]]</f>
        <v>0</v>
      </c>
      <c r="Q2095" s="127"/>
      <c r="R2095" s="70" t="e">
        <f>VLOOKUP(Table7[[#This Row],[Patient PHN]],'[1]MASTER LIST'!$C:$D,2,FALSE)</f>
        <v>#N/A</v>
      </c>
    </row>
    <row r="2096" spans="1:18" x14ac:dyDescent="0.25">
      <c r="A2096" s="128"/>
      <c r="B2096" s="129"/>
      <c r="C2096" s="130"/>
      <c r="D2096" s="130"/>
      <c r="E2096" s="130"/>
      <c r="F2096" s="130"/>
      <c r="G2096" s="130"/>
      <c r="H2096" s="125"/>
      <c r="I2096" s="130"/>
      <c r="J2096" s="130"/>
      <c r="K2096" s="127"/>
      <c r="L2096" s="127"/>
      <c r="M2096" s="127"/>
      <c r="N2096" s="226">
        <f>Table7[[#This Row],[Drug Cost]]+Table7[[#This Row],[Drug Markup]]+Table7[[#This Row],[Drug Dispensing Fee]]</f>
        <v>0</v>
      </c>
      <c r="O2096" s="126"/>
      <c r="P2096" s="127">
        <f>Table7[[#This Row],[Total Drug Cost]]-Table7[[#This Row],[Total Third-party Pay]]</f>
        <v>0</v>
      </c>
      <c r="Q2096" s="127"/>
      <c r="R2096" s="70" t="e">
        <f>VLOOKUP(Table7[[#This Row],[Patient PHN]],'[1]MASTER LIST'!$C:$D,2,FALSE)</f>
        <v>#N/A</v>
      </c>
    </row>
    <row r="2097" spans="1:18" x14ac:dyDescent="0.25">
      <c r="A2097" s="128"/>
      <c r="B2097" s="129"/>
      <c r="C2097" s="130"/>
      <c r="D2097" s="130"/>
      <c r="E2097" s="130"/>
      <c r="F2097" s="130"/>
      <c r="G2097" s="130"/>
      <c r="H2097" s="125"/>
      <c r="I2097" s="130"/>
      <c r="J2097" s="130"/>
      <c r="K2097" s="127"/>
      <c r="L2097" s="127"/>
      <c r="M2097" s="127"/>
      <c r="N2097" s="226">
        <f>Table7[[#This Row],[Drug Cost]]+Table7[[#This Row],[Drug Markup]]+Table7[[#This Row],[Drug Dispensing Fee]]</f>
        <v>0</v>
      </c>
      <c r="O2097" s="126"/>
      <c r="P2097" s="127">
        <f>Table7[[#This Row],[Total Drug Cost]]-Table7[[#This Row],[Total Third-party Pay]]</f>
        <v>0</v>
      </c>
      <c r="Q2097" s="127"/>
      <c r="R2097" s="70" t="e">
        <f>VLOOKUP(Table7[[#This Row],[Patient PHN]],'[1]MASTER LIST'!$C:$D,2,FALSE)</f>
        <v>#N/A</v>
      </c>
    </row>
    <row r="2098" spans="1:18" x14ac:dyDescent="0.25">
      <c r="A2098" s="128"/>
      <c r="B2098" s="129"/>
      <c r="C2098" s="130"/>
      <c r="D2098" s="130"/>
      <c r="E2098" s="130"/>
      <c r="F2098" s="130"/>
      <c r="G2098" s="130"/>
      <c r="H2098" s="125"/>
      <c r="I2098" s="130"/>
      <c r="J2098" s="130"/>
      <c r="K2098" s="127"/>
      <c r="L2098" s="127"/>
      <c r="M2098" s="127"/>
      <c r="N2098" s="226">
        <f>Table7[[#This Row],[Drug Cost]]+Table7[[#This Row],[Drug Markup]]+Table7[[#This Row],[Drug Dispensing Fee]]</f>
        <v>0</v>
      </c>
      <c r="O2098" s="126"/>
      <c r="P2098" s="127">
        <f>Table7[[#This Row],[Total Drug Cost]]-Table7[[#This Row],[Total Third-party Pay]]</f>
        <v>0</v>
      </c>
      <c r="Q2098" s="127"/>
      <c r="R2098" s="70" t="e">
        <f>VLOOKUP(Table7[[#This Row],[Patient PHN]],'[1]MASTER LIST'!$C:$D,2,FALSE)</f>
        <v>#N/A</v>
      </c>
    </row>
    <row r="2099" spans="1:18" x14ac:dyDescent="0.25">
      <c r="A2099" s="128"/>
      <c r="B2099" s="129"/>
      <c r="C2099" s="130"/>
      <c r="D2099" s="130"/>
      <c r="E2099" s="130"/>
      <c r="F2099" s="130"/>
      <c r="G2099" s="130"/>
      <c r="H2099" s="125"/>
      <c r="I2099" s="130"/>
      <c r="J2099" s="130"/>
      <c r="K2099" s="127"/>
      <c r="L2099" s="127"/>
      <c r="M2099" s="127"/>
      <c r="N2099" s="226">
        <f>Table7[[#This Row],[Drug Cost]]+Table7[[#This Row],[Drug Markup]]+Table7[[#This Row],[Drug Dispensing Fee]]</f>
        <v>0</v>
      </c>
      <c r="O2099" s="126"/>
      <c r="P2099" s="127">
        <f>Table7[[#This Row],[Total Drug Cost]]-Table7[[#This Row],[Total Third-party Pay]]</f>
        <v>0</v>
      </c>
      <c r="Q2099" s="127"/>
      <c r="R2099" s="70" t="e">
        <f>VLOOKUP(Table7[[#This Row],[Patient PHN]],'[1]MASTER LIST'!$C:$D,2,FALSE)</f>
        <v>#N/A</v>
      </c>
    </row>
    <row r="2100" spans="1:18" x14ac:dyDescent="0.25">
      <c r="A2100" s="128"/>
      <c r="B2100" s="129"/>
      <c r="C2100" s="130"/>
      <c r="D2100" s="130"/>
      <c r="E2100" s="130"/>
      <c r="F2100" s="130"/>
      <c r="G2100" s="130"/>
      <c r="H2100" s="125"/>
      <c r="I2100" s="130"/>
      <c r="J2100" s="130"/>
      <c r="K2100" s="127"/>
      <c r="L2100" s="127"/>
      <c r="M2100" s="127"/>
      <c r="N2100" s="226">
        <f>Table7[[#This Row],[Drug Cost]]+Table7[[#This Row],[Drug Markup]]+Table7[[#This Row],[Drug Dispensing Fee]]</f>
        <v>0</v>
      </c>
      <c r="O2100" s="126"/>
      <c r="P2100" s="127">
        <f>Table7[[#This Row],[Total Drug Cost]]-Table7[[#This Row],[Total Third-party Pay]]</f>
        <v>0</v>
      </c>
      <c r="Q2100" s="127"/>
      <c r="R2100" s="70" t="e">
        <f>VLOOKUP(Table7[[#This Row],[Patient PHN]],'[1]MASTER LIST'!$C:$D,2,FALSE)</f>
        <v>#N/A</v>
      </c>
    </row>
    <row r="2101" spans="1:18" x14ac:dyDescent="0.25">
      <c r="A2101" s="128"/>
      <c r="B2101" s="129"/>
      <c r="C2101" s="130"/>
      <c r="D2101" s="130"/>
      <c r="E2101" s="130"/>
      <c r="F2101" s="130"/>
      <c r="G2101" s="130"/>
      <c r="H2101" s="125"/>
      <c r="I2101" s="130"/>
      <c r="J2101" s="130"/>
      <c r="K2101" s="127"/>
      <c r="L2101" s="127"/>
      <c r="M2101" s="127"/>
      <c r="N2101" s="226">
        <f>Table7[[#This Row],[Drug Cost]]+Table7[[#This Row],[Drug Markup]]+Table7[[#This Row],[Drug Dispensing Fee]]</f>
        <v>0</v>
      </c>
      <c r="O2101" s="126"/>
      <c r="P2101" s="127">
        <f>Table7[[#This Row],[Total Drug Cost]]-Table7[[#This Row],[Total Third-party Pay]]</f>
        <v>0</v>
      </c>
      <c r="Q2101" s="127"/>
      <c r="R2101" s="70" t="e">
        <f>VLOOKUP(Table7[[#This Row],[Patient PHN]],'[1]MASTER LIST'!$C:$D,2,FALSE)</f>
        <v>#N/A</v>
      </c>
    </row>
    <row r="2102" spans="1:18" x14ac:dyDescent="0.25">
      <c r="A2102" s="128"/>
      <c r="B2102" s="129"/>
      <c r="C2102" s="130"/>
      <c r="D2102" s="130"/>
      <c r="E2102" s="130"/>
      <c r="F2102" s="130"/>
      <c r="G2102" s="130"/>
      <c r="H2102" s="125"/>
      <c r="I2102" s="130"/>
      <c r="J2102" s="130"/>
      <c r="K2102" s="127"/>
      <c r="L2102" s="127"/>
      <c r="M2102" s="127"/>
      <c r="N2102" s="226">
        <f>Table7[[#This Row],[Drug Cost]]+Table7[[#This Row],[Drug Markup]]+Table7[[#This Row],[Drug Dispensing Fee]]</f>
        <v>0</v>
      </c>
      <c r="O2102" s="126"/>
      <c r="P2102" s="127">
        <f>Table7[[#This Row],[Total Drug Cost]]-Table7[[#This Row],[Total Third-party Pay]]</f>
        <v>0</v>
      </c>
      <c r="Q2102" s="127"/>
      <c r="R2102" s="70" t="e">
        <f>VLOOKUP(Table7[[#This Row],[Patient PHN]],'[1]MASTER LIST'!$C:$D,2,FALSE)</f>
        <v>#N/A</v>
      </c>
    </row>
    <row r="2103" spans="1:18" x14ac:dyDescent="0.25">
      <c r="A2103" s="128"/>
      <c r="B2103" s="129"/>
      <c r="C2103" s="130"/>
      <c r="D2103" s="130"/>
      <c r="E2103" s="130"/>
      <c r="F2103" s="130"/>
      <c r="G2103" s="130"/>
      <c r="H2103" s="125"/>
      <c r="I2103" s="130"/>
      <c r="J2103" s="130"/>
      <c r="K2103" s="127"/>
      <c r="L2103" s="127"/>
      <c r="M2103" s="127"/>
      <c r="N2103" s="226">
        <f>Table7[[#This Row],[Drug Cost]]+Table7[[#This Row],[Drug Markup]]+Table7[[#This Row],[Drug Dispensing Fee]]</f>
        <v>0</v>
      </c>
      <c r="O2103" s="126"/>
      <c r="P2103" s="127">
        <f>Table7[[#This Row],[Total Drug Cost]]-Table7[[#This Row],[Total Third-party Pay]]</f>
        <v>0</v>
      </c>
      <c r="Q2103" s="127"/>
      <c r="R2103" s="70" t="e">
        <f>VLOOKUP(Table7[[#This Row],[Patient PHN]],'[1]MASTER LIST'!$C:$D,2,FALSE)</f>
        <v>#N/A</v>
      </c>
    </row>
    <row r="2104" spans="1:18" x14ac:dyDescent="0.25">
      <c r="A2104" s="128"/>
      <c r="B2104" s="129"/>
      <c r="C2104" s="130"/>
      <c r="D2104" s="130"/>
      <c r="E2104" s="130"/>
      <c r="F2104" s="130"/>
      <c r="G2104" s="130"/>
      <c r="H2104" s="125"/>
      <c r="I2104" s="130"/>
      <c r="J2104" s="130"/>
      <c r="K2104" s="127"/>
      <c r="L2104" s="127"/>
      <c r="M2104" s="127"/>
      <c r="N2104" s="226">
        <f>Table7[[#This Row],[Drug Cost]]+Table7[[#This Row],[Drug Markup]]+Table7[[#This Row],[Drug Dispensing Fee]]</f>
        <v>0</v>
      </c>
      <c r="O2104" s="126"/>
      <c r="P2104" s="127">
        <f>Table7[[#This Row],[Total Drug Cost]]-Table7[[#This Row],[Total Third-party Pay]]</f>
        <v>0</v>
      </c>
      <c r="Q2104" s="127"/>
      <c r="R2104" s="70" t="e">
        <f>VLOOKUP(Table7[[#This Row],[Patient PHN]],'[1]MASTER LIST'!$C:$D,2,FALSE)</f>
        <v>#N/A</v>
      </c>
    </row>
    <row r="2105" spans="1:18" x14ac:dyDescent="0.25">
      <c r="A2105" s="128"/>
      <c r="B2105" s="129"/>
      <c r="C2105" s="130"/>
      <c r="D2105" s="130"/>
      <c r="E2105" s="130"/>
      <c r="F2105" s="130"/>
      <c r="G2105" s="130"/>
      <c r="H2105" s="125"/>
      <c r="I2105" s="130"/>
      <c r="J2105" s="130"/>
      <c r="K2105" s="127"/>
      <c r="L2105" s="127"/>
      <c r="M2105" s="127"/>
      <c r="N2105" s="226">
        <f>Table7[[#This Row],[Drug Cost]]+Table7[[#This Row],[Drug Markup]]+Table7[[#This Row],[Drug Dispensing Fee]]</f>
        <v>0</v>
      </c>
      <c r="O2105" s="126"/>
      <c r="P2105" s="127">
        <f>Table7[[#This Row],[Total Drug Cost]]-Table7[[#This Row],[Total Third-party Pay]]</f>
        <v>0</v>
      </c>
      <c r="Q2105" s="127"/>
      <c r="R2105" s="70" t="e">
        <f>VLOOKUP(Table7[[#This Row],[Patient PHN]],'[1]MASTER LIST'!$C:$D,2,FALSE)</f>
        <v>#N/A</v>
      </c>
    </row>
    <row r="2106" spans="1:18" x14ac:dyDescent="0.25">
      <c r="A2106" s="128"/>
      <c r="B2106" s="129"/>
      <c r="C2106" s="130"/>
      <c r="D2106" s="130"/>
      <c r="E2106" s="130"/>
      <c r="F2106" s="130"/>
      <c r="G2106" s="130"/>
      <c r="H2106" s="125"/>
      <c r="I2106" s="130"/>
      <c r="J2106" s="130"/>
      <c r="K2106" s="127"/>
      <c r="L2106" s="127"/>
      <c r="M2106" s="127"/>
      <c r="N2106" s="226">
        <f>Table7[[#This Row],[Drug Cost]]+Table7[[#This Row],[Drug Markup]]+Table7[[#This Row],[Drug Dispensing Fee]]</f>
        <v>0</v>
      </c>
      <c r="O2106" s="126"/>
      <c r="P2106" s="127">
        <f>Table7[[#This Row],[Total Drug Cost]]-Table7[[#This Row],[Total Third-party Pay]]</f>
        <v>0</v>
      </c>
      <c r="Q2106" s="127"/>
      <c r="R2106" s="70" t="e">
        <f>VLOOKUP(Table7[[#This Row],[Patient PHN]],'[1]MASTER LIST'!$C:$D,2,FALSE)</f>
        <v>#N/A</v>
      </c>
    </row>
    <row r="2107" spans="1:18" x14ac:dyDescent="0.25">
      <c r="A2107" s="128"/>
      <c r="B2107" s="129"/>
      <c r="C2107" s="130"/>
      <c r="D2107" s="130"/>
      <c r="E2107" s="130"/>
      <c r="F2107" s="130"/>
      <c r="G2107" s="130"/>
      <c r="H2107" s="125"/>
      <c r="I2107" s="130"/>
      <c r="J2107" s="130"/>
      <c r="K2107" s="127"/>
      <c r="L2107" s="127"/>
      <c r="M2107" s="127"/>
      <c r="N2107" s="226">
        <f>Table7[[#This Row],[Drug Cost]]+Table7[[#This Row],[Drug Markup]]+Table7[[#This Row],[Drug Dispensing Fee]]</f>
        <v>0</v>
      </c>
      <c r="O2107" s="126"/>
      <c r="P2107" s="127">
        <f>Table7[[#This Row],[Total Drug Cost]]-Table7[[#This Row],[Total Third-party Pay]]</f>
        <v>0</v>
      </c>
      <c r="Q2107" s="127"/>
      <c r="R2107" s="70" t="e">
        <f>VLOOKUP(Table7[[#This Row],[Patient PHN]],'[1]MASTER LIST'!$C:$D,2,FALSE)</f>
        <v>#N/A</v>
      </c>
    </row>
    <row r="2108" spans="1:18" x14ac:dyDescent="0.25">
      <c r="A2108" s="128"/>
      <c r="B2108" s="129"/>
      <c r="C2108" s="130"/>
      <c r="D2108" s="130"/>
      <c r="E2108" s="130"/>
      <c r="F2108" s="130"/>
      <c r="G2108" s="130"/>
      <c r="H2108" s="125"/>
      <c r="I2108" s="130"/>
      <c r="J2108" s="130"/>
      <c r="K2108" s="127"/>
      <c r="L2108" s="127"/>
      <c r="M2108" s="127"/>
      <c r="N2108" s="226">
        <f>Table7[[#This Row],[Drug Cost]]+Table7[[#This Row],[Drug Markup]]+Table7[[#This Row],[Drug Dispensing Fee]]</f>
        <v>0</v>
      </c>
      <c r="O2108" s="126"/>
      <c r="P2108" s="127">
        <f>Table7[[#This Row],[Total Drug Cost]]-Table7[[#This Row],[Total Third-party Pay]]</f>
        <v>0</v>
      </c>
      <c r="Q2108" s="127"/>
      <c r="R2108" s="70" t="e">
        <f>VLOOKUP(Table7[[#This Row],[Patient PHN]],'[1]MASTER LIST'!$C:$D,2,FALSE)</f>
        <v>#N/A</v>
      </c>
    </row>
    <row r="2109" spans="1:18" x14ac:dyDescent="0.25">
      <c r="A2109" s="128"/>
      <c r="B2109" s="129"/>
      <c r="C2109" s="130"/>
      <c r="D2109" s="130"/>
      <c r="E2109" s="130"/>
      <c r="F2109" s="130"/>
      <c r="G2109" s="130"/>
      <c r="H2109" s="125"/>
      <c r="I2109" s="130"/>
      <c r="J2109" s="130"/>
      <c r="K2109" s="127"/>
      <c r="L2109" s="127"/>
      <c r="M2109" s="127"/>
      <c r="N2109" s="226">
        <f>Table7[[#This Row],[Drug Cost]]+Table7[[#This Row],[Drug Markup]]+Table7[[#This Row],[Drug Dispensing Fee]]</f>
        <v>0</v>
      </c>
      <c r="O2109" s="126"/>
      <c r="P2109" s="127">
        <f>Table7[[#This Row],[Total Drug Cost]]-Table7[[#This Row],[Total Third-party Pay]]</f>
        <v>0</v>
      </c>
      <c r="Q2109" s="127"/>
      <c r="R2109" s="70" t="e">
        <f>VLOOKUP(Table7[[#This Row],[Patient PHN]],'[1]MASTER LIST'!$C:$D,2,FALSE)</f>
        <v>#N/A</v>
      </c>
    </row>
    <row r="2110" spans="1:18" x14ac:dyDescent="0.25">
      <c r="A2110" s="128"/>
      <c r="B2110" s="129"/>
      <c r="C2110" s="130"/>
      <c r="D2110" s="130"/>
      <c r="E2110" s="130"/>
      <c r="F2110" s="130"/>
      <c r="G2110" s="130"/>
      <c r="H2110" s="125"/>
      <c r="I2110" s="130"/>
      <c r="J2110" s="130"/>
      <c r="K2110" s="127"/>
      <c r="L2110" s="127"/>
      <c r="M2110" s="127"/>
      <c r="N2110" s="226">
        <f>Table7[[#This Row],[Drug Cost]]+Table7[[#This Row],[Drug Markup]]+Table7[[#This Row],[Drug Dispensing Fee]]</f>
        <v>0</v>
      </c>
      <c r="O2110" s="126"/>
      <c r="P2110" s="127">
        <f>Table7[[#This Row],[Total Drug Cost]]-Table7[[#This Row],[Total Third-party Pay]]</f>
        <v>0</v>
      </c>
      <c r="Q2110" s="127"/>
      <c r="R2110" s="70" t="e">
        <f>VLOOKUP(Table7[[#This Row],[Patient PHN]],'[1]MASTER LIST'!$C:$D,2,FALSE)</f>
        <v>#N/A</v>
      </c>
    </row>
    <row r="2111" spans="1:18" x14ac:dyDescent="0.25">
      <c r="A2111" s="128"/>
      <c r="B2111" s="129"/>
      <c r="C2111" s="130"/>
      <c r="D2111" s="130"/>
      <c r="E2111" s="130"/>
      <c r="F2111" s="130"/>
      <c r="G2111" s="130"/>
      <c r="H2111" s="125"/>
      <c r="I2111" s="130"/>
      <c r="J2111" s="130"/>
      <c r="K2111" s="127"/>
      <c r="L2111" s="127"/>
      <c r="M2111" s="127"/>
      <c r="N2111" s="226">
        <f>Table7[[#This Row],[Drug Cost]]+Table7[[#This Row],[Drug Markup]]+Table7[[#This Row],[Drug Dispensing Fee]]</f>
        <v>0</v>
      </c>
      <c r="O2111" s="126"/>
      <c r="P2111" s="127">
        <f>Table7[[#This Row],[Total Drug Cost]]-Table7[[#This Row],[Total Third-party Pay]]</f>
        <v>0</v>
      </c>
      <c r="Q2111" s="127"/>
      <c r="R2111" s="70" t="e">
        <f>VLOOKUP(Table7[[#This Row],[Patient PHN]],'[1]MASTER LIST'!$C:$D,2,FALSE)</f>
        <v>#N/A</v>
      </c>
    </row>
    <row r="2112" spans="1:18" x14ac:dyDescent="0.25">
      <c r="A2112" s="128"/>
      <c r="B2112" s="129"/>
      <c r="C2112" s="130"/>
      <c r="D2112" s="130"/>
      <c r="E2112" s="130"/>
      <c r="F2112" s="130"/>
      <c r="G2112" s="130"/>
      <c r="H2112" s="125"/>
      <c r="I2112" s="130"/>
      <c r="J2112" s="130"/>
      <c r="K2112" s="127"/>
      <c r="L2112" s="127"/>
      <c r="M2112" s="127"/>
      <c r="N2112" s="226">
        <f>Table7[[#This Row],[Drug Cost]]+Table7[[#This Row],[Drug Markup]]+Table7[[#This Row],[Drug Dispensing Fee]]</f>
        <v>0</v>
      </c>
      <c r="O2112" s="126"/>
      <c r="P2112" s="127">
        <f>Table7[[#This Row],[Total Drug Cost]]-Table7[[#This Row],[Total Third-party Pay]]</f>
        <v>0</v>
      </c>
      <c r="Q2112" s="127"/>
      <c r="R2112" s="70" t="e">
        <f>VLOOKUP(Table7[[#This Row],[Patient PHN]],'[1]MASTER LIST'!$C:$D,2,FALSE)</f>
        <v>#N/A</v>
      </c>
    </row>
    <row r="2113" spans="1:18" x14ac:dyDescent="0.25">
      <c r="A2113" s="128"/>
      <c r="B2113" s="129"/>
      <c r="C2113" s="130"/>
      <c r="D2113" s="130"/>
      <c r="E2113" s="130"/>
      <c r="F2113" s="130"/>
      <c r="G2113" s="130"/>
      <c r="H2113" s="125"/>
      <c r="I2113" s="130"/>
      <c r="J2113" s="130"/>
      <c r="K2113" s="127"/>
      <c r="L2113" s="127"/>
      <c r="M2113" s="127"/>
      <c r="N2113" s="226">
        <f>Table7[[#This Row],[Drug Cost]]+Table7[[#This Row],[Drug Markup]]+Table7[[#This Row],[Drug Dispensing Fee]]</f>
        <v>0</v>
      </c>
      <c r="O2113" s="126"/>
      <c r="P2113" s="127">
        <f>Table7[[#This Row],[Total Drug Cost]]-Table7[[#This Row],[Total Third-party Pay]]</f>
        <v>0</v>
      </c>
      <c r="Q2113" s="127"/>
      <c r="R2113" s="70" t="e">
        <f>VLOOKUP(Table7[[#This Row],[Patient PHN]],'[1]MASTER LIST'!$C:$D,2,FALSE)</f>
        <v>#N/A</v>
      </c>
    </row>
    <row r="2114" spans="1:18" x14ac:dyDescent="0.25">
      <c r="A2114" s="128"/>
      <c r="B2114" s="129"/>
      <c r="C2114" s="130"/>
      <c r="D2114" s="130"/>
      <c r="E2114" s="130"/>
      <c r="F2114" s="130"/>
      <c r="G2114" s="130"/>
      <c r="H2114" s="125"/>
      <c r="I2114" s="130"/>
      <c r="J2114" s="130"/>
      <c r="K2114" s="127"/>
      <c r="L2114" s="127"/>
      <c r="M2114" s="127"/>
      <c r="N2114" s="226">
        <f>Table7[[#This Row],[Drug Cost]]+Table7[[#This Row],[Drug Markup]]+Table7[[#This Row],[Drug Dispensing Fee]]</f>
        <v>0</v>
      </c>
      <c r="O2114" s="126"/>
      <c r="P2114" s="127">
        <f>Table7[[#This Row],[Total Drug Cost]]-Table7[[#This Row],[Total Third-party Pay]]</f>
        <v>0</v>
      </c>
      <c r="Q2114" s="127"/>
      <c r="R2114" s="70" t="e">
        <f>VLOOKUP(Table7[[#This Row],[Patient PHN]],'[1]MASTER LIST'!$C:$D,2,FALSE)</f>
        <v>#N/A</v>
      </c>
    </row>
    <row r="2115" spans="1:18" x14ac:dyDescent="0.25">
      <c r="A2115" s="128"/>
      <c r="B2115" s="129"/>
      <c r="C2115" s="130"/>
      <c r="D2115" s="130"/>
      <c r="E2115" s="130"/>
      <c r="F2115" s="130"/>
      <c r="G2115" s="130"/>
      <c r="H2115" s="125"/>
      <c r="I2115" s="130"/>
      <c r="J2115" s="130"/>
      <c r="K2115" s="127"/>
      <c r="L2115" s="127"/>
      <c r="M2115" s="127"/>
      <c r="N2115" s="226">
        <f>Table7[[#This Row],[Drug Cost]]+Table7[[#This Row],[Drug Markup]]+Table7[[#This Row],[Drug Dispensing Fee]]</f>
        <v>0</v>
      </c>
      <c r="O2115" s="126"/>
      <c r="P2115" s="127">
        <f>Table7[[#This Row],[Total Drug Cost]]-Table7[[#This Row],[Total Third-party Pay]]</f>
        <v>0</v>
      </c>
      <c r="Q2115" s="127"/>
      <c r="R2115" s="70" t="e">
        <f>VLOOKUP(Table7[[#This Row],[Patient PHN]],'[1]MASTER LIST'!$C:$D,2,FALSE)</f>
        <v>#N/A</v>
      </c>
    </row>
    <row r="2116" spans="1:18" x14ac:dyDescent="0.25">
      <c r="A2116" s="128"/>
      <c r="B2116" s="129"/>
      <c r="C2116" s="130"/>
      <c r="D2116" s="130"/>
      <c r="E2116" s="130"/>
      <c r="F2116" s="130"/>
      <c r="G2116" s="130"/>
      <c r="H2116" s="125"/>
      <c r="I2116" s="130"/>
      <c r="J2116" s="130"/>
      <c r="K2116" s="127"/>
      <c r="L2116" s="127"/>
      <c r="M2116" s="127"/>
      <c r="N2116" s="226">
        <f>Table7[[#This Row],[Drug Cost]]+Table7[[#This Row],[Drug Markup]]+Table7[[#This Row],[Drug Dispensing Fee]]</f>
        <v>0</v>
      </c>
      <c r="O2116" s="126"/>
      <c r="P2116" s="127">
        <f>Table7[[#This Row],[Total Drug Cost]]-Table7[[#This Row],[Total Third-party Pay]]</f>
        <v>0</v>
      </c>
      <c r="Q2116" s="127"/>
      <c r="R2116" s="70" t="e">
        <f>VLOOKUP(Table7[[#This Row],[Patient PHN]],'[1]MASTER LIST'!$C:$D,2,FALSE)</f>
        <v>#N/A</v>
      </c>
    </row>
    <row r="2117" spans="1:18" x14ac:dyDescent="0.25">
      <c r="A2117" s="128"/>
      <c r="B2117" s="129"/>
      <c r="C2117" s="130"/>
      <c r="D2117" s="130"/>
      <c r="E2117" s="130"/>
      <c r="F2117" s="130"/>
      <c r="G2117" s="130"/>
      <c r="H2117" s="125"/>
      <c r="I2117" s="130"/>
      <c r="J2117" s="130"/>
      <c r="K2117" s="127"/>
      <c r="L2117" s="127"/>
      <c r="M2117" s="127"/>
      <c r="N2117" s="226">
        <f>Table7[[#This Row],[Drug Cost]]+Table7[[#This Row],[Drug Markup]]+Table7[[#This Row],[Drug Dispensing Fee]]</f>
        <v>0</v>
      </c>
      <c r="O2117" s="126"/>
      <c r="P2117" s="127">
        <f>Table7[[#This Row],[Total Drug Cost]]-Table7[[#This Row],[Total Third-party Pay]]</f>
        <v>0</v>
      </c>
      <c r="Q2117" s="127"/>
      <c r="R2117" s="70" t="e">
        <f>VLOOKUP(Table7[[#This Row],[Patient PHN]],'[1]MASTER LIST'!$C:$D,2,FALSE)</f>
        <v>#N/A</v>
      </c>
    </row>
    <row r="2118" spans="1:18" x14ac:dyDescent="0.25">
      <c r="A2118" s="128"/>
      <c r="B2118" s="129"/>
      <c r="C2118" s="130"/>
      <c r="D2118" s="130"/>
      <c r="E2118" s="130"/>
      <c r="F2118" s="130"/>
      <c r="G2118" s="130"/>
      <c r="H2118" s="125"/>
      <c r="I2118" s="130"/>
      <c r="J2118" s="130"/>
      <c r="K2118" s="127"/>
      <c r="L2118" s="127"/>
      <c r="M2118" s="127"/>
      <c r="N2118" s="226">
        <f>Table7[[#This Row],[Drug Cost]]+Table7[[#This Row],[Drug Markup]]+Table7[[#This Row],[Drug Dispensing Fee]]</f>
        <v>0</v>
      </c>
      <c r="O2118" s="126"/>
      <c r="P2118" s="127">
        <f>Table7[[#This Row],[Total Drug Cost]]-Table7[[#This Row],[Total Third-party Pay]]</f>
        <v>0</v>
      </c>
      <c r="Q2118" s="127"/>
      <c r="R2118" s="70" t="e">
        <f>VLOOKUP(Table7[[#This Row],[Patient PHN]],'[1]MASTER LIST'!$C:$D,2,FALSE)</f>
        <v>#N/A</v>
      </c>
    </row>
    <row r="2119" spans="1:18" x14ac:dyDescent="0.25">
      <c r="A2119" s="128"/>
      <c r="B2119" s="129"/>
      <c r="C2119" s="130"/>
      <c r="D2119" s="130"/>
      <c r="E2119" s="130"/>
      <c r="F2119" s="130"/>
      <c r="G2119" s="130"/>
      <c r="H2119" s="125"/>
      <c r="I2119" s="130"/>
      <c r="J2119" s="130"/>
      <c r="K2119" s="127"/>
      <c r="L2119" s="127"/>
      <c r="M2119" s="127"/>
      <c r="N2119" s="226">
        <f>Table7[[#This Row],[Drug Cost]]+Table7[[#This Row],[Drug Markup]]+Table7[[#This Row],[Drug Dispensing Fee]]</f>
        <v>0</v>
      </c>
      <c r="O2119" s="126"/>
      <c r="P2119" s="127">
        <f>Table7[[#This Row],[Total Drug Cost]]-Table7[[#This Row],[Total Third-party Pay]]</f>
        <v>0</v>
      </c>
      <c r="Q2119" s="127"/>
      <c r="R2119" s="70" t="e">
        <f>VLOOKUP(Table7[[#This Row],[Patient PHN]],'[1]MASTER LIST'!$C:$D,2,FALSE)</f>
        <v>#N/A</v>
      </c>
    </row>
    <row r="2120" spans="1:18" x14ac:dyDescent="0.25">
      <c r="A2120" s="128"/>
      <c r="B2120" s="129"/>
      <c r="C2120" s="130"/>
      <c r="D2120" s="130"/>
      <c r="E2120" s="130"/>
      <c r="F2120" s="130"/>
      <c r="G2120" s="130"/>
      <c r="H2120" s="125"/>
      <c r="I2120" s="130"/>
      <c r="J2120" s="130"/>
      <c r="K2120" s="127"/>
      <c r="L2120" s="127"/>
      <c r="M2120" s="127"/>
      <c r="N2120" s="226">
        <f>Table7[[#This Row],[Drug Cost]]+Table7[[#This Row],[Drug Markup]]+Table7[[#This Row],[Drug Dispensing Fee]]</f>
        <v>0</v>
      </c>
      <c r="O2120" s="126"/>
      <c r="P2120" s="127">
        <f>Table7[[#This Row],[Total Drug Cost]]-Table7[[#This Row],[Total Third-party Pay]]</f>
        <v>0</v>
      </c>
      <c r="Q2120" s="127"/>
      <c r="R2120" s="70" t="e">
        <f>VLOOKUP(Table7[[#This Row],[Patient PHN]],'[1]MASTER LIST'!$C:$D,2,FALSE)</f>
        <v>#N/A</v>
      </c>
    </row>
    <row r="2121" spans="1:18" x14ac:dyDescent="0.25">
      <c r="A2121" s="128"/>
      <c r="B2121" s="129"/>
      <c r="C2121" s="130"/>
      <c r="D2121" s="130"/>
      <c r="E2121" s="130"/>
      <c r="F2121" s="130"/>
      <c r="G2121" s="130"/>
      <c r="H2121" s="125"/>
      <c r="I2121" s="130"/>
      <c r="J2121" s="130"/>
      <c r="K2121" s="127"/>
      <c r="L2121" s="127"/>
      <c r="M2121" s="127"/>
      <c r="N2121" s="226">
        <f>Table7[[#This Row],[Drug Cost]]+Table7[[#This Row],[Drug Markup]]+Table7[[#This Row],[Drug Dispensing Fee]]</f>
        <v>0</v>
      </c>
      <c r="O2121" s="126"/>
      <c r="P2121" s="127">
        <f>Table7[[#This Row],[Total Drug Cost]]-Table7[[#This Row],[Total Third-party Pay]]</f>
        <v>0</v>
      </c>
      <c r="Q2121" s="127"/>
      <c r="R2121" s="70" t="e">
        <f>VLOOKUP(Table7[[#This Row],[Patient PHN]],'[1]MASTER LIST'!$C:$D,2,FALSE)</f>
        <v>#N/A</v>
      </c>
    </row>
    <row r="2122" spans="1:18" x14ac:dyDescent="0.25">
      <c r="A2122" s="128"/>
      <c r="B2122" s="129"/>
      <c r="C2122" s="130"/>
      <c r="D2122" s="130"/>
      <c r="E2122" s="130"/>
      <c r="F2122" s="130"/>
      <c r="G2122" s="130"/>
      <c r="H2122" s="125"/>
      <c r="I2122" s="130"/>
      <c r="J2122" s="130"/>
      <c r="K2122" s="127"/>
      <c r="L2122" s="127"/>
      <c r="M2122" s="127"/>
      <c r="N2122" s="226">
        <f>Table7[[#This Row],[Drug Cost]]+Table7[[#This Row],[Drug Markup]]+Table7[[#This Row],[Drug Dispensing Fee]]</f>
        <v>0</v>
      </c>
      <c r="O2122" s="126"/>
      <c r="P2122" s="127">
        <f>Table7[[#This Row],[Total Drug Cost]]-Table7[[#This Row],[Total Third-party Pay]]</f>
        <v>0</v>
      </c>
      <c r="Q2122" s="127"/>
      <c r="R2122" s="70" t="e">
        <f>VLOOKUP(Table7[[#This Row],[Patient PHN]],'[1]MASTER LIST'!$C:$D,2,FALSE)</f>
        <v>#N/A</v>
      </c>
    </row>
    <row r="2123" spans="1:18" x14ac:dyDescent="0.25">
      <c r="A2123" s="128"/>
      <c r="B2123" s="129"/>
      <c r="C2123" s="130"/>
      <c r="D2123" s="130"/>
      <c r="E2123" s="130"/>
      <c r="F2123" s="130"/>
      <c r="G2123" s="130"/>
      <c r="H2123" s="125"/>
      <c r="I2123" s="130"/>
      <c r="J2123" s="130"/>
      <c r="K2123" s="127"/>
      <c r="L2123" s="127"/>
      <c r="M2123" s="127"/>
      <c r="N2123" s="226">
        <f>Table7[[#This Row],[Drug Cost]]+Table7[[#This Row],[Drug Markup]]+Table7[[#This Row],[Drug Dispensing Fee]]</f>
        <v>0</v>
      </c>
      <c r="O2123" s="126"/>
      <c r="P2123" s="127">
        <f>Table7[[#This Row],[Total Drug Cost]]-Table7[[#This Row],[Total Third-party Pay]]</f>
        <v>0</v>
      </c>
      <c r="Q2123" s="127"/>
      <c r="R2123" s="70" t="e">
        <f>VLOOKUP(Table7[[#This Row],[Patient PHN]],'[1]MASTER LIST'!$C:$D,2,FALSE)</f>
        <v>#N/A</v>
      </c>
    </row>
    <row r="2124" spans="1:18" x14ac:dyDescent="0.25">
      <c r="A2124" s="128"/>
      <c r="B2124" s="129"/>
      <c r="C2124" s="130"/>
      <c r="D2124" s="130"/>
      <c r="E2124" s="130"/>
      <c r="F2124" s="130"/>
      <c r="G2124" s="130"/>
      <c r="H2124" s="125"/>
      <c r="I2124" s="130"/>
      <c r="J2124" s="130"/>
      <c r="K2124" s="127"/>
      <c r="L2124" s="127"/>
      <c r="M2124" s="127"/>
      <c r="N2124" s="226">
        <f>Table7[[#This Row],[Drug Cost]]+Table7[[#This Row],[Drug Markup]]+Table7[[#This Row],[Drug Dispensing Fee]]</f>
        <v>0</v>
      </c>
      <c r="O2124" s="126"/>
      <c r="P2124" s="127">
        <f>Table7[[#This Row],[Total Drug Cost]]-Table7[[#This Row],[Total Third-party Pay]]</f>
        <v>0</v>
      </c>
      <c r="Q2124" s="127"/>
      <c r="R2124" s="70" t="e">
        <f>VLOOKUP(Table7[[#This Row],[Patient PHN]],'[1]MASTER LIST'!$C:$D,2,FALSE)</f>
        <v>#N/A</v>
      </c>
    </row>
    <row r="2125" spans="1:18" x14ac:dyDescent="0.25">
      <c r="A2125" s="128"/>
      <c r="B2125" s="129"/>
      <c r="C2125" s="130"/>
      <c r="D2125" s="130"/>
      <c r="E2125" s="130"/>
      <c r="F2125" s="130"/>
      <c r="G2125" s="130"/>
      <c r="H2125" s="125"/>
      <c r="I2125" s="130"/>
      <c r="J2125" s="130"/>
      <c r="K2125" s="127"/>
      <c r="L2125" s="127"/>
      <c r="M2125" s="127"/>
      <c r="N2125" s="226">
        <f>Table7[[#This Row],[Drug Cost]]+Table7[[#This Row],[Drug Markup]]+Table7[[#This Row],[Drug Dispensing Fee]]</f>
        <v>0</v>
      </c>
      <c r="O2125" s="126"/>
      <c r="P2125" s="127">
        <f>Table7[[#This Row],[Total Drug Cost]]-Table7[[#This Row],[Total Third-party Pay]]</f>
        <v>0</v>
      </c>
      <c r="Q2125" s="127"/>
      <c r="R2125" s="70" t="e">
        <f>VLOOKUP(Table7[[#This Row],[Patient PHN]],'[1]MASTER LIST'!$C:$D,2,FALSE)</f>
        <v>#N/A</v>
      </c>
    </row>
    <row r="2126" spans="1:18" x14ac:dyDescent="0.25">
      <c r="A2126" s="128"/>
      <c r="B2126" s="129"/>
      <c r="C2126" s="130"/>
      <c r="D2126" s="130"/>
      <c r="E2126" s="130"/>
      <c r="F2126" s="130"/>
      <c r="G2126" s="130"/>
      <c r="H2126" s="125"/>
      <c r="I2126" s="130"/>
      <c r="J2126" s="130"/>
      <c r="K2126" s="127"/>
      <c r="L2126" s="127"/>
      <c r="M2126" s="127"/>
      <c r="N2126" s="226">
        <f>Table7[[#This Row],[Drug Cost]]+Table7[[#This Row],[Drug Markup]]+Table7[[#This Row],[Drug Dispensing Fee]]</f>
        <v>0</v>
      </c>
      <c r="O2126" s="126"/>
      <c r="P2126" s="127">
        <f>Table7[[#This Row],[Total Drug Cost]]-Table7[[#This Row],[Total Third-party Pay]]</f>
        <v>0</v>
      </c>
      <c r="Q2126" s="127"/>
      <c r="R2126" s="70" t="e">
        <f>VLOOKUP(Table7[[#This Row],[Patient PHN]],'[1]MASTER LIST'!$C:$D,2,FALSE)</f>
        <v>#N/A</v>
      </c>
    </row>
    <row r="2127" spans="1:18" x14ac:dyDescent="0.25">
      <c r="A2127" s="128"/>
      <c r="B2127" s="129"/>
      <c r="C2127" s="130"/>
      <c r="D2127" s="130"/>
      <c r="E2127" s="130"/>
      <c r="F2127" s="130"/>
      <c r="G2127" s="130"/>
      <c r="H2127" s="125"/>
      <c r="I2127" s="130"/>
      <c r="J2127" s="130"/>
      <c r="K2127" s="127"/>
      <c r="L2127" s="127"/>
      <c r="M2127" s="127"/>
      <c r="N2127" s="226">
        <f>Table7[[#This Row],[Drug Cost]]+Table7[[#This Row],[Drug Markup]]+Table7[[#This Row],[Drug Dispensing Fee]]</f>
        <v>0</v>
      </c>
      <c r="O2127" s="126"/>
      <c r="P2127" s="127">
        <f>Table7[[#This Row],[Total Drug Cost]]-Table7[[#This Row],[Total Third-party Pay]]</f>
        <v>0</v>
      </c>
      <c r="Q2127" s="127"/>
      <c r="R2127" s="70" t="e">
        <f>VLOOKUP(Table7[[#This Row],[Patient PHN]],'[1]MASTER LIST'!$C:$D,2,FALSE)</f>
        <v>#N/A</v>
      </c>
    </row>
    <row r="2128" spans="1:18" x14ac:dyDescent="0.25">
      <c r="A2128" s="128"/>
      <c r="B2128" s="129"/>
      <c r="C2128" s="130"/>
      <c r="D2128" s="130"/>
      <c r="E2128" s="130"/>
      <c r="F2128" s="130"/>
      <c r="G2128" s="130"/>
      <c r="H2128" s="125"/>
      <c r="I2128" s="130"/>
      <c r="J2128" s="130"/>
      <c r="K2128" s="127"/>
      <c r="L2128" s="127"/>
      <c r="M2128" s="127"/>
      <c r="N2128" s="226">
        <f>Table7[[#This Row],[Drug Cost]]+Table7[[#This Row],[Drug Markup]]+Table7[[#This Row],[Drug Dispensing Fee]]</f>
        <v>0</v>
      </c>
      <c r="O2128" s="126"/>
      <c r="P2128" s="127">
        <f>Table7[[#This Row],[Total Drug Cost]]-Table7[[#This Row],[Total Third-party Pay]]</f>
        <v>0</v>
      </c>
      <c r="Q2128" s="127"/>
      <c r="R2128" s="70" t="e">
        <f>VLOOKUP(Table7[[#This Row],[Patient PHN]],'[1]MASTER LIST'!$C:$D,2,FALSE)</f>
        <v>#N/A</v>
      </c>
    </row>
    <row r="2129" spans="1:18" x14ac:dyDescent="0.25">
      <c r="A2129" s="128"/>
      <c r="B2129" s="129"/>
      <c r="C2129" s="130"/>
      <c r="D2129" s="130"/>
      <c r="E2129" s="130"/>
      <c r="F2129" s="130"/>
      <c r="G2129" s="130"/>
      <c r="H2129" s="125"/>
      <c r="I2129" s="130"/>
      <c r="J2129" s="130"/>
      <c r="K2129" s="127"/>
      <c r="L2129" s="127"/>
      <c r="M2129" s="127"/>
      <c r="N2129" s="226">
        <f>Table7[[#This Row],[Drug Cost]]+Table7[[#This Row],[Drug Markup]]+Table7[[#This Row],[Drug Dispensing Fee]]</f>
        <v>0</v>
      </c>
      <c r="O2129" s="126"/>
      <c r="P2129" s="127">
        <f>Table7[[#This Row],[Total Drug Cost]]-Table7[[#This Row],[Total Third-party Pay]]</f>
        <v>0</v>
      </c>
      <c r="Q2129" s="127"/>
      <c r="R2129" s="70" t="e">
        <f>VLOOKUP(Table7[[#This Row],[Patient PHN]],'[1]MASTER LIST'!$C:$D,2,FALSE)</f>
        <v>#N/A</v>
      </c>
    </row>
    <row r="2130" spans="1:18" x14ac:dyDescent="0.25">
      <c r="A2130" s="128"/>
      <c r="B2130" s="129"/>
      <c r="C2130" s="130"/>
      <c r="D2130" s="130"/>
      <c r="E2130" s="130"/>
      <c r="F2130" s="130"/>
      <c r="G2130" s="130"/>
      <c r="H2130" s="125"/>
      <c r="I2130" s="130"/>
      <c r="J2130" s="130"/>
      <c r="K2130" s="127"/>
      <c r="L2130" s="127"/>
      <c r="M2130" s="127"/>
      <c r="N2130" s="226">
        <f>Table7[[#This Row],[Drug Cost]]+Table7[[#This Row],[Drug Markup]]+Table7[[#This Row],[Drug Dispensing Fee]]</f>
        <v>0</v>
      </c>
      <c r="O2130" s="126"/>
      <c r="P2130" s="127">
        <f>Table7[[#This Row],[Total Drug Cost]]-Table7[[#This Row],[Total Third-party Pay]]</f>
        <v>0</v>
      </c>
      <c r="Q2130" s="127"/>
      <c r="R2130" s="70" t="e">
        <f>VLOOKUP(Table7[[#This Row],[Patient PHN]],'[1]MASTER LIST'!$C:$D,2,FALSE)</f>
        <v>#N/A</v>
      </c>
    </row>
    <row r="2131" spans="1:18" x14ac:dyDescent="0.25">
      <c r="A2131" s="128"/>
      <c r="B2131" s="129"/>
      <c r="C2131" s="130"/>
      <c r="D2131" s="130"/>
      <c r="E2131" s="130"/>
      <c r="F2131" s="130"/>
      <c r="G2131" s="130"/>
      <c r="H2131" s="125"/>
      <c r="I2131" s="130"/>
      <c r="J2131" s="130"/>
      <c r="K2131" s="127"/>
      <c r="L2131" s="127"/>
      <c r="M2131" s="127"/>
      <c r="N2131" s="226">
        <f>Table7[[#This Row],[Drug Cost]]+Table7[[#This Row],[Drug Markup]]+Table7[[#This Row],[Drug Dispensing Fee]]</f>
        <v>0</v>
      </c>
      <c r="O2131" s="126"/>
      <c r="P2131" s="127">
        <f>Table7[[#This Row],[Total Drug Cost]]-Table7[[#This Row],[Total Third-party Pay]]</f>
        <v>0</v>
      </c>
      <c r="Q2131" s="127"/>
      <c r="R2131" s="70" t="e">
        <f>VLOOKUP(Table7[[#This Row],[Patient PHN]],'[1]MASTER LIST'!$C:$D,2,FALSE)</f>
        <v>#N/A</v>
      </c>
    </row>
    <row r="2132" spans="1:18" x14ac:dyDescent="0.25">
      <c r="A2132" s="128"/>
      <c r="B2132" s="129"/>
      <c r="C2132" s="130"/>
      <c r="D2132" s="130"/>
      <c r="E2132" s="130"/>
      <c r="F2132" s="130"/>
      <c r="G2132" s="130"/>
      <c r="H2132" s="125"/>
      <c r="I2132" s="130"/>
      <c r="J2132" s="130"/>
      <c r="K2132" s="127"/>
      <c r="L2132" s="127"/>
      <c r="M2132" s="127"/>
      <c r="N2132" s="226">
        <f>Table7[[#This Row],[Drug Cost]]+Table7[[#This Row],[Drug Markup]]+Table7[[#This Row],[Drug Dispensing Fee]]</f>
        <v>0</v>
      </c>
      <c r="O2132" s="126"/>
      <c r="P2132" s="127">
        <f>Table7[[#This Row],[Total Drug Cost]]-Table7[[#This Row],[Total Third-party Pay]]</f>
        <v>0</v>
      </c>
      <c r="Q2132" s="127"/>
      <c r="R2132" s="70" t="e">
        <f>VLOOKUP(Table7[[#This Row],[Patient PHN]],'[1]MASTER LIST'!$C:$D,2,FALSE)</f>
        <v>#N/A</v>
      </c>
    </row>
    <row r="2133" spans="1:18" x14ac:dyDescent="0.25">
      <c r="A2133" s="128"/>
      <c r="B2133" s="129"/>
      <c r="C2133" s="130"/>
      <c r="D2133" s="130"/>
      <c r="E2133" s="130"/>
      <c r="F2133" s="130"/>
      <c r="G2133" s="130"/>
      <c r="H2133" s="125"/>
      <c r="I2133" s="130"/>
      <c r="J2133" s="130"/>
      <c r="K2133" s="127"/>
      <c r="L2133" s="127"/>
      <c r="M2133" s="127"/>
      <c r="N2133" s="226">
        <f>Table7[[#This Row],[Drug Cost]]+Table7[[#This Row],[Drug Markup]]+Table7[[#This Row],[Drug Dispensing Fee]]</f>
        <v>0</v>
      </c>
      <c r="O2133" s="126"/>
      <c r="P2133" s="127">
        <f>Table7[[#This Row],[Total Drug Cost]]-Table7[[#This Row],[Total Third-party Pay]]</f>
        <v>0</v>
      </c>
      <c r="Q2133" s="127"/>
      <c r="R2133" s="70" t="e">
        <f>VLOOKUP(Table7[[#This Row],[Patient PHN]],'[1]MASTER LIST'!$C:$D,2,FALSE)</f>
        <v>#N/A</v>
      </c>
    </row>
    <row r="2134" spans="1:18" x14ac:dyDescent="0.25">
      <c r="A2134" s="128"/>
      <c r="B2134" s="129"/>
      <c r="C2134" s="130"/>
      <c r="D2134" s="130"/>
      <c r="E2134" s="130"/>
      <c r="F2134" s="130"/>
      <c r="G2134" s="130"/>
      <c r="H2134" s="125"/>
      <c r="I2134" s="130"/>
      <c r="J2134" s="130"/>
      <c r="K2134" s="127"/>
      <c r="L2134" s="127"/>
      <c r="M2134" s="127"/>
      <c r="N2134" s="226">
        <f>Table7[[#This Row],[Drug Cost]]+Table7[[#This Row],[Drug Markup]]+Table7[[#This Row],[Drug Dispensing Fee]]</f>
        <v>0</v>
      </c>
      <c r="O2134" s="126"/>
      <c r="P2134" s="127">
        <f>Table7[[#This Row],[Total Drug Cost]]-Table7[[#This Row],[Total Third-party Pay]]</f>
        <v>0</v>
      </c>
      <c r="Q2134" s="127"/>
      <c r="R2134" s="70" t="e">
        <f>VLOOKUP(Table7[[#This Row],[Patient PHN]],'[1]MASTER LIST'!$C:$D,2,FALSE)</f>
        <v>#N/A</v>
      </c>
    </row>
    <row r="2135" spans="1:18" x14ac:dyDescent="0.25">
      <c r="A2135" s="128"/>
      <c r="B2135" s="129"/>
      <c r="C2135" s="130"/>
      <c r="D2135" s="130"/>
      <c r="E2135" s="130"/>
      <c r="F2135" s="130"/>
      <c r="G2135" s="130"/>
      <c r="H2135" s="125"/>
      <c r="I2135" s="130"/>
      <c r="J2135" s="130"/>
      <c r="K2135" s="127"/>
      <c r="L2135" s="127"/>
      <c r="M2135" s="127"/>
      <c r="N2135" s="226">
        <f>Table7[[#This Row],[Drug Cost]]+Table7[[#This Row],[Drug Markup]]+Table7[[#This Row],[Drug Dispensing Fee]]</f>
        <v>0</v>
      </c>
      <c r="O2135" s="126"/>
      <c r="P2135" s="127">
        <f>Table7[[#This Row],[Total Drug Cost]]-Table7[[#This Row],[Total Third-party Pay]]</f>
        <v>0</v>
      </c>
      <c r="Q2135" s="127"/>
      <c r="R2135" s="70" t="e">
        <f>VLOOKUP(Table7[[#This Row],[Patient PHN]],'[1]MASTER LIST'!$C:$D,2,FALSE)</f>
        <v>#N/A</v>
      </c>
    </row>
    <row r="2136" spans="1:18" x14ac:dyDescent="0.25">
      <c r="A2136" s="128"/>
      <c r="B2136" s="129"/>
      <c r="C2136" s="130"/>
      <c r="D2136" s="130"/>
      <c r="E2136" s="130"/>
      <c r="F2136" s="130"/>
      <c r="G2136" s="130"/>
      <c r="H2136" s="125"/>
      <c r="I2136" s="130"/>
      <c r="J2136" s="130"/>
      <c r="K2136" s="127"/>
      <c r="L2136" s="127"/>
      <c r="M2136" s="127"/>
      <c r="N2136" s="226">
        <f>Table7[[#This Row],[Drug Cost]]+Table7[[#This Row],[Drug Markup]]+Table7[[#This Row],[Drug Dispensing Fee]]</f>
        <v>0</v>
      </c>
      <c r="O2136" s="126"/>
      <c r="P2136" s="127">
        <f>Table7[[#This Row],[Total Drug Cost]]-Table7[[#This Row],[Total Third-party Pay]]</f>
        <v>0</v>
      </c>
      <c r="Q2136" s="127"/>
      <c r="R2136" s="70" t="e">
        <f>VLOOKUP(Table7[[#This Row],[Patient PHN]],'[1]MASTER LIST'!$C:$D,2,FALSE)</f>
        <v>#N/A</v>
      </c>
    </row>
    <row r="2137" spans="1:18" x14ac:dyDescent="0.25">
      <c r="A2137" s="128"/>
      <c r="B2137" s="129"/>
      <c r="C2137" s="130"/>
      <c r="D2137" s="130"/>
      <c r="E2137" s="130"/>
      <c r="F2137" s="130"/>
      <c r="G2137" s="130"/>
      <c r="H2137" s="125"/>
      <c r="I2137" s="130"/>
      <c r="J2137" s="130"/>
      <c r="K2137" s="127"/>
      <c r="L2137" s="127"/>
      <c r="M2137" s="127"/>
      <c r="N2137" s="226">
        <f>Table7[[#This Row],[Drug Cost]]+Table7[[#This Row],[Drug Markup]]+Table7[[#This Row],[Drug Dispensing Fee]]</f>
        <v>0</v>
      </c>
      <c r="O2137" s="126"/>
      <c r="P2137" s="127">
        <f>Table7[[#This Row],[Total Drug Cost]]-Table7[[#This Row],[Total Third-party Pay]]</f>
        <v>0</v>
      </c>
      <c r="Q2137" s="127"/>
      <c r="R2137" s="70" t="e">
        <f>VLOOKUP(Table7[[#This Row],[Patient PHN]],'[1]MASTER LIST'!$C:$D,2,FALSE)</f>
        <v>#N/A</v>
      </c>
    </row>
    <row r="2138" spans="1:18" x14ac:dyDescent="0.25">
      <c r="A2138" s="128"/>
      <c r="B2138" s="129"/>
      <c r="C2138" s="130"/>
      <c r="D2138" s="130"/>
      <c r="E2138" s="130"/>
      <c r="F2138" s="130"/>
      <c r="G2138" s="130"/>
      <c r="H2138" s="125"/>
      <c r="I2138" s="130"/>
      <c r="J2138" s="130"/>
      <c r="K2138" s="127"/>
      <c r="L2138" s="127"/>
      <c r="M2138" s="127"/>
      <c r="N2138" s="226">
        <f>Table7[[#This Row],[Drug Cost]]+Table7[[#This Row],[Drug Markup]]+Table7[[#This Row],[Drug Dispensing Fee]]</f>
        <v>0</v>
      </c>
      <c r="O2138" s="126"/>
      <c r="P2138" s="127">
        <f>Table7[[#This Row],[Total Drug Cost]]-Table7[[#This Row],[Total Third-party Pay]]</f>
        <v>0</v>
      </c>
      <c r="Q2138" s="127"/>
      <c r="R2138" s="70" t="e">
        <f>VLOOKUP(Table7[[#This Row],[Patient PHN]],'[1]MASTER LIST'!$C:$D,2,FALSE)</f>
        <v>#N/A</v>
      </c>
    </row>
    <row r="2139" spans="1:18" x14ac:dyDescent="0.25">
      <c r="A2139" s="128"/>
      <c r="B2139" s="129"/>
      <c r="C2139" s="130"/>
      <c r="D2139" s="130"/>
      <c r="E2139" s="130"/>
      <c r="F2139" s="130"/>
      <c r="G2139" s="130"/>
      <c r="H2139" s="125"/>
      <c r="I2139" s="130"/>
      <c r="J2139" s="130"/>
      <c r="K2139" s="127"/>
      <c r="L2139" s="127"/>
      <c r="M2139" s="127"/>
      <c r="N2139" s="226">
        <f>Table7[[#This Row],[Drug Cost]]+Table7[[#This Row],[Drug Markup]]+Table7[[#This Row],[Drug Dispensing Fee]]</f>
        <v>0</v>
      </c>
      <c r="O2139" s="126"/>
      <c r="P2139" s="127">
        <f>Table7[[#This Row],[Total Drug Cost]]-Table7[[#This Row],[Total Third-party Pay]]</f>
        <v>0</v>
      </c>
      <c r="Q2139" s="127"/>
      <c r="R2139" s="70" t="e">
        <f>VLOOKUP(Table7[[#This Row],[Patient PHN]],'[1]MASTER LIST'!$C:$D,2,FALSE)</f>
        <v>#N/A</v>
      </c>
    </row>
    <row r="2140" spans="1:18" x14ac:dyDescent="0.25">
      <c r="A2140" s="128"/>
      <c r="B2140" s="129"/>
      <c r="C2140" s="130"/>
      <c r="D2140" s="130"/>
      <c r="E2140" s="130"/>
      <c r="F2140" s="130"/>
      <c r="G2140" s="130"/>
      <c r="H2140" s="125"/>
      <c r="I2140" s="130"/>
      <c r="J2140" s="130"/>
      <c r="K2140" s="127"/>
      <c r="L2140" s="127"/>
      <c r="M2140" s="127"/>
      <c r="N2140" s="226">
        <f>Table7[[#This Row],[Drug Cost]]+Table7[[#This Row],[Drug Markup]]+Table7[[#This Row],[Drug Dispensing Fee]]</f>
        <v>0</v>
      </c>
      <c r="O2140" s="126"/>
      <c r="P2140" s="127">
        <f>Table7[[#This Row],[Total Drug Cost]]-Table7[[#This Row],[Total Third-party Pay]]</f>
        <v>0</v>
      </c>
      <c r="Q2140" s="127"/>
      <c r="R2140" s="70" t="e">
        <f>VLOOKUP(Table7[[#This Row],[Patient PHN]],'[1]MASTER LIST'!$C:$D,2,FALSE)</f>
        <v>#N/A</v>
      </c>
    </row>
    <row r="2141" spans="1:18" x14ac:dyDescent="0.25">
      <c r="A2141" s="128"/>
      <c r="B2141" s="129"/>
      <c r="C2141" s="130"/>
      <c r="D2141" s="130"/>
      <c r="E2141" s="130"/>
      <c r="F2141" s="130"/>
      <c r="G2141" s="130"/>
      <c r="H2141" s="125"/>
      <c r="I2141" s="130"/>
      <c r="J2141" s="130"/>
      <c r="K2141" s="127"/>
      <c r="L2141" s="127"/>
      <c r="M2141" s="127"/>
      <c r="N2141" s="226">
        <f>Table7[[#This Row],[Drug Cost]]+Table7[[#This Row],[Drug Markup]]+Table7[[#This Row],[Drug Dispensing Fee]]</f>
        <v>0</v>
      </c>
      <c r="O2141" s="126"/>
      <c r="P2141" s="127">
        <f>Table7[[#This Row],[Total Drug Cost]]-Table7[[#This Row],[Total Third-party Pay]]</f>
        <v>0</v>
      </c>
      <c r="Q2141" s="127"/>
      <c r="R2141" s="70" t="e">
        <f>VLOOKUP(Table7[[#This Row],[Patient PHN]],'[1]MASTER LIST'!$C:$D,2,FALSE)</f>
        <v>#N/A</v>
      </c>
    </row>
    <row r="2142" spans="1:18" x14ac:dyDescent="0.25">
      <c r="A2142" s="128"/>
      <c r="B2142" s="129"/>
      <c r="C2142" s="130"/>
      <c r="D2142" s="130"/>
      <c r="E2142" s="130"/>
      <c r="F2142" s="130"/>
      <c r="G2142" s="130"/>
      <c r="H2142" s="125"/>
      <c r="I2142" s="130"/>
      <c r="J2142" s="130"/>
      <c r="K2142" s="127"/>
      <c r="L2142" s="127"/>
      <c r="M2142" s="127"/>
      <c r="N2142" s="226">
        <f>Table7[[#This Row],[Drug Cost]]+Table7[[#This Row],[Drug Markup]]+Table7[[#This Row],[Drug Dispensing Fee]]</f>
        <v>0</v>
      </c>
      <c r="O2142" s="126"/>
      <c r="P2142" s="127">
        <f>Table7[[#This Row],[Total Drug Cost]]-Table7[[#This Row],[Total Third-party Pay]]</f>
        <v>0</v>
      </c>
      <c r="Q2142" s="127"/>
      <c r="R2142" s="70" t="e">
        <f>VLOOKUP(Table7[[#This Row],[Patient PHN]],'[1]MASTER LIST'!$C:$D,2,FALSE)</f>
        <v>#N/A</v>
      </c>
    </row>
    <row r="2143" spans="1:18" x14ac:dyDescent="0.25">
      <c r="A2143" s="128"/>
      <c r="B2143" s="129"/>
      <c r="C2143" s="130"/>
      <c r="D2143" s="130"/>
      <c r="E2143" s="130"/>
      <c r="F2143" s="130"/>
      <c r="G2143" s="130"/>
      <c r="H2143" s="125"/>
      <c r="I2143" s="130"/>
      <c r="J2143" s="130"/>
      <c r="K2143" s="127"/>
      <c r="L2143" s="127"/>
      <c r="M2143" s="127"/>
      <c r="N2143" s="226">
        <f>Table7[[#This Row],[Drug Cost]]+Table7[[#This Row],[Drug Markup]]+Table7[[#This Row],[Drug Dispensing Fee]]</f>
        <v>0</v>
      </c>
      <c r="O2143" s="126"/>
      <c r="P2143" s="127">
        <f>Table7[[#This Row],[Total Drug Cost]]-Table7[[#This Row],[Total Third-party Pay]]</f>
        <v>0</v>
      </c>
      <c r="Q2143" s="127"/>
      <c r="R2143" s="70" t="e">
        <f>VLOOKUP(Table7[[#This Row],[Patient PHN]],'[1]MASTER LIST'!$C:$D,2,FALSE)</f>
        <v>#N/A</v>
      </c>
    </row>
    <row r="2144" spans="1:18" x14ac:dyDescent="0.25">
      <c r="A2144" s="128"/>
      <c r="B2144" s="129"/>
      <c r="C2144" s="130"/>
      <c r="D2144" s="130"/>
      <c r="E2144" s="130"/>
      <c r="F2144" s="130"/>
      <c r="G2144" s="130"/>
      <c r="H2144" s="125"/>
      <c r="I2144" s="130"/>
      <c r="J2144" s="130"/>
      <c r="K2144" s="127"/>
      <c r="L2144" s="127"/>
      <c r="M2144" s="127"/>
      <c r="N2144" s="226">
        <f>Table7[[#This Row],[Drug Cost]]+Table7[[#This Row],[Drug Markup]]+Table7[[#This Row],[Drug Dispensing Fee]]</f>
        <v>0</v>
      </c>
      <c r="O2144" s="126"/>
      <c r="P2144" s="127">
        <f>Table7[[#This Row],[Total Drug Cost]]-Table7[[#This Row],[Total Third-party Pay]]</f>
        <v>0</v>
      </c>
      <c r="Q2144" s="127"/>
      <c r="R2144" s="70" t="e">
        <f>VLOOKUP(Table7[[#This Row],[Patient PHN]],'[1]MASTER LIST'!$C:$D,2,FALSE)</f>
        <v>#N/A</v>
      </c>
    </row>
    <row r="2145" spans="1:18" x14ac:dyDescent="0.25">
      <c r="A2145" s="128"/>
      <c r="B2145" s="129"/>
      <c r="C2145" s="130"/>
      <c r="D2145" s="130"/>
      <c r="E2145" s="130"/>
      <c r="F2145" s="130"/>
      <c r="G2145" s="130"/>
      <c r="H2145" s="125"/>
      <c r="I2145" s="130"/>
      <c r="J2145" s="130"/>
      <c r="K2145" s="127"/>
      <c r="L2145" s="127"/>
      <c r="M2145" s="127"/>
      <c r="N2145" s="226">
        <f>Table7[[#This Row],[Drug Cost]]+Table7[[#This Row],[Drug Markup]]+Table7[[#This Row],[Drug Dispensing Fee]]</f>
        <v>0</v>
      </c>
      <c r="O2145" s="126"/>
      <c r="P2145" s="127">
        <f>Table7[[#This Row],[Total Drug Cost]]-Table7[[#This Row],[Total Third-party Pay]]</f>
        <v>0</v>
      </c>
      <c r="Q2145" s="127"/>
      <c r="R2145" s="70" t="e">
        <f>VLOOKUP(Table7[[#This Row],[Patient PHN]],'[1]MASTER LIST'!$C:$D,2,FALSE)</f>
        <v>#N/A</v>
      </c>
    </row>
    <row r="2146" spans="1:18" x14ac:dyDescent="0.25">
      <c r="A2146" s="128"/>
      <c r="B2146" s="129"/>
      <c r="C2146" s="130"/>
      <c r="D2146" s="130"/>
      <c r="E2146" s="130"/>
      <c r="F2146" s="130"/>
      <c r="G2146" s="130"/>
      <c r="H2146" s="125"/>
      <c r="I2146" s="130"/>
      <c r="J2146" s="130"/>
      <c r="K2146" s="127"/>
      <c r="L2146" s="127"/>
      <c r="M2146" s="127"/>
      <c r="N2146" s="226">
        <f>Table7[[#This Row],[Drug Cost]]+Table7[[#This Row],[Drug Markup]]+Table7[[#This Row],[Drug Dispensing Fee]]</f>
        <v>0</v>
      </c>
      <c r="O2146" s="126"/>
      <c r="P2146" s="127">
        <f>Table7[[#This Row],[Total Drug Cost]]-Table7[[#This Row],[Total Third-party Pay]]</f>
        <v>0</v>
      </c>
      <c r="Q2146" s="127"/>
      <c r="R2146" s="70" t="e">
        <f>VLOOKUP(Table7[[#This Row],[Patient PHN]],'[1]MASTER LIST'!$C:$D,2,FALSE)</f>
        <v>#N/A</v>
      </c>
    </row>
    <row r="2147" spans="1:18" x14ac:dyDescent="0.25">
      <c r="A2147" s="128"/>
      <c r="B2147" s="129"/>
      <c r="C2147" s="130"/>
      <c r="D2147" s="130"/>
      <c r="E2147" s="130"/>
      <c r="F2147" s="130"/>
      <c r="G2147" s="130"/>
      <c r="H2147" s="125"/>
      <c r="I2147" s="130"/>
      <c r="J2147" s="130"/>
      <c r="K2147" s="127"/>
      <c r="L2147" s="127"/>
      <c r="M2147" s="127"/>
      <c r="N2147" s="226">
        <f>Table7[[#This Row],[Drug Cost]]+Table7[[#This Row],[Drug Markup]]+Table7[[#This Row],[Drug Dispensing Fee]]</f>
        <v>0</v>
      </c>
      <c r="O2147" s="126"/>
      <c r="P2147" s="127">
        <f>Table7[[#This Row],[Total Drug Cost]]-Table7[[#This Row],[Total Third-party Pay]]</f>
        <v>0</v>
      </c>
      <c r="Q2147" s="127"/>
      <c r="R2147" s="70" t="e">
        <f>VLOOKUP(Table7[[#This Row],[Patient PHN]],'[1]MASTER LIST'!$C:$D,2,FALSE)</f>
        <v>#N/A</v>
      </c>
    </row>
    <row r="2148" spans="1:18" x14ac:dyDescent="0.25">
      <c r="A2148" s="128"/>
      <c r="B2148" s="129"/>
      <c r="C2148" s="130"/>
      <c r="D2148" s="130"/>
      <c r="E2148" s="130"/>
      <c r="F2148" s="130"/>
      <c r="G2148" s="130"/>
      <c r="H2148" s="125"/>
      <c r="I2148" s="130"/>
      <c r="J2148" s="130"/>
      <c r="K2148" s="127"/>
      <c r="L2148" s="127"/>
      <c r="M2148" s="127"/>
      <c r="N2148" s="226">
        <f>Table7[[#This Row],[Drug Cost]]+Table7[[#This Row],[Drug Markup]]+Table7[[#This Row],[Drug Dispensing Fee]]</f>
        <v>0</v>
      </c>
      <c r="O2148" s="126"/>
      <c r="P2148" s="127">
        <f>Table7[[#This Row],[Total Drug Cost]]-Table7[[#This Row],[Total Third-party Pay]]</f>
        <v>0</v>
      </c>
      <c r="Q2148" s="127"/>
      <c r="R2148" s="70" t="e">
        <f>VLOOKUP(Table7[[#This Row],[Patient PHN]],'[1]MASTER LIST'!$C:$D,2,FALSE)</f>
        <v>#N/A</v>
      </c>
    </row>
    <row r="2149" spans="1:18" x14ac:dyDescent="0.25">
      <c r="A2149" s="128"/>
      <c r="B2149" s="129"/>
      <c r="C2149" s="130"/>
      <c r="D2149" s="130"/>
      <c r="E2149" s="130"/>
      <c r="F2149" s="130"/>
      <c r="G2149" s="130"/>
      <c r="H2149" s="125"/>
      <c r="I2149" s="130"/>
      <c r="J2149" s="130"/>
      <c r="K2149" s="127"/>
      <c r="L2149" s="127"/>
      <c r="M2149" s="127"/>
      <c r="N2149" s="226">
        <f>Table7[[#This Row],[Drug Cost]]+Table7[[#This Row],[Drug Markup]]+Table7[[#This Row],[Drug Dispensing Fee]]</f>
        <v>0</v>
      </c>
      <c r="O2149" s="126"/>
      <c r="P2149" s="127">
        <f>Table7[[#This Row],[Total Drug Cost]]-Table7[[#This Row],[Total Third-party Pay]]</f>
        <v>0</v>
      </c>
      <c r="Q2149" s="127"/>
      <c r="R2149" s="70" t="e">
        <f>VLOOKUP(Table7[[#This Row],[Patient PHN]],'[1]MASTER LIST'!$C:$D,2,FALSE)</f>
        <v>#N/A</v>
      </c>
    </row>
    <row r="2150" spans="1:18" x14ac:dyDescent="0.25">
      <c r="A2150" s="128"/>
      <c r="B2150" s="129"/>
      <c r="C2150" s="130"/>
      <c r="D2150" s="130"/>
      <c r="E2150" s="130"/>
      <c r="F2150" s="130"/>
      <c r="G2150" s="130"/>
      <c r="H2150" s="125"/>
      <c r="I2150" s="130"/>
      <c r="J2150" s="130"/>
      <c r="K2150" s="127"/>
      <c r="L2150" s="127"/>
      <c r="M2150" s="127"/>
      <c r="N2150" s="226">
        <f>Table7[[#This Row],[Drug Cost]]+Table7[[#This Row],[Drug Markup]]+Table7[[#This Row],[Drug Dispensing Fee]]</f>
        <v>0</v>
      </c>
      <c r="O2150" s="126"/>
      <c r="P2150" s="127">
        <f>Table7[[#This Row],[Total Drug Cost]]-Table7[[#This Row],[Total Third-party Pay]]</f>
        <v>0</v>
      </c>
      <c r="Q2150" s="127"/>
      <c r="R2150" s="70" t="e">
        <f>VLOOKUP(Table7[[#This Row],[Patient PHN]],'[1]MASTER LIST'!$C:$D,2,FALSE)</f>
        <v>#N/A</v>
      </c>
    </row>
    <row r="2151" spans="1:18" x14ac:dyDescent="0.25">
      <c r="A2151" s="128"/>
      <c r="B2151" s="129"/>
      <c r="C2151" s="130"/>
      <c r="D2151" s="130"/>
      <c r="E2151" s="130"/>
      <c r="F2151" s="130"/>
      <c r="G2151" s="130"/>
      <c r="H2151" s="125"/>
      <c r="I2151" s="130"/>
      <c r="J2151" s="130"/>
      <c r="K2151" s="127"/>
      <c r="L2151" s="127"/>
      <c r="M2151" s="127"/>
      <c r="N2151" s="226">
        <f>Table7[[#This Row],[Drug Cost]]+Table7[[#This Row],[Drug Markup]]+Table7[[#This Row],[Drug Dispensing Fee]]</f>
        <v>0</v>
      </c>
      <c r="O2151" s="126"/>
      <c r="P2151" s="127">
        <f>Table7[[#This Row],[Total Drug Cost]]-Table7[[#This Row],[Total Third-party Pay]]</f>
        <v>0</v>
      </c>
      <c r="Q2151" s="127"/>
      <c r="R2151" s="70" t="e">
        <f>VLOOKUP(Table7[[#This Row],[Patient PHN]],'[1]MASTER LIST'!$C:$D,2,FALSE)</f>
        <v>#N/A</v>
      </c>
    </row>
    <row r="2152" spans="1:18" x14ac:dyDescent="0.25">
      <c r="A2152" s="128"/>
      <c r="B2152" s="129"/>
      <c r="C2152" s="130"/>
      <c r="D2152" s="130"/>
      <c r="E2152" s="130"/>
      <c r="F2152" s="130"/>
      <c r="G2152" s="130"/>
      <c r="H2152" s="125"/>
      <c r="I2152" s="130"/>
      <c r="J2152" s="130"/>
      <c r="K2152" s="127"/>
      <c r="L2152" s="127"/>
      <c r="M2152" s="127"/>
      <c r="N2152" s="226">
        <f>Table7[[#This Row],[Drug Cost]]+Table7[[#This Row],[Drug Markup]]+Table7[[#This Row],[Drug Dispensing Fee]]</f>
        <v>0</v>
      </c>
      <c r="O2152" s="126"/>
      <c r="P2152" s="127">
        <f>Table7[[#This Row],[Total Drug Cost]]-Table7[[#This Row],[Total Third-party Pay]]</f>
        <v>0</v>
      </c>
      <c r="Q2152" s="127"/>
      <c r="R2152" s="70" t="e">
        <f>VLOOKUP(Table7[[#This Row],[Patient PHN]],'[1]MASTER LIST'!$C:$D,2,FALSE)</f>
        <v>#N/A</v>
      </c>
    </row>
    <row r="2153" spans="1:18" x14ac:dyDescent="0.25">
      <c r="A2153" s="128"/>
      <c r="B2153" s="129"/>
      <c r="C2153" s="130"/>
      <c r="D2153" s="130"/>
      <c r="E2153" s="130"/>
      <c r="F2153" s="130"/>
      <c r="G2153" s="130"/>
      <c r="H2153" s="125"/>
      <c r="I2153" s="130"/>
      <c r="J2153" s="130"/>
      <c r="K2153" s="127"/>
      <c r="L2153" s="127"/>
      <c r="M2153" s="127"/>
      <c r="N2153" s="226">
        <f>Table7[[#This Row],[Drug Cost]]+Table7[[#This Row],[Drug Markup]]+Table7[[#This Row],[Drug Dispensing Fee]]</f>
        <v>0</v>
      </c>
      <c r="O2153" s="126"/>
      <c r="P2153" s="127">
        <f>Table7[[#This Row],[Total Drug Cost]]-Table7[[#This Row],[Total Third-party Pay]]</f>
        <v>0</v>
      </c>
      <c r="Q2153" s="127"/>
      <c r="R2153" s="70" t="e">
        <f>VLOOKUP(Table7[[#This Row],[Patient PHN]],'[1]MASTER LIST'!$C:$D,2,FALSE)</f>
        <v>#N/A</v>
      </c>
    </row>
    <row r="2154" spans="1:18" x14ac:dyDescent="0.25">
      <c r="A2154" s="128"/>
      <c r="B2154" s="129"/>
      <c r="C2154" s="130"/>
      <c r="D2154" s="130"/>
      <c r="E2154" s="130"/>
      <c r="F2154" s="130"/>
      <c r="G2154" s="130"/>
      <c r="H2154" s="125"/>
      <c r="I2154" s="130"/>
      <c r="J2154" s="130"/>
      <c r="K2154" s="127"/>
      <c r="L2154" s="127"/>
      <c r="M2154" s="127"/>
      <c r="N2154" s="226">
        <f>Table7[[#This Row],[Drug Cost]]+Table7[[#This Row],[Drug Markup]]+Table7[[#This Row],[Drug Dispensing Fee]]</f>
        <v>0</v>
      </c>
      <c r="O2154" s="126"/>
      <c r="P2154" s="127">
        <f>Table7[[#This Row],[Total Drug Cost]]-Table7[[#This Row],[Total Third-party Pay]]</f>
        <v>0</v>
      </c>
      <c r="Q2154" s="127"/>
      <c r="R2154" s="70" t="e">
        <f>VLOOKUP(Table7[[#This Row],[Patient PHN]],'[1]MASTER LIST'!$C:$D,2,FALSE)</f>
        <v>#N/A</v>
      </c>
    </row>
    <row r="2155" spans="1:18" x14ac:dyDescent="0.25">
      <c r="A2155" s="128"/>
      <c r="B2155" s="129"/>
      <c r="C2155" s="130"/>
      <c r="D2155" s="130"/>
      <c r="E2155" s="130"/>
      <c r="F2155" s="130"/>
      <c r="G2155" s="130"/>
      <c r="H2155" s="125"/>
      <c r="I2155" s="130"/>
      <c r="J2155" s="130"/>
      <c r="K2155" s="127"/>
      <c r="L2155" s="127"/>
      <c r="M2155" s="127"/>
      <c r="N2155" s="226">
        <f>Table7[[#This Row],[Drug Cost]]+Table7[[#This Row],[Drug Markup]]+Table7[[#This Row],[Drug Dispensing Fee]]</f>
        <v>0</v>
      </c>
      <c r="O2155" s="126"/>
      <c r="P2155" s="127">
        <f>Table7[[#This Row],[Total Drug Cost]]-Table7[[#This Row],[Total Third-party Pay]]</f>
        <v>0</v>
      </c>
      <c r="Q2155" s="127"/>
      <c r="R2155" s="70" t="e">
        <f>VLOOKUP(Table7[[#This Row],[Patient PHN]],'[1]MASTER LIST'!$C:$D,2,FALSE)</f>
        <v>#N/A</v>
      </c>
    </row>
    <row r="2156" spans="1:18" x14ac:dyDescent="0.25">
      <c r="A2156" s="128"/>
      <c r="B2156" s="129"/>
      <c r="C2156" s="130"/>
      <c r="D2156" s="130"/>
      <c r="E2156" s="130"/>
      <c r="F2156" s="130"/>
      <c r="G2156" s="130"/>
      <c r="H2156" s="125"/>
      <c r="I2156" s="130"/>
      <c r="J2156" s="130"/>
      <c r="K2156" s="127"/>
      <c r="L2156" s="127"/>
      <c r="M2156" s="127"/>
      <c r="N2156" s="226">
        <f>Table7[[#This Row],[Drug Cost]]+Table7[[#This Row],[Drug Markup]]+Table7[[#This Row],[Drug Dispensing Fee]]</f>
        <v>0</v>
      </c>
      <c r="O2156" s="126"/>
      <c r="P2156" s="127">
        <f>Table7[[#This Row],[Total Drug Cost]]-Table7[[#This Row],[Total Third-party Pay]]</f>
        <v>0</v>
      </c>
      <c r="Q2156" s="127"/>
      <c r="R2156" s="70" t="e">
        <f>VLOOKUP(Table7[[#This Row],[Patient PHN]],'[1]MASTER LIST'!$C:$D,2,FALSE)</f>
        <v>#N/A</v>
      </c>
    </row>
    <row r="2157" spans="1:18" x14ac:dyDescent="0.25">
      <c r="A2157" s="128"/>
      <c r="B2157" s="129"/>
      <c r="C2157" s="130"/>
      <c r="D2157" s="130"/>
      <c r="E2157" s="130"/>
      <c r="F2157" s="130"/>
      <c r="G2157" s="130"/>
      <c r="H2157" s="125"/>
      <c r="I2157" s="130"/>
      <c r="J2157" s="130"/>
      <c r="K2157" s="127"/>
      <c r="L2157" s="127"/>
      <c r="M2157" s="127"/>
      <c r="N2157" s="226">
        <f>Table7[[#This Row],[Drug Cost]]+Table7[[#This Row],[Drug Markup]]+Table7[[#This Row],[Drug Dispensing Fee]]</f>
        <v>0</v>
      </c>
      <c r="O2157" s="126"/>
      <c r="P2157" s="127">
        <f>Table7[[#This Row],[Total Drug Cost]]-Table7[[#This Row],[Total Third-party Pay]]</f>
        <v>0</v>
      </c>
      <c r="Q2157" s="127"/>
      <c r="R2157" s="70" t="e">
        <f>VLOOKUP(Table7[[#This Row],[Patient PHN]],'[1]MASTER LIST'!$C:$D,2,FALSE)</f>
        <v>#N/A</v>
      </c>
    </row>
    <row r="2158" spans="1:18" x14ac:dyDescent="0.25">
      <c r="A2158" s="128"/>
      <c r="B2158" s="129"/>
      <c r="C2158" s="130"/>
      <c r="D2158" s="130"/>
      <c r="E2158" s="130"/>
      <c r="F2158" s="130"/>
      <c r="G2158" s="130"/>
      <c r="H2158" s="125"/>
      <c r="I2158" s="130"/>
      <c r="J2158" s="130"/>
      <c r="K2158" s="127"/>
      <c r="L2158" s="127"/>
      <c r="M2158" s="127"/>
      <c r="N2158" s="226">
        <f>Table7[[#This Row],[Drug Cost]]+Table7[[#This Row],[Drug Markup]]+Table7[[#This Row],[Drug Dispensing Fee]]</f>
        <v>0</v>
      </c>
      <c r="O2158" s="126"/>
      <c r="P2158" s="127">
        <f>Table7[[#This Row],[Total Drug Cost]]-Table7[[#This Row],[Total Third-party Pay]]</f>
        <v>0</v>
      </c>
      <c r="Q2158" s="127"/>
      <c r="R2158" s="70" t="e">
        <f>VLOOKUP(Table7[[#This Row],[Patient PHN]],'[1]MASTER LIST'!$C:$D,2,FALSE)</f>
        <v>#N/A</v>
      </c>
    </row>
    <row r="2159" spans="1:18" x14ac:dyDescent="0.25">
      <c r="A2159" s="128"/>
      <c r="B2159" s="129"/>
      <c r="C2159" s="130"/>
      <c r="D2159" s="130"/>
      <c r="E2159" s="130"/>
      <c r="F2159" s="130"/>
      <c r="G2159" s="130"/>
      <c r="H2159" s="125"/>
      <c r="I2159" s="130"/>
      <c r="J2159" s="130"/>
      <c r="K2159" s="127"/>
      <c r="L2159" s="127"/>
      <c r="M2159" s="127"/>
      <c r="N2159" s="226">
        <f>Table7[[#This Row],[Drug Cost]]+Table7[[#This Row],[Drug Markup]]+Table7[[#This Row],[Drug Dispensing Fee]]</f>
        <v>0</v>
      </c>
      <c r="O2159" s="126"/>
      <c r="P2159" s="127">
        <f>Table7[[#This Row],[Total Drug Cost]]-Table7[[#This Row],[Total Third-party Pay]]</f>
        <v>0</v>
      </c>
      <c r="Q2159" s="127"/>
      <c r="R2159" s="70" t="e">
        <f>VLOOKUP(Table7[[#This Row],[Patient PHN]],'[1]MASTER LIST'!$C:$D,2,FALSE)</f>
        <v>#N/A</v>
      </c>
    </row>
    <row r="2160" spans="1:18" x14ac:dyDescent="0.25">
      <c r="A2160" s="128"/>
      <c r="B2160" s="129"/>
      <c r="C2160" s="130"/>
      <c r="D2160" s="130"/>
      <c r="E2160" s="130"/>
      <c r="F2160" s="130"/>
      <c r="G2160" s="130"/>
      <c r="H2160" s="125"/>
      <c r="I2160" s="130"/>
      <c r="J2160" s="130"/>
      <c r="K2160" s="127"/>
      <c r="L2160" s="127"/>
      <c r="M2160" s="127"/>
      <c r="N2160" s="226">
        <f>Table7[[#This Row],[Drug Cost]]+Table7[[#This Row],[Drug Markup]]+Table7[[#This Row],[Drug Dispensing Fee]]</f>
        <v>0</v>
      </c>
      <c r="O2160" s="126"/>
      <c r="P2160" s="127">
        <f>Table7[[#This Row],[Total Drug Cost]]-Table7[[#This Row],[Total Third-party Pay]]</f>
        <v>0</v>
      </c>
      <c r="Q2160" s="127"/>
      <c r="R2160" s="70" t="e">
        <f>VLOOKUP(Table7[[#This Row],[Patient PHN]],'[1]MASTER LIST'!$C:$D,2,FALSE)</f>
        <v>#N/A</v>
      </c>
    </row>
    <row r="2161" spans="1:18" x14ac:dyDescent="0.25">
      <c r="A2161" s="128"/>
      <c r="B2161" s="129"/>
      <c r="C2161" s="130"/>
      <c r="D2161" s="130"/>
      <c r="E2161" s="130"/>
      <c r="F2161" s="130"/>
      <c r="G2161" s="130"/>
      <c r="H2161" s="125"/>
      <c r="I2161" s="130"/>
      <c r="J2161" s="130"/>
      <c r="K2161" s="127"/>
      <c r="L2161" s="127"/>
      <c r="M2161" s="127"/>
      <c r="N2161" s="226">
        <f>Table7[[#This Row],[Drug Cost]]+Table7[[#This Row],[Drug Markup]]+Table7[[#This Row],[Drug Dispensing Fee]]</f>
        <v>0</v>
      </c>
      <c r="O2161" s="126"/>
      <c r="P2161" s="127">
        <f>Table7[[#This Row],[Total Drug Cost]]-Table7[[#This Row],[Total Third-party Pay]]</f>
        <v>0</v>
      </c>
      <c r="Q2161" s="127"/>
      <c r="R2161" s="70" t="e">
        <f>VLOOKUP(Table7[[#This Row],[Patient PHN]],'[1]MASTER LIST'!$C:$D,2,FALSE)</f>
        <v>#N/A</v>
      </c>
    </row>
    <row r="2162" spans="1:18" x14ac:dyDescent="0.25">
      <c r="A2162" s="128"/>
      <c r="B2162" s="129"/>
      <c r="C2162" s="130"/>
      <c r="D2162" s="130"/>
      <c r="E2162" s="130"/>
      <c r="F2162" s="130"/>
      <c r="G2162" s="130"/>
      <c r="H2162" s="125"/>
      <c r="I2162" s="130"/>
      <c r="J2162" s="130"/>
      <c r="K2162" s="127"/>
      <c r="L2162" s="127"/>
      <c r="M2162" s="127"/>
      <c r="N2162" s="226">
        <f>Table7[[#This Row],[Drug Cost]]+Table7[[#This Row],[Drug Markup]]+Table7[[#This Row],[Drug Dispensing Fee]]</f>
        <v>0</v>
      </c>
      <c r="O2162" s="126"/>
      <c r="P2162" s="127">
        <f>Table7[[#This Row],[Total Drug Cost]]-Table7[[#This Row],[Total Third-party Pay]]</f>
        <v>0</v>
      </c>
      <c r="Q2162" s="127"/>
      <c r="R2162" s="70" t="e">
        <f>VLOOKUP(Table7[[#This Row],[Patient PHN]],'[1]MASTER LIST'!$C:$D,2,FALSE)</f>
        <v>#N/A</v>
      </c>
    </row>
    <row r="2163" spans="1:18" x14ac:dyDescent="0.25">
      <c r="A2163" s="128"/>
      <c r="B2163" s="129"/>
      <c r="C2163" s="130"/>
      <c r="D2163" s="130"/>
      <c r="E2163" s="130"/>
      <c r="F2163" s="130"/>
      <c r="G2163" s="130"/>
      <c r="H2163" s="125"/>
      <c r="I2163" s="130"/>
      <c r="J2163" s="130"/>
      <c r="K2163" s="127"/>
      <c r="L2163" s="127"/>
      <c r="M2163" s="127"/>
      <c r="N2163" s="226">
        <f>Table7[[#This Row],[Drug Cost]]+Table7[[#This Row],[Drug Markup]]+Table7[[#This Row],[Drug Dispensing Fee]]</f>
        <v>0</v>
      </c>
      <c r="O2163" s="126"/>
      <c r="P2163" s="127">
        <f>Table7[[#This Row],[Total Drug Cost]]-Table7[[#This Row],[Total Third-party Pay]]</f>
        <v>0</v>
      </c>
      <c r="Q2163" s="127"/>
      <c r="R2163" s="70" t="e">
        <f>VLOOKUP(Table7[[#This Row],[Patient PHN]],'[1]MASTER LIST'!$C:$D,2,FALSE)</f>
        <v>#N/A</v>
      </c>
    </row>
    <row r="2164" spans="1:18" x14ac:dyDescent="0.25">
      <c r="A2164" s="128"/>
      <c r="B2164" s="129"/>
      <c r="C2164" s="130"/>
      <c r="D2164" s="130"/>
      <c r="E2164" s="130"/>
      <c r="F2164" s="130"/>
      <c r="G2164" s="130"/>
      <c r="H2164" s="125"/>
      <c r="I2164" s="130"/>
      <c r="J2164" s="130"/>
      <c r="K2164" s="127"/>
      <c r="L2164" s="127"/>
      <c r="M2164" s="127"/>
      <c r="N2164" s="226">
        <f>Table7[[#This Row],[Drug Cost]]+Table7[[#This Row],[Drug Markup]]+Table7[[#This Row],[Drug Dispensing Fee]]</f>
        <v>0</v>
      </c>
      <c r="O2164" s="126"/>
      <c r="P2164" s="127">
        <f>Table7[[#This Row],[Total Drug Cost]]-Table7[[#This Row],[Total Third-party Pay]]</f>
        <v>0</v>
      </c>
      <c r="Q2164" s="127"/>
      <c r="R2164" s="70" t="e">
        <f>VLOOKUP(Table7[[#This Row],[Patient PHN]],'[1]MASTER LIST'!$C:$D,2,FALSE)</f>
        <v>#N/A</v>
      </c>
    </row>
    <row r="2165" spans="1:18" x14ac:dyDescent="0.25">
      <c r="A2165" s="128"/>
      <c r="B2165" s="129"/>
      <c r="C2165" s="130"/>
      <c r="D2165" s="130"/>
      <c r="E2165" s="130"/>
      <c r="F2165" s="130"/>
      <c r="G2165" s="130"/>
      <c r="H2165" s="125"/>
      <c r="I2165" s="130"/>
      <c r="J2165" s="130"/>
      <c r="K2165" s="127"/>
      <c r="L2165" s="127"/>
      <c r="M2165" s="127"/>
      <c r="N2165" s="226">
        <f>Table7[[#This Row],[Drug Cost]]+Table7[[#This Row],[Drug Markup]]+Table7[[#This Row],[Drug Dispensing Fee]]</f>
        <v>0</v>
      </c>
      <c r="O2165" s="126"/>
      <c r="P2165" s="127">
        <f>Table7[[#This Row],[Total Drug Cost]]-Table7[[#This Row],[Total Third-party Pay]]</f>
        <v>0</v>
      </c>
      <c r="Q2165" s="127"/>
      <c r="R2165" s="70" t="e">
        <f>VLOOKUP(Table7[[#This Row],[Patient PHN]],'[1]MASTER LIST'!$C:$D,2,FALSE)</f>
        <v>#N/A</v>
      </c>
    </row>
    <row r="2166" spans="1:18" x14ac:dyDescent="0.25">
      <c r="A2166" s="128"/>
      <c r="B2166" s="129"/>
      <c r="C2166" s="130"/>
      <c r="D2166" s="130"/>
      <c r="E2166" s="130"/>
      <c r="F2166" s="130"/>
      <c r="G2166" s="130"/>
      <c r="H2166" s="125"/>
      <c r="I2166" s="130"/>
      <c r="J2166" s="130"/>
      <c r="K2166" s="127"/>
      <c r="L2166" s="127"/>
      <c r="M2166" s="127"/>
      <c r="N2166" s="226">
        <f>Table7[[#This Row],[Drug Cost]]+Table7[[#This Row],[Drug Markup]]+Table7[[#This Row],[Drug Dispensing Fee]]</f>
        <v>0</v>
      </c>
      <c r="O2166" s="126"/>
      <c r="P2166" s="127">
        <f>Table7[[#This Row],[Total Drug Cost]]-Table7[[#This Row],[Total Third-party Pay]]</f>
        <v>0</v>
      </c>
      <c r="Q2166" s="127"/>
      <c r="R2166" s="70" t="e">
        <f>VLOOKUP(Table7[[#This Row],[Patient PHN]],'[1]MASTER LIST'!$C:$D,2,FALSE)</f>
        <v>#N/A</v>
      </c>
    </row>
    <row r="2167" spans="1:18" x14ac:dyDescent="0.25">
      <c r="A2167" s="128"/>
      <c r="B2167" s="129"/>
      <c r="C2167" s="130"/>
      <c r="D2167" s="130"/>
      <c r="E2167" s="130"/>
      <c r="F2167" s="130"/>
      <c r="G2167" s="130"/>
      <c r="H2167" s="125"/>
      <c r="I2167" s="130"/>
      <c r="J2167" s="130"/>
      <c r="K2167" s="127"/>
      <c r="L2167" s="127"/>
      <c r="M2167" s="127"/>
      <c r="N2167" s="226">
        <f>Table7[[#This Row],[Drug Cost]]+Table7[[#This Row],[Drug Markup]]+Table7[[#This Row],[Drug Dispensing Fee]]</f>
        <v>0</v>
      </c>
      <c r="O2167" s="126"/>
      <c r="P2167" s="127">
        <f>Table7[[#This Row],[Total Drug Cost]]-Table7[[#This Row],[Total Third-party Pay]]</f>
        <v>0</v>
      </c>
      <c r="Q2167" s="127"/>
      <c r="R2167" s="70" t="e">
        <f>VLOOKUP(Table7[[#This Row],[Patient PHN]],'[1]MASTER LIST'!$C:$D,2,FALSE)</f>
        <v>#N/A</v>
      </c>
    </row>
    <row r="2168" spans="1:18" x14ac:dyDescent="0.25">
      <c r="A2168" s="128"/>
      <c r="B2168" s="129"/>
      <c r="C2168" s="130"/>
      <c r="D2168" s="130"/>
      <c r="E2168" s="130"/>
      <c r="F2168" s="130"/>
      <c r="G2168" s="130"/>
      <c r="H2168" s="125"/>
      <c r="I2168" s="130"/>
      <c r="J2168" s="130"/>
      <c r="K2168" s="127"/>
      <c r="L2168" s="127"/>
      <c r="M2168" s="127"/>
      <c r="N2168" s="226">
        <f>Table7[[#This Row],[Drug Cost]]+Table7[[#This Row],[Drug Markup]]+Table7[[#This Row],[Drug Dispensing Fee]]</f>
        <v>0</v>
      </c>
      <c r="O2168" s="126"/>
      <c r="P2168" s="127">
        <f>Table7[[#This Row],[Total Drug Cost]]-Table7[[#This Row],[Total Third-party Pay]]</f>
        <v>0</v>
      </c>
      <c r="Q2168" s="127"/>
      <c r="R2168" s="70" t="e">
        <f>VLOOKUP(Table7[[#This Row],[Patient PHN]],'[1]MASTER LIST'!$C:$D,2,FALSE)</f>
        <v>#N/A</v>
      </c>
    </row>
    <row r="2169" spans="1:18" x14ac:dyDescent="0.25">
      <c r="A2169" s="128"/>
      <c r="B2169" s="129"/>
      <c r="C2169" s="130"/>
      <c r="D2169" s="130"/>
      <c r="E2169" s="130"/>
      <c r="F2169" s="130"/>
      <c r="G2169" s="130"/>
      <c r="H2169" s="125"/>
      <c r="I2169" s="130"/>
      <c r="J2169" s="130"/>
      <c r="K2169" s="127"/>
      <c r="L2169" s="127"/>
      <c r="M2169" s="127"/>
      <c r="N2169" s="226">
        <f>Table7[[#This Row],[Drug Cost]]+Table7[[#This Row],[Drug Markup]]+Table7[[#This Row],[Drug Dispensing Fee]]</f>
        <v>0</v>
      </c>
      <c r="O2169" s="126"/>
      <c r="P2169" s="127">
        <f>Table7[[#This Row],[Total Drug Cost]]-Table7[[#This Row],[Total Third-party Pay]]</f>
        <v>0</v>
      </c>
      <c r="Q2169" s="127"/>
      <c r="R2169" s="70" t="e">
        <f>VLOOKUP(Table7[[#This Row],[Patient PHN]],'[1]MASTER LIST'!$C:$D,2,FALSE)</f>
        <v>#N/A</v>
      </c>
    </row>
    <row r="2170" spans="1:18" x14ac:dyDescent="0.25">
      <c r="A2170" s="128"/>
      <c r="B2170" s="129"/>
      <c r="C2170" s="130"/>
      <c r="D2170" s="130"/>
      <c r="E2170" s="130"/>
      <c r="F2170" s="130"/>
      <c r="G2170" s="130"/>
      <c r="H2170" s="125"/>
      <c r="I2170" s="130"/>
      <c r="J2170" s="130"/>
      <c r="K2170" s="127"/>
      <c r="L2170" s="127"/>
      <c r="M2170" s="127"/>
      <c r="N2170" s="226">
        <f>Table7[[#This Row],[Drug Cost]]+Table7[[#This Row],[Drug Markup]]+Table7[[#This Row],[Drug Dispensing Fee]]</f>
        <v>0</v>
      </c>
      <c r="O2170" s="126"/>
      <c r="P2170" s="127">
        <f>Table7[[#This Row],[Total Drug Cost]]-Table7[[#This Row],[Total Third-party Pay]]</f>
        <v>0</v>
      </c>
      <c r="Q2170" s="127"/>
      <c r="R2170" s="70" t="e">
        <f>VLOOKUP(Table7[[#This Row],[Patient PHN]],'[1]MASTER LIST'!$C:$D,2,FALSE)</f>
        <v>#N/A</v>
      </c>
    </row>
    <row r="2171" spans="1:18" x14ac:dyDescent="0.25">
      <c r="A2171" s="128"/>
      <c r="B2171" s="129"/>
      <c r="C2171" s="130"/>
      <c r="D2171" s="130"/>
      <c r="E2171" s="130"/>
      <c r="F2171" s="130"/>
      <c r="G2171" s="130"/>
      <c r="H2171" s="125"/>
      <c r="I2171" s="130"/>
      <c r="J2171" s="130"/>
      <c r="K2171" s="127"/>
      <c r="L2171" s="127"/>
      <c r="M2171" s="127"/>
      <c r="N2171" s="226">
        <f>Table7[[#This Row],[Drug Cost]]+Table7[[#This Row],[Drug Markup]]+Table7[[#This Row],[Drug Dispensing Fee]]</f>
        <v>0</v>
      </c>
      <c r="O2171" s="126"/>
      <c r="P2171" s="127">
        <f>Table7[[#This Row],[Total Drug Cost]]-Table7[[#This Row],[Total Third-party Pay]]</f>
        <v>0</v>
      </c>
      <c r="Q2171" s="127"/>
      <c r="R2171" s="70" t="e">
        <f>VLOOKUP(Table7[[#This Row],[Patient PHN]],'[1]MASTER LIST'!$C:$D,2,FALSE)</f>
        <v>#N/A</v>
      </c>
    </row>
    <row r="2172" spans="1:18" x14ac:dyDescent="0.25">
      <c r="A2172" s="128"/>
      <c r="B2172" s="129"/>
      <c r="C2172" s="130"/>
      <c r="D2172" s="130"/>
      <c r="E2172" s="130"/>
      <c r="F2172" s="130"/>
      <c r="G2172" s="130"/>
      <c r="H2172" s="125"/>
      <c r="I2172" s="130"/>
      <c r="J2172" s="130"/>
      <c r="K2172" s="127"/>
      <c r="L2172" s="127"/>
      <c r="M2172" s="127"/>
      <c r="N2172" s="226">
        <f>Table7[[#This Row],[Drug Cost]]+Table7[[#This Row],[Drug Markup]]+Table7[[#This Row],[Drug Dispensing Fee]]</f>
        <v>0</v>
      </c>
      <c r="O2172" s="126"/>
      <c r="P2172" s="127">
        <f>Table7[[#This Row],[Total Drug Cost]]-Table7[[#This Row],[Total Third-party Pay]]</f>
        <v>0</v>
      </c>
      <c r="Q2172" s="127"/>
      <c r="R2172" s="70" t="e">
        <f>VLOOKUP(Table7[[#This Row],[Patient PHN]],'[1]MASTER LIST'!$C:$D,2,FALSE)</f>
        <v>#N/A</v>
      </c>
    </row>
    <row r="2173" spans="1:18" x14ac:dyDescent="0.25">
      <c r="A2173" s="128"/>
      <c r="B2173" s="129"/>
      <c r="C2173" s="130"/>
      <c r="D2173" s="130"/>
      <c r="E2173" s="130"/>
      <c r="F2173" s="130"/>
      <c r="G2173" s="130"/>
      <c r="H2173" s="125"/>
      <c r="I2173" s="130"/>
      <c r="J2173" s="130"/>
      <c r="K2173" s="127"/>
      <c r="L2173" s="127"/>
      <c r="M2173" s="127"/>
      <c r="N2173" s="226">
        <f>Table7[[#This Row],[Drug Cost]]+Table7[[#This Row],[Drug Markup]]+Table7[[#This Row],[Drug Dispensing Fee]]</f>
        <v>0</v>
      </c>
      <c r="O2173" s="126"/>
      <c r="P2173" s="127">
        <f>Table7[[#This Row],[Total Drug Cost]]-Table7[[#This Row],[Total Third-party Pay]]</f>
        <v>0</v>
      </c>
      <c r="Q2173" s="127"/>
      <c r="R2173" s="70" t="e">
        <f>VLOOKUP(Table7[[#This Row],[Patient PHN]],'[1]MASTER LIST'!$C:$D,2,FALSE)</f>
        <v>#N/A</v>
      </c>
    </row>
    <row r="2174" spans="1:18" x14ac:dyDescent="0.25">
      <c r="A2174" s="128"/>
      <c r="B2174" s="129"/>
      <c r="C2174" s="130"/>
      <c r="D2174" s="130"/>
      <c r="E2174" s="130"/>
      <c r="F2174" s="130"/>
      <c r="G2174" s="130"/>
      <c r="H2174" s="125"/>
      <c r="I2174" s="130"/>
      <c r="J2174" s="130"/>
      <c r="K2174" s="127"/>
      <c r="L2174" s="127"/>
      <c r="M2174" s="127"/>
      <c r="N2174" s="226">
        <f>Table7[[#This Row],[Drug Cost]]+Table7[[#This Row],[Drug Markup]]+Table7[[#This Row],[Drug Dispensing Fee]]</f>
        <v>0</v>
      </c>
      <c r="O2174" s="126"/>
      <c r="P2174" s="127">
        <f>Table7[[#This Row],[Total Drug Cost]]-Table7[[#This Row],[Total Third-party Pay]]</f>
        <v>0</v>
      </c>
      <c r="Q2174" s="127"/>
      <c r="R2174" s="70" t="e">
        <f>VLOOKUP(Table7[[#This Row],[Patient PHN]],'[1]MASTER LIST'!$C:$D,2,FALSE)</f>
        <v>#N/A</v>
      </c>
    </row>
    <row r="2175" spans="1:18" x14ac:dyDescent="0.25">
      <c r="A2175" s="128"/>
      <c r="B2175" s="129"/>
      <c r="C2175" s="130"/>
      <c r="D2175" s="130"/>
      <c r="E2175" s="130"/>
      <c r="F2175" s="130"/>
      <c r="G2175" s="130"/>
      <c r="H2175" s="125"/>
      <c r="I2175" s="130"/>
      <c r="J2175" s="130"/>
      <c r="K2175" s="127"/>
      <c r="L2175" s="127"/>
      <c r="M2175" s="127"/>
      <c r="N2175" s="226">
        <f>Table7[[#This Row],[Drug Cost]]+Table7[[#This Row],[Drug Markup]]+Table7[[#This Row],[Drug Dispensing Fee]]</f>
        <v>0</v>
      </c>
      <c r="O2175" s="126"/>
      <c r="P2175" s="127">
        <f>Table7[[#This Row],[Total Drug Cost]]-Table7[[#This Row],[Total Third-party Pay]]</f>
        <v>0</v>
      </c>
      <c r="Q2175" s="127"/>
      <c r="R2175" s="70" t="e">
        <f>VLOOKUP(Table7[[#This Row],[Patient PHN]],'[1]MASTER LIST'!$C:$D,2,FALSE)</f>
        <v>#N/A</v>
      </c>
    </row>
    <row r="2176" spans="1:18" x14ac:dyDescent="0.25">
      <c r="A2176" s="128"/>
      <c r="B2176" s="129"/>
      <c r="C2176" s="130"/>
      <c r="D2176" s="130"/>
      <c r="E2176" s="130"/>
      <c r="F2176" s="130"/>
      <c r="G2176" s="130"/>
      <c r="H2176" s="125"/>
      <c r="I2176" s="130"/>
      <c r="J2176" s="130"/>
      <c r="K2176" s="127"/>
      <c r="L2176" s="127"/>
      <c r="M2176" s="127"/>
      <c r="N2176" s="226">
        <f>Table7[[#This Row],[Drug Cost]]+Table7[[#This Row],[Drug Markup]]+Table7[[#This Row],[Drug Dispensing Fee]]</f>
        <v>0</v>
      </c>
      <c r="O2176" s="126"/>
      <c r="P2176" s="127">
        <f>Table7[[#This Row],[Total Drug Cost]]-Table7[[#This Row],[Total Third-party Pay]]</f>
        <v>0</v>
      </c>
      <c r="Q2176" s="127"/>
      <c r="R2176" s="70" t="e">
        <f>VLOOKUP(Table7[[#This Row],[Patient PHN]],'[1]MASTER LIST'!$C:$D,2,FALSE)</f>
        <v>#N/A</v>
      </c>
    </row>
    <row r="2177" spans="1:18" x14ac:dyDescent="0.25">
      <c r="A2177" s="128"/>
      <c r="B2177" s="129"/>
      <c r="C2177" s="130"/>
      <c r="D2177" s="130"/>
      <c r="E2177" s="130"/>
      <c r="F2177" s="130"/>
      <c r="G2177" s="130"/>
      <c r="H2177" s="125"/>
      <c r="I2177" s="130"/>
      <c r="J2177" s="130"/>
      <c r="K2177" s="127"/>
      <c r="L2177" s="127"/>
      <c r="M2177" s="127"/>
      <c r="N2177" s="226">
        <f>Table7[[#This Row],[Drug Cost]]+Table7[[#This Row],[Drug Markup]]+Table7[[#This Row],[Drug Dispensing Fee]]</f>
        <v>0</v>
      </c>
      <c r="O2177" s="126"/>
      <c r="P2177" s="127">
        <f>Table7[[#This Row],[Total Drug Cost]]-Table7[[#This Row],[Total Third-party Pay]]</f>
        <v>0</v>
      </c>
      <c r="Q2177" s="127"/>
      <c r="R2177" s="70" t="e">
        <f>VLOOKUP(Table7[[#This Row],[Patient PHN]],'[1]MASTER LIST'!$C:$D,2,FALSE)</f>
        <v>#N/A</v>
      </c>
    </row>
    <row r="2178" spans="1:18" x14ac:dyDescent="0.25">
      <c r="A2178" s="128"/>
      <c r="B2178" s="129"/>
      <c r="C2178" s="130"/>
      <c r="D2178" s="130"/>
      <c r="E2178" s="130"/>
      <c r="F2178" s="130"/>
      <c r="G2178" s="130"/>
      <c r="H2178" s="125"/>
      <c r="I2178" s="130"/>
      <c r="J2178" s="130"/>
      <c r="K2178" s="127"/>
      <c r="L2178" s="127"/>
      <c r="M2178" s="127"/>
      <c r="N2178" s="226">
        <f>Table7[[#This Row],[Drug Cost]]+Table7[[#This Row],[Drug Markup]]+Table7[[#This Row],[Drug Dispensing Fee]]</f>
        <v>0</v>
      </c>
      <c r="O2178" s="126"/>
      <c r="P2178" s="127">
        <f>Table7[[#This Row],[Total Drug Cost]]-Table7[[#This Row],[Total Third-party Pay]]</f>
        <v>0</v>
      </c>
      <c r="Q2178" s="127"/>
      <c r="R2178" s="70" t="e">
        <f>VLOOKUP(Table7[[#This Row],[Patient PHN]],'[1]MASTER LIST'!$C:$D,2,FALSE)</f>
        <v>#N/A</v>
      </c>
    </row>
    <row r="2179" spans="1:18" x14ac:dyDescent="0.25">
      <c r="A2179" s="128"/>
      <c r="B2179" s="129"/>
      <c r="C2179" s="130"/>
      <c r="D2179" s="130"/>
      <c r="E2179" s="130"/>
      <c r="F2179" s="130"/>
      <c r="G2179" s="130"/>
      <c r="H2179" s="125"/>
      <c r="I2179" s="130"/>
      <c r="J2179" s="130"/>
      <c r="K2179" s="127"/>
      <c r="L2179" s="127"/>
      <c r="M2179" s="127"/>
      <c r="N2179" s="226">
        <f>Table7[[#This Row],[Drug Cost]]+Table7[[#This Row],[Drug Markup]]+Table7[[#This Row],[Drug Dispensing Fee]]</f>
        <v>0</v>
      </c>
      <c r="O2179" s="126"/>
      <c r="P2179" s="127">
        <f>Table7[[#This Row],[Total Drug Cost]]-Table7[[#This Row],[Total Third-party Pay]]</f>
        <v>0</v>
      </c>
      <c r="Q2179" s="127"/>
      <c r="R2179" s="70" t="e">
        <f>VLOOKUP(Table7[[#This Row],[Patient PHN]],'[1]MASTER LIST'!$C:$D,2,FALSE)</f>
        <v>#N/A</v>
      </c>
    </row>
    <row r="2180" spans="1:18" x14ac:dyDescent="0.25">
      <c r="A2180" s="128"/>
      <c r="B2180" s="129"/>
      <c r="C2180" s="130"/>
      <c r="D2180" s="130"/>
      <c r="E2180" s="130"/>
      <c r="F2180" s="130"/>
      <c r="G2180" s="130"/>
      <c r="H2180" s="125"/>
      <c r="I2180" s="130"/>
      <c r="J2180" s="130"/>
      <c r="K2180" s="127"/>
      <c r="L2180" s="127"/>
      <c r="M2180" s="127"/>
      <c r="N2180" s="226">
        <f>Table7[[#This Row],[Drug Cost]]+Table7[[#This Row],[Drug Markup]]+Table7[[#This Row],[Drug Dispensing Fee]]</f>
        <v>0</v>
      </c>
      <c r="O2180" s="126"/>
      <c r="P2180" s="127">
        <f>Table7[[#This Row],[Total Drug Cost]]-Table7[[#This Row],[Total Third-party Pay]]</f>
        <v>0</v>
      </c>
      <c r="Q2180" s="127"/>
      <c r="R2180" s="70" t="e">
        <f>VLOOKUP(Table7[[#This Row],[Patient PHN]],'[1]MASTER LIST'!$C:$D,2,FALSE)</f>
        <v>#N/A</v>
      </c>
    </row>
    <row r="2181" spans="1:18" x14ac:dyDescent="0.25">
      <c r="A2181" s="128"/>
      <c r="B2181" s="129"/>
      <c r="C2181" s="130"/>
      <c r="D2181" s="130"/>
      <c r="E2181" s="130"/>
      <c r="F2181" s="130"/>
      <c r="G2181" s="130"/>
      <c r="H2181" s="125"/>
      <c r="I2181" s="130"/>
      <c r="J2181" s="130"/>
      <c r="K2181" s="127"/>
      <c r="L2181" s="127"/>
      <c r="M2181" s="127"/>
      <c r="N2181" s="226">
        <f>Table7[[#This Row],[Drug Cost]]+Table7[[#This Row],[Drug Markup]]+Table7[[#This Row],[Drug Dispensing Fee]]</f>
        <v>0</v>
      </c>
      <c r="O2181" s="126"/>
      <c r="P2181" s="127">
        <f>Table7[[#This Row],[Total Drug Cost]]-Table7[[#This Row],[Total Third-party Pay]]</f>
        <v>0</v>
      </c>
      <c r="Q2181" s="127"/>
      <c r="R2181" s="70" t="e">
        <f>VLOOKUP(Table7[[#This Row],[Patient PHN]],'[1]MASTER LIST'!$C:$D,2,FALSE)</f>
        <v>#N/A</v>
      </c>
    </row>
    <row r="2182" spans="1:18" x14ac:dyDescent="0.25">
      <c r="A2182" s="128"/>
      <c r="B2182" s="129"/>
      <c r="C2182" s="130"/>
      <c r="D2182" s="130"/>
      <c r="E2182" s="130"/>
      <c r="F2182" s="130"/>
      <c r="G2182" s="130"/>
      <c r="H2182" s="125"/>
      <c r="I2182" s="130"/>
      <c r="J2182" s="130"/>
      <c r="K2182" s="127"/>
      <c r="L2182" s="127"/>
      <c r="M2182" s="127"/>
      <c r="N2182" s="226">
        <f>Table7[[#This Row],[Drug Cost]]+Table7[[#This Row],[Drug Markup]]+Table7[[#This Row],[Drug Dispensing Fee]]</f>
        <v>0</v>
      </c>
      <c r="O2182" s="126"/>
      <c r="P2182" s="127">
        <f>Table7[[#This Row],[Total Drug Cost]]-Table7[[#This Row],[Total Third-party Pay]]</f>
        <v>0</v>
      </c>
      <c r="Q2182" s="127"/>
      <c r="R2182" s="70" t="e">
        <f>VLOOKUP(Table7[[#This Row],[Patient PHN]],'[1]MASTER LIST'!$C:$D,2,FALSE)</f>
        <v>#N/A</v>
      </c>
    </row>
    <row r="2183" spans="1:18" x14ac:dyDescent="0.25">
      <c r="A2183" s="128"/>
      <c r="B2183" s="129"/>
      <c r="C2183" s="130"/>
      <c r="D2183" s="130"/>
      <c r="E2183" s="130"/>
      <c r="F2183" s="130"/>
      <c r="G2183" s="130"/>
      <c r="H2183" s="125"/>
      <c r="I2183" s="130"/>
      <c r="J2183" s="130"/>
      <c r="K2183" s="127"/>
      <c r="L2183" s="127"/>
      <c r="M2183" s="127"/>
      <c r="N2183" s="226">
        <f>Table7[[#This Row],[Drug Cost]]+Table7[[#This Row],[Drug Markup]]+Table7[[#This Row],[Drug Dispensing Fee]]</f>
        <v>0</v>
      </c>
      <c r="O2183" s="126"/>
      <c r="P2183" s="127">
        <f>Table7[[#This Row],[Total Drug Cost]]-Table7[[#This Row],[Total Third-party Pay]]</f>
        <v>0</v>
      </c>
      <c r="Q2183" s="127"/>
      <c r="R2183" s="70" t="e">
        <f>VLOOKUP(Table7[[#This Row],[Patient PHN]],'[1]MASTER LIST'!$C:$D,2,FALSE)</f>
        <v>#N/A</v>
      </c>
    </row>
    <row r="2184" spans="1:18" x14ac:dyDescent="0.25">
      <c r="A2184" s="128"/>
      <c r="B2184" s="129"/>
      <c r="C2184" s="130"/>
      <c r="D2184" s="130"/>
      <c r="E2184" s="130"/>
      <c r="F2184" s="130"/>
      <c r="G2184" s="130"/>
      <c r="H2184" s="125"/>
      <c r="I2184" s="130"/>
      <c r="J2184" s="130"/>
      <c r="K2184" s="127"/>
      <c r="L2184" s="127"/>
      <c r="M2184" s="127"/>
      <c r="N2184" s="226">
        <f>Table7[[#This Row],[Drug Cost]]+Table7[[#This Row],[Drug Markup]]+Table7[[#This Row],[Drug Dispensing Fee]]</f>
        <v>0</v>
      </c>
      <c r="O2184" s="126"/>
      <c r="P2184" s="127">
        <f>Table7[[#This Row],[Total Drug Cost]]-Table7[[#This Row],[Total Third-party Pay]]</f>
        <v>0</v>
      </c>
      <c r="Q2184" s="127"/>
      <c r="R2184" s="70" t="e">
        <f>VLOOKUP(Table7[[#This Row],[Patient PHN]],'[1]MASTER LIST'!$C:$D,2,FALSE)</f>
        <v>#N/A</v>
      </c>
    </row>
    <row r="2185" spans="1:18" x14ac:dyDescent="0.25">
      <c r="A2185" s="128"/>
      <c r="B2185" s="129"/>
      <c r="C2185" s="130"/>
      <c r="D2185" s="130"/>
      <c r="E2185" s="130"/>
      <c r="F2185" s="130"/>
      <c r="G2185" s="130"/>
      <c r="H2185" s="125"/>
      <c r="I2185" s="130"/>
      <c r="J2185" s="130"/>
      <c r="K2185" s="127"/>
      <c r="L2185" s="127"/>
      <c r="M2185" s="127"/>
      <c r="N2185" s="226">
        <f>Table7[[#This Row],[Drug Cost]]+Table7[[#This Row],[Drug Markup]]+Table7[[#This Row],[Drug Dispensing Fee]]</f>
        <v>0</v>
      </c>
      <c r="O2185" s="126"/>
      <c r="P2185" s="127">
        <f>Table7[[#This Row],[Total Drug Cost]]-Table7[[#This Row],[Total Third-party Pay]]</f>
        <v>0</v>
      </c>
      <c r="Q2185" s="127"/>
      <c r="R2185" s="70" t="e">
        <f>VLOOKUP(Table7[[#This Row],[Patient PHN]],'[1]MASTER LIST'!$C:$D,2,FALSE)</f>
        <v>#N/A</v>
      </c>
    </row>
    <row r="2186" spans="1:18" x14ac:dyDescent="0.25">
      <c r="A2186" s="128"/>
      <c r="B2186" s="129"/>
      <c r="C2186" s="130"/>
      <c r="D2186" s="130"/>
      <c r="E2186" s="130"/>
      <c r="F2186" s="130"/>
      <c r="G2186" s="130"/>
      <c r="H2186" s="125"/>
      <c r="I2186" s="130"/>
      <c r="J2186" s="130"/>
      <c r="K2186" s="127"/>
      <c r="L2186" s="127"/>
      <c r="M2186" s="127"/>
      <c r="N2186" s="226">
        <f>Table7[[#This Row],[Drug Cost]]+Table7[[#This Row],[Drug Markup]]+Table7[[#This Row],[Drug Dispensing Fee]]</f>
        <v>0</v>
      </c>
      <c r="O2186" s="126"/>
      <c r="P2186" s="127">
        <f>Table7[[#This Row],[Total Drug Cost]]-Table7[[#This Row],[Total Third-party Pay]]</f>
        <v>0</v>
      </c>
      <c r="Q2186" s="127"/>
      <c r="R2186" s="70" t="e">
        <f>VLOOKUP(Table7[[#This Row],[Patient PHN]],'[1]MASTER LIST'!$C:$D,2,FALSE)</f>
        <v>#N/A</v>
      </c>
    </row>
    <row r="2187" spans="1:18" x14ac:dyDescent="0.25">
      <c r="A2187" s="128"/>
      <c r="B2187" s="129"/>
      <c r="C2187" s="130"/>
      <c r="D2187" s="130"/>
      <c r="E2187" s="130"/>
      <c r="F2187" s="130"/>
      <c r="G2187" s="130"/>
      <c r="H2187" s="125"/>
      <c r="I2187" s="130"/>
      <c r="J2187" s="130"/>
      <c r="K2187" s="127"/>
      <c r="L2187" s="127"/>
      <c r="M2187" s="127"/>
      <c r="N2187" s="226">
        <f>Table7[[#This Row],[Drug Cost]]+Table7[[#This Row],[Drug Markup]]+Table7[[#This Row],[Drug Dispensing Fee]]</f>
        <v>0</v>
      </c>
      <c r="O2187" s="126"/>
      <c r="P2187" s="127">
        <f>Table7[[#This Row],[Total Drug Cost]]-Table7[[#This Row],[Total Third-party Pay]]</f>
        <v>0</v>
      </c>
      <c r="Q2187" s="127"/>
      <c r="R2187" s="70" t="e">
        <f>VLOOKUP(Table7[[#This Row],[Patient PHN]],'[1]MASTER LIST'!$C:$D,2,FALSE)</f>
        <v>#N/A</v>
      </c>
    </row>
    <row r="2188" spans="1:18" x14ac:dyDescent="0.25">
      <c r="A2188" s="128"/>
      <c r="B2188" s="129"/>
      <c r="C2188" s="130"/>
      <c r="D2188" s="130"/>
      <c r="E2188" s="130"/>
      <c r="F2188" s="130"/>
      <c r="G2188" s="130"/>
      <c r="H2188" s="125"/>
      <c r="I2188" s="130"/>
      <c r="J2188" s="130"/>
      <c r="K2188" s="127"/>
      <c r="L2188" s="127"/>
      <c r="M2188" s="127"/>
      <c r="N2188" s="226">
        <f>Table7[[#This Row],[Drug Cost]]+Table7[[#This Row],[Drug Markup]]+Table7[[#This Row],[Drug Dispensing Fee]]</f>
        <v>0</v>
      </c>
      <c r="O2188" s="126"/>
      <c r="P2188" s="127">
        <f>Table7[[#This Row],[Total Drug Cost]]-Table7[[#This Row],[Total Third-party Pay]]</f>
        <v>0</v>
      </c>
      <c r="Q2188" s="127"/>
      <c r="R2188" s="70" t="e">
        <f>VLOOKUP(Table7[[#This Row],[Patient PHN]],'[1]MASTER LIST'!$C:$D,2,FALSE)</f>
        <v>#N/A</v>
      </c>
    </row>
    <row r="2189" spans="1:18" x14ac:dyDescent="0.25">
      <c r="A2189" s="128"/>
      <c r="B2189" s="129"/>
      <c r="C2189" s="130"/>
      <c r="D2189" s="130"/>
      <c r="E2189" s="130"/>
      <c r="F2189" s="130"/>
      <c r="G2189" s="130"/>
      <c r="H2189" s="125"/>
      <c r="I2189" s="130"/>
      <c r="J2189" s="130"/>
      <c r="K2189" s="127"/>
      <c r="L2189" s="127"/>
      <c r="M2189" s="127"/>
      <c r="N2189" s="226">
        <f>Table7[[#This Row],[Drug Cost]]+Table7[[#This Row],[Drug Markup]]+Table7[[#This Row],[Drug Dispensing Fee]]</f>
        <v>0</v>
      </c>
      <c r="O2189" s="126"/>
      <c r="P2189" s="127">
        <f>Table7[[#This Row],[Total Drug Cost]]-Table7[[#This Row],[Total Third-party Pay]]</f>
        <v>0</v>
      </c>
      <c r="Q2189" s="127"/>
      <c r="R2189" s="70" t="e">
        <f>VLOOKUP(Table7[[#This Row],[Patient PHN]],'[1]MASTER LIST'!$C:$D,2,FALSE)</f>
        <v>#N/A</v>
      </c>
    </row>
    <row r="2190" spans="1:18" x14ac:dyDescent="0.25">
      <c r="A2190" s="128"/>
      <c r="B2190" s="129"/>
      <c r="C2190" s="130"/>
      <c r="D2190" s="130"/>
      <c r="E2190" s="130"/>
      <c r="F2190" s="130"/>
      <c r="G2190" s="130"/>
      <c r="H2190" s="125"/>
      <c r="I2190" s="130"/>
      <c r="J2190" s="130"/>
      <c r="K2190" s="127"/>
      <c r="L2190" s="127"/>
      <c r="M2190" s="127"/>
      <c r="N2190" s="226">
        <f>Table7[[#This Row],[Drug Cost]]+Table7[[#This Row],[Drug Markup]]+Table7[[#This Row],[Drug Dispensing Fee]]</f>
        <v>0</v>
      </c>
      <c r="O2190" s="126"/>
      <c r="P2190" s="127">
        <f>Table7[[#This Row],[Total Drug Cost]]-Table7[[#This Row],[Total Third-party Pay]]</f>
        <v>0</v>
      </c>
      <c r="Q2190" s="127"/>
      <c r="R2190" s="70" t="e">
        <f>VLOOKUP(Table7[[#This Row],[Patient PHN]],'[1]MASTER LIST'!$C:$D,2,FALSE)</f>
        <v>#N/A</v>
      </c>
    </row>
    <row r="2191" spans="1:18" x14ac:dyDescent="0.25">
      <c r="A2191" s="128"/>
      <c r="B2191" s="129"/>
      <c r="C2191" s="130"/>
      <c r="D2191" s="130"/>
      <c r="E2191" s="130"/>
      <c r="F2191" s="130"/>
      <c r="G2191" s="130"/>
      <c r="H2191" s="125"/>
      <c r="I2191" s="130"/>
      <c r="J2191" s="130"/>
      <c r="K2191" s="127"/>
      <c r="L2191" s="127"/>
      <c r="M2191" s="127"/>
      <c r="N2191" s="226">
        <f>Table7[[#This Row],[Drug Cost]]+Table7[[#This Row],[Drug Markup]]+Table7[[#This Row],[Drug Dispensing Fee]]</f>
        <v>0</v>
      </c>
      <c r="O2191" s="126"/>
      <c r="P2191" s="127">
        <f>Table7[[#This Row],[Total Drug Cost]]-Table7[[#This Row],[Total Third-party Pay]]</f>
        <v>0</v>
      </c>
      <c r="Q2191" s="127"/>
      <c r="R2191" s="70" t="e">
        <f>VLOOKUP(Table7[[#This Row],[Patient PHN]],'[1]MASTER LIST'!$C:$D,2,FALSE)</f>
        <v>#N/A</v>
      </c>
    </row>
    <row r="2192" spans="1:18" x14ac:dyDescent="0.25">
      <c r="A2192" s="128"/>
      <c r="B2192" s="129"/>
      <c r="C2192" s="130"/>
      <c r="D2192" s="130"/>
      <c r="E2192" s="130"/>
      <c r="F2192" s="130"/>
      <c r="G2192" s="130"/>
      <c r="H2192" s="125"/>
      <c r="I2192" s="130"/>
      <c r="J2192" s="130"/>
      <c r="K2192" s="127"/>
      <c r="L2192" s="127"/>
      <c r="M2192" s="127"/>
      <c r="N2192" s="226">
        <f>Table7[[#This Row],[Drug Cost]]+Table7[[#This Row],[Drug Markup]]+Table7[[#This Row],[Drug Dispensing Fee]]</f>
        <v>0</v>
      </c>
      <c r="O2192" s="126"/>
      <c r="P2192" s="127">
        <f>Table7[[#This Row],[Total Drug Cost]]-Table7[[#This Row],[Total Third-party Pay]]</f>
        <v>0</v>
      </c>
      <c r="Q2192" s="127"/>
      <c r="R2192" s="70" t="e">
        <f>VLOOKUP(Table7[[#This Row],[Patient PHN]],'[1]MASTER LIST'!$C:$D,2,FALSE)</f>
        <v>#N/A</v>
      </c>
    </row>
    <row r="2193" spans="1:18" x14ac:dyDescent="0.25">
      <c r="A2193" s="128"/>
      <c r="B2193" s="129"/>
      <c r="C2193" s="130"/>
      <c r="D2193" s="130"/>
      <c r="E2193" s="130"/>
      <c r="F2193" s="130"/>
      <c r="G2193" s="130"/>
      <c r="H2193" s="125"/>
      <c r="I2193" s="130"/>
      <c r="J2193" s="130"/>
      <c r="K2193" s="127"/>
      <c r="L2193" s="127"/>
      <c r="M2193" s="127"/>
      <c r="N2193" s="226">
        <f>Table7[[#This Row],[Drug Cost]]+Table7[[#This Row],[Drug Markup]]+Table7[[#This Row],[Drug Dispensing Fee]]</f>
        <v>0</v>
      </c>
      <c r="O2193" s="126"/>
      <c r="P2193" s="127">
        <f>Table7[[#This Row],[Total Drug Cost]]-Table7[[#This Row],[Total Third-party Pay]]</f>
        <v>0</v>
      </c>
      <c r="Q2193" s="127"/>
      <c r="R2193" s="70" t="e">
        <f>VLOOKUP(Table7[[#This Row],[Patient PHN]],'[1]MASTER LIST'!$C:$D,2,FALSE)</f>
        <v>#N/A</v>
      </c>
    </row>
    <row r="2194" spans="1:18" x14ac:dyDescent="0.25">
      <c r="A2194" s="128"/>
      <c r="B2194" s="129"/>
      <c r="C2194" s="130"/>
      <c r="D2194" s="130"/>
      <c r="E2194" s="130"/>
      <c r="F2194" s="130"/>
      <c r="G2194" s="130"/>
      <c r="H2194" s="125"/>
      <c r="I2194" s="130"/>
      <c r="J2194" s="130"/>
      <c r="K2194" s="127"/>
      <c r="L2194" s="127"/>
      <c r="M2194" s="127"/>
      <c r="N2194" s="226">
        <f>Table7[[#This Row],[Drug Cost]]+Table7[[#This Row],[Drug Markup]]+Table7[[#This Row],[Drug Dispensing Fee]]</f>
        <v>0</v>
      </c>
      <c r="O2194" s="126"/>
      <c r="P2194" s="127">
        <f>Table7[[#This Row],[Total Drug Cost]]-Table7[[#This Row],[Total Third-party Pay]]</f>
        <v>0</v>
      </c>
      <c r="Q2194" s="127"/>
      <c r="R2194" s="70" t="e">
        <f>VLOOKUP(Table7[[#This Row],[Patient PHN]],'[1]MASTER LIST'!$C:$D,2,FALSE)</f>
        <v>#N/A</v>
      </c>
    </row>
    <row r="2195" spans="1:18" x14ac:dyDescent="0.25">
      <c r="A2195" s="128"/>
      <c r="B2195" s="129"/>
      <c r="C2195" s="130"/>
      <c r="D2195" s="130"/>
      <c r="E2195" s="130"/>
      <c r="F2195" s="130"/>
      <c r="G2195" s="130"/>
      <c r="H2195" s="125"/>
      <c r="I2195" s="130"/>
      <c r="J2195" s="130"/>
      <c r="K2195" s="127"/>
      <c r="L2195" s="127"/>
      <c r="M2195" s="127"/>
      <c r="N2195" s="226">
        <f>Table7[[#This Row],[Drug Cost]]+Table7[[#This Row],[Drug Markup]]+Table7[[#This Row],[Drug Dispensing Fee]]</f>
        <v>0</v>
      </c>
      <c r="O2195" s="126"/>
      <c r="P2195" s="127">
        <f>Table7[[#This Row],[Total Drug Cost]]-Table7[[#This Row],[Total Third-party Pay]]</f>
        <v>0</v>
      </c>
      <c r="Q2195" s="127"/>
      <c r="R2195" s="70" t="e">
        <f>VLOOKUP(Table7[[#This Row],[Patient PHN]],'[1]MASTER LIST'!$C:$D,2,FALSE)</f>
        <v>#N/A</v>
      </c>
    </row>
    <row r="2196" spans="1:18" x14ac:dyDescent="0.25">
      <c r="A2196" s="128"/>
      <c r="B2196" s="129"/>
      <c r="C2196" s="130"/>
      <c r="D2196" s="130"/>
      <c r="E2196" s="130"/>
      <c r="F2196" s="130"/>
      <c r="G2196" s="130"/>
      <c r="H2196" s="125"/>
      <c r="I2196" s="130"/>
      <c r="J2196" s="130"/>
      <c r="K2196" s="127"/>
      <c r="L2196" s="127"/>
      <c r="M2196" s="127"/>
      <c r="N2196" s="226">
        <f>Table7[[#This Row],[Drug Cost]]+Table7[[#This Row],[Drug Markup]]+Table7[[#This Row],[Drug Dispensing Fee]]</f>
        <v>0</v>
      </c>
      <c r="O2196" s="126"/>
      <c r="P2196" s="127">
        <f>Table7[[#This Row],[Total Drug Cost]]-Table7[[#This Row],[Total Third-party Pay]]</f>
        <v>0</v>
      </c>
      <c r="Q2196" s="127"/>
      <c r="R2196" s="70" t="e">
        <f>VLOOKUP(Table7[[#This Row],[Patient PHN]],'[1]MASTER LIST'!$C:$D,2,FALSE)</f>
        <v>#N/A</v>
      </c>
    </row>
    <row r="2197" spans="1:18" x14ac:dyDescent="0.25">
      <c r="A2197" s="128"/>
      <c r="B2197" s="129"/>
      <c r="C2197" s="130"/>
      <c r="D2197" s="130"/>
      <c r="E2197" s="130"/>
      <c r="F2197" s="130"/>
      <c r="G2197" s="130"/>
      <c r="H2197" s="125"/>
      <c r="I2197" s="130"/>
      <c r="J2197" s="130"/>
      <c r="K2197" s="127"/>
      <c r="L2197" s="127"/>
      <c r="M2197" s="127"/>
      <c r="N2197" s="226">
        <f>Table7[[#This Row],[Drug Cost]]+Table7[[#This Row],[Drug Markup]]+Table7[[#This Row],[Drug Dispensing Fee]]</f>
        <v>0</v>
      </c>
      <c r="O2197" s="126"/>
      <c r="P2197" s="127">
        <f>Table7[[#This Row],[Total Drug Cost]]-Table7[[#This Row],[Total Third-party Pay]]</f>
        <v>0</v>
      </c>
      <c r="Q2197" s="127"/>
      <c r="R2197" s="70" t="e">
        <f>VLOOKUP(Table7[[#This Row],[Patient PHN]],'[1]MASTER LIST'!$C:$D,2,FALSE)</f>
        <v>#N/A</v>
      </c>
    </row>
    <row r="2198" spans="1:18" x14ac:dyDescent="0.25">
      <c r="A2198" s="128"/>
      <c r="B2198" s="129"/>
      <c r="C2198" s="130"/>
      <c r="D2198" s="130"/>
      <c r="E2198" s="130"/>
      <c r="F2198" s="130"/>
      <c r="G2198" s="130"/>
      <c r="H2198" s="125"/>
      <c r="I2198" s="130"/>
      <c r="J2198" s="130"/>
      <c r="K2198" s="127"/>
      <c r="L2198" s="127"/>
      <c r="M2198" s="127"/>
      <c r="N2198" s="226">
        <f>Table7[[#This Row],[Drug Cost]]+Table7[[#This Row],[Drug Markup]]+Table7[[#This Row],[Drug Dispensing Fee]]</f>
        <v>0</v>
      </c>
      <c r="O2198" s="126"/>
      <c r="P2198" s="127">
        <f>Table7[[#This Row],[Total Drug Cost]]-Table7[[#This Row],[Total Third-party Pay]]</f>
        <v>0</v>
      </c>
      <c r="Q2198" s="127"/>
      <c r="R2198" s="70" t="e">
        <f>VLOOKUP(Table7[[#This Row],[Patient PHN]],'[1]MASTER LIST'!$C:$D,2,FALSE)</f>
        <v>#N/A</v>
      </c>
    </row>
    <row r="2199" spans="1:18" x14ac:dyDescent="0.25">
      <c r="A2199" s="128"/>
      <c r="B2199" s="129"/>
      <c r="C2199" s="130"/>
      <c r="D2199" s="130"/>
      <c r="E2199" s="130"/>
      <c r="F2199" s="130"/>
      <c r="G2199" s="130"/>
      <c r="H2199" s="125"/>
      <c r="I2199" s="130"/>
      <c r="J2199" s="130"/>
      <c r="K2199" s="127"/>
      <c r="L2199" s="127"/>
      <c r="M2199" s="127"/>
      <c r="N2199" s="226">
        <f>Table7[[#This Row],[Drug Cost]]+Table7[[#This Row],[Drug Markup]]+Table7[[#This Row],[Drug Dispensing Fee]]</f>
        <v>0</v>
      </c>
      <c r="O2199" s="126"/>
      <c r="P2199" s="127">
        <f>Table7[[#This Row],[Total Drug Cost]]-Table7[[#This Row],[Total Third-party Pay]]</f>
        <v>0</v>
      </c>
      <c r="Q2199" s="127"/>
      <c r="R2199" s="70" t="e">
        <f>VLOOKUP(Table7[[#This Row],[Patient PHN]],'[1]MASTER LIST'!$C:$D,2,FALSE)</f>
        <v>#N/A</v>
      </c>
    </row>
    <row r="2200" spans="1:18" x14ac:dyDescent="0.25">
      <c r="A2200" s="128"/>
      <c r="B2200" s="129"/>
      <c r="C2200" s="130"/>
      <c r="D2200" s="130"/>
      <c r="E2200" s="130"/>
      <c r="F2200" s="130"/>
      <c r="G2200" s="130"/>
      <c r="H2200" s="125"/>
      <c r="I2200" s="130"/>
      <c r="J2200" s="130"/>
      <c r="K2200" s="127"/>
      <c r="L2200" s="127"/>
      <c r="M2200" s="127"/>
      <c r="N2200" s="226">
        <f>Table7[[#This Row],[Drug Cost]]+Table7[[#This Row],[Drug Markup]]+Table7[[#This Row],[Drug Dispensing Fee]]</f>
        <v>0</v>
      </c>
      <c r="O2200" s="126"/>
      <c r="P2200" s="127">
        <f>Table7[[#This Row],[Total Drug Cost]]-Table7[[#This Row],[Total Third-party Pay]]</f>
        <v>0</v>
      </c>
      <c r="Q2200" s="127"/>
      <c r="R2200" s="70" t="e">
        <f>VLOOKUP(Table7[[#This Row],[Patient PHN]],'[1]MASTER LIST'!$C:$D,2,FALSE)</f>
        <v>#N/A</v>
      </c>
    </row>
    <row r="2201" spans="1:18" x14ac:dyDescent="0.25">
      <c r="A2201" s="128"/>
      <c r="B2201" s="129"/>
      <c r="C2201" s="130"/>
      <c r="D2201" s="130"/>
      <c r="E2201" s="130"/>
      <c r="F2201" s="130"/>
      <c r="G2201" s="130"/>
      <c r="H2201" s="125"/>
      <c r="I2201" s="130"/>
      <c r="J2201" s="130"/>
      <c r="K2201" s="127"/>
      <c r="L2201" s="127"/>
      <c r="M2201" s="127"/>
      <c r="N2201" s="226">
        <f>Table7[[#This Row],[Drug Cost]]+Table7[[#This Row],[Drug Markup]]+Table7[[#This Row],[Drug Dispensing Fee]]</f>
        <v>0</v>
      </c>
      <c r="O2201" s="126"/>
      <c r="P2201" s="127">
        <f>Table7[[#This Row],[Total Drug Cost]]-Table7[[#This Row],[Total Third-party Pay]]</f>
        <v>0</v>
      </c>
      <c r="Q2201" s="127"/>
      <c r="R2201" s="70" t="e">
        <f>VLOOKUP(Table7[[#This Row],[Patient PHN]],'[1]MASTER LIST'!$C:$D,2,FALSE)</f>
        <v>#N/A</v>
      </c>
    </row>
    <row r="2202" spans="1:18" x14ac:dyDescent="0.25">
      <c r="A2202" s="128"/>
      <c r="B2202" s="129"/>
      <c r="C2202" s="130"/>
      <c r="D2202" s="130"/>
      <c r="E2202" s="130"/>
      <c r="F2202" s="130"/>
      <c r="G2202" s="130"/>
      <c r="H2202" s="125"/>
      <c r="I2202" s="130"/>
      <c r="J2202" s="130"/>
      <c r="K2202" s="127"/>
      <c r="L2202" s="127"/>
      <c r="M2202" s="127"/>
      <c r="N2202" s="226">
        <f>Table7[[#This Row],[Drug Cost]]+Table7[[#This Row],[Drug Markup]]+Table7[[#This Row],[Drug Dispensing Fee]]</f>
        <v>0</v>
      </c>
      <c r="O2202" s="126"/>
      <c r="P2202" s="127">
        <f>Table7[[#This Row],[Total Drug Cost]]-Table7[[#This Row],[Total Third-party Pay]]</f>
        <v>0</v>
      </c>
      <c r="Q2202" s="127"/>
      <c r="R2202" s="70" t="e">
        <f>VLOOKUP(Table7[[#This Row],[Patient PHN]],'[1]MASTER LIST'!$C:$D,2,FALSE)</f>
        <v>#N/A</v>
      </c>
    </row>
    <row r="2203" spans="1:18" x14ac:dyDescent="0.25">
      <c r="A2203" s="128"/>
      <c r="B2203" s="129"/>
      <c r="C2203" s="130"/>
      <c r="D2203" s="130"/>
      <c r="E2203" s="130"/>
      <c r="F2203" s="130"/>
      <c r="G2203" s="130"/>
      <c r="H2203" s="125"/>
      <c r="I2203" s="130"/>
      <c r="J2203" s="130"/>
      <c r="K2203" s="127"/>
      <c r="L2203" s="127"/>
      <c r="M2203" s="127"/>
      <c r="N2203" s="226">
        <f>Table7[[#This Row],[Drug Cost]]+Table7[[#This Row],[Drug Markup]]+Table7[[#This Row],[Drug Dispensing Fee]]</f>
        <v>0</v>
      </c>
      <c r="O2203" s="126"/>
      <c r="P2203" s="127">
        <f>Table7[[#This Row],[Total Drug Cost]]-Table7[[#This Row],[Total Third-party Pay]]</f>
        <v>0</v>
      </c>
      <c r="Q2203" s="127"/>
      <c r="R2203" s="70" t="e">
        <f>VLOOKUP(Table7[[#This Row],[Patient PHN]],'[1]MASTER LIST'!$C:$D,2,FALSE)</f>
        <v>#N/A</v>
      </c>
    </row>
    <row r="2204" spans="1:18" x14ac:dyDescent="0.25">
      <c r="A2204" s="128"/>
      <c r="B2204" s="129"/>
      <c r="C2204" s="130"/>
      <c r="D2204" s="130"/>
      <c r="E2204" s="130"/>
      <c r="F2204" s="130"/>
      <c r="G2204" s="130"/>
      <c r="H2204" s="125"/>
      <c r="I2204" s="130"/>
      <c r="J2204" s="130"/>
      <c r="K2204" s="127"/>
      <c r="L2204" s="127"/>
      <c r="M2204" s="127"/>
      <c r="N2204" s="226">
        <f>Table7[[#This Row],[Drug Cost]]+Table7[[#This Row],[Drug Markup]]+Table7[[#This Row],[Drug Dispensing Fee]]</f>
        <v>0</v>
      </c>
      <c r="O2204" s="126"/>
      <c r="P2204" s="127">
        <f>Table7[[#This Row],[Total Drug Cost]]-Table7[[#This Row],[Total Third-party Pay]]</f>
        <v>0</v>
      </c>
      <c r="Q2204" s="127"/>
      <c r="R2204" s="70" t="e">
        <f>VLOOKUP(Table7[[#This Row],[Patient PHN]],'[1]MASTER LIST'!$C:$D,2,FALSE)</f>
        <v>#N/A</v>
      </c>
    </row>
    <row r="2205" spans="1:18" x14ac:dyDescent="0.25">
      <c r="A2205" s="128"/>
      <c r="B2205" s="129"/>
      <c r="C2205" s="130"/>
      <c r="D2205" s="130"/>
      <c r="E2205" s="130"/>
      <c r="F2205" s="130"/>
      <c r="G2205" s="130"/>
      <c r="H2205" s="125"/>
      <c r="I2205" s="130"/>
      <c r="J2205" s="130"/>
      <c r="K2205" s="127"/>
      <c r="L2205" s="127"/>
      <c r="M2205" s="127"/>
      <c r="N2205" s="226">
        <f>Table7[[#This Row],[Drug Cost]]+Table7[[#This Row],[Drug Markup]]+Table7[[#This Row],[Drug Dispensing Fee]]</f>
        <v>0</v>
      </c>
      <c r="O2205" s="126"/>
      <c r="P2205" s="127">
        <f>Table7[[#This Row],[Total Drug Cost]]-Table7[[#This Row],[Total Third-party Pay]]</f>
        <v>0</v>
      </c>
      <c r="Q2205" s="127"/>
      <c r="R2205" s="70" t="e">
        <f>VLOOKUP(Table7[[#This Row],[Patient PHN]],'[1]MASTER LIST'!$C:$D,2,FALSE)</f>
        <v>#N/A</v>
      </c>
    </row>
    <row r="2206" spans="1:18" x14ac:dyDescent="0.25">
      <c r="A2206" s="128"/>
      <c r="B2206" s="129"/>
      <c r="C2206" s="130"/>
      <c r="D2206" s="130"/>
      <c r="E2206" s="130"/>
      <c r="F2206" s="130"/>
      <c r="G2206" s="130"/>
      <c r="H2206" s="125"/>
      <c r="I2206" s="130"/>
      <c r="J2206" s="130"/>
      <c r="K2206" s="127"/>
      <c r="L2206" s="127"/>
      <c r="M2206" s="127"/>
      <c r="N2206" s="226">
        <f>Table7[[#This Row],[Drug Cost]]+Table7[[#This Row],[Drug Markup]]+Table7[[#This Row],[Drug Dispensing Fee]]</f>
        <v>0</v>
      </c>
      <c r="O2206" s="126"/>
      <c r="P2206" s="127">
        <f>Table7[[#This Row],[Total Drug Cost]]-Table7[[#This Row],[Total Third-party Pay]]</f>
        <v>0</v>
      </c>
      <c r="Q2206" s="127"/>
      <c r="R2206" s="70" t="e">
        <f>VLOOKUP(Table7[[#This Row],[Patient PHN]],'[1]MASTER LIST'!$C:$D,2,FALSE)</f>
        <v>#N/A</v>
      </c>
    </row>
    <row r="2207" spans="1:18" x14ac:dyDescent="0.25">
      <c r="A2207" s="128"/>
      <c r="B2207" s="129"/>
      <c r="C2207" s="130"/>
      <c r="D2207" s="130"/>
      <c r="E2207" s="130"/>
      <c r="F2207" s="130"/>
      <c r="G2207" s="130"/>
      <c r="H2207" s="125"/>
      <c r="I2207" s="130"/>
      <c r="J2207" s="130"/>
      <c r="K2207" s="127"/>
      <c r="L2207" s="127"/>
      <c r="M2207" s="127"/>
      <c r="N2207" s="226">
        <f>Table7[[#This Row],[Drug Cost]]+Table7[[#This Row],[Drug Markup]]+Table7[[#This Row],[Drug Dispensing Fee]]</f>
        <v>0</v>
      </c>
      <c r="O2207" s="126"/>
      <c r="P2207" s="127">
        <f>Table7[[#This Row],[Total Drug Cost]]-Table7[[#This Row],[Total Third-party Pay]]</f>
        <v>0</v>
      </c>
      <c r="Q2207" s="127"/>
      <c r="R2207" s="70" t="e">
        <f>VLOOKUP(Table7[[#This Row],[Patient PHN]],'[1]MASTER LIST'!$C:$D,2,FALSE)</f>
        <v>#N/A</v>
      </c>
    </row>
    <row r="2208" spans="1:18" x14ac:dyDescent="0.25">
      <c r="A2208" s="128"/>
      <c r="B2208" s="129"/>
      <c r="C2208" s="130"/>
      <c r="D2208" s="130"/>
      <c r="E2208" s="130"/>
      <c r="F2208" s="130"/>
      <c r="G2208" s="130"/>
      <c r="H2208" s="125"/>
      <c r="I2208" s="130"/>
      <c r="J2208" s="130"/>
      <c r="K2208" s="127"/>
      <c r="L2208" s="127"/>
      <c r="M2208" s="127"/>
      <c r="N2208" s="226">
        <f>Table7[[#This Row],[Drug Cost]]+Table7[[#This Row],[Drug Markup]]+Table7[[#This Row],[Drug Dispensing Fee]]</f>
        <v>0</v>
      </c>
      <c r="O2208" s="126"/>
      <c r="P2208" s="127">
        <f>Table7[[#This Row],[Total Drug Cost]]-Table7[[#This Row],[Total Third-party Pay]]</f>
        <v>0</v>
      </c>
      <c r="Q2208" s="127"/>
      <c r="R2208" s="70" t="e">
        <f>VLOOKUP(Table7[[#This Row],[Patient PHN]],'[1]MASTER LIST'!$C:$D,2,FALSE)</f>
        <v>#N/A</v>
      </c>
    </row>
    <row r="2209" spans="1:18" x14ac:dyDescent="0.25">
      <c r="A2209" s="128"/>
      <c r="B2209" s="129"/>
      <c r="C2209" s="130"/>
      <c r="D2209" s="130"/>
      <c r="E2209" s="130"/>
      <c r="F2209" s="130"/>
      <c r="G2209" s="130"/>
      <c r="H2209" s="125"/>
      <c r="I2209" s="130"/>
      <c r="J2209" s="130"/>
      <c r="K2209" s="127"/>
      <c r="L2209" s="127"/>
      <c r="M2209" s="127"/>
      <c r="N2209" s="226">
        <f>Table7[[#This Row],[Drug Cost]]+Table7[[#This Row],[Drug Markup]]+Table7[[#This Row],[Drug Dispensing Fee]]</f>
        <v>0</v>
      </c>
      <c r="O2209" s="126"/>
      <c r="P2209" s="127">
        <f>Table7[[#This Row],[Total Drug Cost]]-Table7[[#This Row],[Total Third-party Pay]]</f>
        <v>0</v>
      </c>
      <c r="Q2209" s="127"/>
      <c r="R2209" s="70" t="e">
        <f>VLOOKUP(Table7[[#This Row],[Patient PHN]],'[1]MASTER LIST'!$C:$D,2,FALSE)</f>
        <v>#N/A</v>
      </c>
    </row>
    <row r="2210" spans="1:18" x14ac:dyDescent="0.25">
      <c r="A2210" s="128"/>
      <c r="B2210" s="129"/>
      <c r="C2210" s="130"/>
      <c r="D2210" s="130"/>
      <c r="E2210" s="130"/>
      <c r="F2210" s="130"/>
      <c r="G2210" s="130"/>
      <c r="H2210" s="125"/>
      <c r="I2210" s="130"/>
      <c r="J2210" s="130"/>
      <c r="K2210" s="127"/>
      <c r="L2210" s="127"/>
      <c r="M2210" s="127"/>
      <c r="N2210" s="226">
        <f>Table7[[#This Row],[Drug Cost]]+Table7[[#This Row],[Drug Markup]]+Table7[[#This Row],[Drug Dispensing Fee]]</f>
        <v>0</v>
      </c>
      <c r="O2210" s="126"/>
      <c r="P2210" s="127">
        <f>Table7[[#This Row],[Total Drug Cost]]-Table7[[#This Row],[Total Third-party Pay]]</f>
        <v>0</v>
      </c>
      <c r="Q2210" s="127"/>
      <c r="R2210" s="70" t="e">
        <f>VLOOKUP(Table7[[#This Row],[Patient PHN]],'[1]MASTER LIST'!$C:$D,2,FALSE)</f>
        <v>#N/A</v>
      </c>
    </row>
    <row r="2211" spans="1:18" x14ac:dyDescent="0.25">
      <c r="A2211" s="128"/>
      <c r="B2211" s="129"/>
      <c r="C2211" s="130"/>
      <c r="D2211" s="130"/>
      <c r="E2211" s="130"/>
      <c r="F2211" s="130"/>
      <c r="G2211" s="130"/>
      <c r="H2211" s="125"/>
      <c r="I2211" s="130"/>
      <c r="J2211" s="130"/>
      <c r="K2211" s="127"/>
      <c r="L2211" s="127"/>
      <c r="M2211" s="127"/>
      <c r="N2211" s="226">
        <f>Table7[[#This Row],[Drug Cost]]+Table7[[#This Row],[Drug Markup]]+Table7[[#This Row],[Drug Dispensing Fee]]</f>
        <v>0</v>
      </c>
      <c r="O2211" s="126"/>
      <c r="P2211" s="127">
        <f>Table7[[#This Row],[Total Drug Cost]]-Table7[[#This Row],[Total Third-party Pay]]</f>
        <v>0</v>
      </c>
      <c r="Q2211" s="127"/>
      <c r="R2211" s="70" t="e">
        <f>VLOOKUP(Table7[[#This Row],[Patient PHN]],'[1]MASTER LIST'!$C:$D,2,FALSE)</f>
        <v>#N/A</v>
      </c>
    </row>
    <row r="2212" spans="1:18" x14ac:dyDescent="0.25">
      <c r="A2212" s="128"/>
      <c r="B2212" s="129"/>
      <c r="C2212" s="130"/>
      <c r="D2212" s="130"/>
      <c r="E2212" s="130"/>
      <c r="F2212" s="130"/>
      <c r="G2212" s="130"/>
      <c r="H2212" s="125"/>
      <c r="I2212" s="130"/>
      <c r="J2212" s="130"/>
      <c r="K2212" s="127"/>
      <c r="L2212" s="127"/>
      <c r="M2212" s="127"/>
      <c r="N2212" s="226">
        <f>Table7[[#This Row],[Drug Cost]]+Table7[[#This Row],[Drug Markup]]+Table7[[#This Row],[Drug Dispensing Fee]]</f>
        <v>0</v>
      </c>
      <c r="O2212" s="126"/>
      <c r="P2212" s="127">
        <f>Table7[[#This Row],[Total Drug Cost]]-Table7[[#This Row],[Total Third-party Pay]]</f>
        <v>0</v>
      </c>
      <c r="Q2212" s="127"/>
      <c r="R2212" s="70" t="e">
        <f>VLOOKUP(Table7[[#This Row],[Patient PHN]],'[1]MASTER LIST'!$C:$D,2,FALSE)</f>
        <v>#N/A</v>
      </c>
    </row>
    <row r="2213" spans="1:18" x14ac:dyDescent="0.25">
      <c r="A2213" s="128"/>
      <c r="B2213" s="129"/>
      <c r="C2213" s="130"/>
      <c r="D2213" s="130"/>
      <c r="E2213" s="130"/>
      <c r="F2213" s="130"/>
      <c r="G2213" s="130"/>
      <c r="H2213" s="125"/>
      <c r="I2213" s="130"/>
      <c r="J2213" s="130"/>
      <c r="K2213" s="127"/>
      <c r="L2213" s="127"/>
      <c r="M2213" s="127"/>
      <c r="N2213" s="226">
        <f>Table7[[#This Row],[Drug Cost]]+Table7[[#This Row],[Drug Markup]]+Table7[[#This Row],[Drug Dispensing Fee]]</f>
        <v>0</v>
      </c>
      <c r="O2213" s="126"/>
      <c r="P2213" s="127">
        <f>Table7[[#This Row],[Total Drug Cost]]-Table7[[#This Row],[Total Third-party Pay]]</f>
        <v>0</v>
      </c>
      <c r="Q2213" s="127"/>
      <c r="R2213" s="70" t="e">
        <f>VLOOKUP(Table7[[#This Row],[Patient PHN]],'[1]MASTER LIST'!$C:$D,2,FALSE)</f>
        <v>#N/A</v>
      </c>
    </row>
    <row r="2214" spans="1:18" x14ac:dyDescent="0.25">
      <c r="A2214" s="128"/>
      <c r="B2214" s="129"/>
      <c r="C2214" s="130"/>
      <c r="D2214" s="130"/>
      <c r="E2214" s="130"/>
      <c r="F2214" s="130"/>
      <c r="G2214" s="130"/>
      <c r="H2214" s="125"/>
      <c r="I2214" s="130"/>
      <c r="J2214" s="130"/>
      <c r="K2214" s="127"/>
      <c r="L2214" s="127"/>
      <c r="M2214" s="127"/>
      <c r="N2214" s="226">
        <f>Table7[[#This Row],[Drug Cost]]+Table7[[#This Row],[Drug Markup]]+Table7[[#This Row],[Drug Dispensing Fee]]</f>
        <v>0</v>
      </c>
      <c r="O2214" s="126"/>
      <c r="P2214" s="127">
        <f>Table7[[#This Row],[Total Drug Cost]]-Table7[[#This Row],[Total Third-party Pay]]</f>
        <v>0</v>
      </c>
      <c r="Q2214" s="127"/>
      <c r="R2214" s="70" t="e">
        <f>VLOOKUP(Table7[[#This Row],[Patient PHN]],'[1]MASTER LIST'!$C:$D,2,FALSE)</f>
        <v>#N/A</v>
      </c>
    </row>
    <row r="2215" spans="1:18" x14ac:dyDescent="0.25">
      <c r="A2215" s="128"/>
      <c r="B2215" s="129"/>
      <c r="C2215" s="130"/>
      <c r="D2215" s="130"/>
      <c r="E2215" s="130"/>
      <c r="F2215" s="130"/>
      <c r="G2215" s="130"/>
      <c r="H2215" s="125"/>
      <c r="I2215" s="130"/>
      <c r="J2215" s="130"/>
      <c r="K2215" s="127"/>
      <c r="L2215" s="127"/>
      <c r="M2215" s="127"/>
      <c r="N2215" s="226">
        <f>Table7[[#This Row],[Drug Cost]]+Table7[[#This Row],[Drug Markup]]+Table7[[#This Row],[Drug Dispensing Fee]]</f>
        <v>0</v>
      </c>
      <c r="O2215" s="126"/>
      <c r="P2215" s="127">
        <f>Table7[[#This Row],[Total Drug Cost]]-Table7[[#This Row],[Total Third-party Pay]]</f>
        <v>0</v>
      </c>
      <c r="Q2215" s="127"/>
      <c r="R2215" s="70" t="e">
        <f>VLOOKUP(Table7[[#This Row],[Patient PHN]],'[1]MASTER LIST'!$C:$D,2,FALSE)</f>
        <v>#N/A</v>
      </c>
    </row>
    <row r="2216" spans="1:18" x14ac:dyDescent="0.25">
      <c r="A2216" s="128"/>
      <c r="B2216" s="129"/>
      <c r="C2216" s="130"/>
      <c r="D2216" s="130"/>
      <c r="E2216" s="130"/>
      <c r="F2216" s="130"/>
      <c r="G2216" s="130"/>
      <c r="H2216" s="125"/>
      <c r="I2216" s="130"/>
      <c r="J2216" s="130"/>
      <c r="K2216" s="127"/>
      <c r="L2216" s="127"/>
      <c r="M2216" s="127"/>
      <c r="N2216" s="226">
        <f>Table7[[#This Row],[Drug Cost]]+Table7[[#This Row],[Drug Markup]]+Table7[[#This Row],[Drug Dispensing Fee]]</f>
        <v>0</v>
      </c>
      <c r="O2216" s="126"/>
      <c r="P2216" s="127">
        <f>Table7[[#This Row],[Total Drug Cost]]-Table7[[#This Row],[Total Third-party Pay]]</f>
        <v>0</v>
      </c>
      <c r="Q2216" s="127"/>
      <c r="R2216" s="70" t="e">
        <f>VLOOKUP(Table7[[#This Row],[Patient PHN]],'[1]MASTER LIST'!$C:$D,2,FALSE)</f>
        <v>#N/A</v>
      </c>
    </row>
    <row r="2217" spans="1:18" x14ac:dyDescent="0.25">
      <c r="A2217" s="128"/>
      <c r="B2217" s="129"/>
      <c r="C2217" s="130"/>
      <c r="D2217" s="130"/>
      <c r="E2217" s="130"/>
      <c r="F2217" s="130"/>
      <c r="G2217" s="130"/>
      <c r="H2217" s="125"/>
      <c r="I2217" s="130"/>
      <c r="J2217" s="130"/>
      <c r="K2217" s="127"/>
      <c r="L2217" s="127"/>
      <c r="M2217" s="127"/>
      <c r="N2217" s="226">
        <f>Table7[[#This Row],[Drug Cost]]+Table7[[#This Row],[Drug Markup]]+Table7[[#This Row],[Drug Dispensing Fee]]</f>
        <v>0</v>
      </c>
      <c r="O2217" s="126"/>
      <c r="P2217" s="127">
        <f>Table7[[#This Row],[Total Drug Cost]]-Table7[[#This Row],[Total Third-party Pay]]</f>
        <v>0</v>
      </c>
      <c r="Q2217" s="127"/>
      <c r="R2217" s="70" t="e">
        <f>VLOOKUP(Table7[[#This Row],[Patient PHN]],'[1]MASTER LIST'!$C:$D,2,FALSE)</f>
        <v>#N/A</v>
      </c>
    </row>
    <row r="2218" spans="1:18" x14ac:dyDescent="0.25">
      <c r="A2218" s="128"/>
      <c r="B2218" s="129"/>
      <c r="C2218" s="130"/>
      <c r="D2218" s="130"/>
      <c r="E2218" s="130"/>
      <c r="F2218" s="130"/>
      <c r="G2218" s="130"/>
      <c r="H2218" s="125"/>
      <c r="I2218" s="130"/>
      <c r="J2218" s="130"/>
      <c r="K2218" s="127"/>
      <c r="L2218" s="127"/>
      <c r="M2218" s="127"/>
      <c r="N2218" s="226">
        <f>Table7[[#This Row],[Drug Cost]]+Table7[[#This Row],[Drug Markup]]+Table7[[#This Row],[Drug Dispensing Fee]]</f>
        <v>0</v>
      </c>
      <c r="O2218" s="126"/>
      <c r="P2218" s="127">
        <f>Table7[[#This Row],[Total Drug Cost]]-Table7[[#This Row],[Total Third-party Pay]]</f>
        <v>0</v>
      </c>
      <c r="Q2218" s="127"/>
      <c r="R2218" s="70" t="e">
        <f>VLOOKUP(Table7[[#This Row],[Patient PHN]],'[1]MASTER LIST'!$C:$D,2,FALSE)</f>
        <v>#N/A</v>
      </c>
    </row>
    <row r="2219" spans="1:18" x14ac:dyDescent="0.25">
      <c r="A2219" s="128"/>
      <c r="B2219" s="129"/>
      <c r="C2219" s="130"/>
      <c r="D2219" s="130"/>
      <c r="E2219" s="130"/>
      <c r="F2219" s="130"/>
      <c r="G2219" s="130"/>
      <c r="H2219" s="125"/>
      <c r="I2219" s="130"/>
      <c r="J2219" s="130"/>
      <c r="K2219" s="127"/>
      <c r="L2219" s="127"/>
      <c r="M2219" s="127"/>
      <c r="N2219" s="226">
        <f>Table7[[#This Row],[Drug Cost]]+Table7[[#This Row],[Drug Markup]]+Table7[[#This Row],[Drug Dispensing Fee]]</f>
        <v>0</v>
      </c>
      <c r="O2219" s="126"/>
      <c r="P2219" s="127">
        <f>Table7[[#This Row],[Total Drug Cost]]-Table7[[#This Row],[Total Third-party Pay]]</f>
        <v>0</v>
      </c>
      <c r="Q2219" s="127"/>
      <c r="R2219" s="70" t="e">
        <f>VLOOKUP(Table7[[#This Row],[Patient PHN]],'[1]MASTER LIST'!$C:$D,2,FALSE)</f>
        <v>#N/A</v>
      </c>
    </row>
    <row r="2220" spans="1:18" x14ac:dyDescent="0.25">
      <c r="A2220" s="128"/>
      <c r="B2220" s="129"/>
      <c r="C2220" s="130"/>
      <c r="D2220" s="130"/>
      <c r="E2220" s="130"/>
      <c r="F2220" s="130"/>
      <c r="G2220" s="130"/>
      <c r="H2220" s="125"/>
      <c r="I2220" s="130"/>
      <c r="J2220" s="130"/>
      <c r="K2220" s="127"/>
      <c r="L2220" s="127"/>
      <c r="M2220" s="127"/>
      <c r="N2220" s="226">
        <f>Table7[[#This Row],[Drug Cost]]+Table7[[#This Row],[Drug Markup]]+Table7[[#This Row],[Drug Dispensing Fee]]</f>
        <v>0</v>
      </c>
      <c r="O2220" s="126"/>
      <c r="P2220" s="127">
        <f>Table7[[#This Row],[Total Drug Cost]]-Table7[[#This Row],[Total Third-party Pay]]</f>
        <v>0</v>
      </c>
      <c r="Q2220" s="127"/>
      <c r="R2220" s="70" t="e">
        <f>VLOOKUP(Table7[[#This Row],[Patient PHN]],'[1]MASTER LIST'!$C:$D,2,FALSE)</f>
        <v>#N/A</v>
      </c>
    </row>
    <row r="2221" spans="1:18" x14ac:dyDescent="0.25">
      <c r="A2221" s="128"/>
      <c r="B2221" s="129"/>
      <c r="C2221" s="130"/>
      <c r="D2221" s="130"/>
      <c r="E2221" s="130"/>
      <c r="F2221" s="130"/>
      <c r="G2221" s="130"/>
      <c r="H2221" s="125"/>
      <c r="I2221" s="130"/>
      <c r="J2221" s="130"/>
      <c r="K2221" s="127"/>
      <c r="L2221" s="127"/>
      <c r="M2221" s="127"/>
      <c r="N2221" s="226">
        <f>Table7[[#This Row],[Drug Cost]]+Table7[[#This Row],[Drug Markup]]+Table7[[#This Row],[Drug Dispensing Fee]]</f>
        <v>0</v>
      </c>
      <c r="O2221" s="126"/>
      <c r="P2221" s="127">
        <f>Table7[[#This Row],[Total Drug Cost]]-Table7[[#This Row],[Total Third-party Pay]]</f>
        <v>0</v>
      </c>
      <c r="Q2221" s="127"/>
      <c r="R2221" s="70" t="e">
        <f>VLOOKUP(Table7[[#This Row],[Patient PHN]],'[1]MASTER LIST'!$C:$D,2,FALSE)</f>
        <v>#N/A</v>
      </c>
    </row>
    <row r="2222" spans="1:18" x14ac:dyDescent="0.25">
      <c r="A2222" s="128"/>
      <c r="B2222" s="129"/>
      <c r="C2222" s="130"/>
      <c r="D2222" s="130"/>
      <c r="E2222" s="130"/>
      <c r="F2222" s="130"/>
      <c r="G2222" s="130"/>
      <c r="H2222" s="125"/>
      <c r="I2222" s="130"/>
      <c r="J2222" s="130"/>
      <c r="K2222" s="127"/>
      <c r="L2222" s="127"/>
      <c r="M2222" s="127"/>
      <c r="N2222" s="226">
        <f>Table7[[#This Row],[Drug Cost]]+Table7[[#This Row],[Drug Markup]]+Table7[[#This Row],[Drug Dispensing Fee]]</f>
        <v>0</v>
      </c>
      <c r="O2222" s="126"/>
      <c r="P2222" s="127">
        <f>Table7[[#This Row],[Total Drug Cost]]-Table7[[#This Row],[Total Third-party Pay]]</f>
        <v>0</v>
      </c>
      <c r="Q2222" s="127"/>
      <c r="R2222" s="70" t="e">
        <f>VLOOKUP(Table7[[#This Row],[Patient PHN]],'[1]MASTER LIST'!$C:$D,2,FALSE)</f>
        <v>#N/A</v>
      </c>
    </row>
    <row r="2223" spans="1:18" x14ac:dyDescent="0.25">
      <c r="A2223" s="128"/>
      <c r="B2223" s="129"/>
      <c r="C2223" s="130"/>
      <c r="D2223" s="130"/>
      <c r="E2223" s="130"/>
      <c r="F2223" s="130"/>
      <c r="G2223" s="130"/>
      <c r="H2223" s="125"/>
      <c r="I2223" s="130"/>
      <c r="J2223" s="130"/>
      <c r="K2223" s="127"/>
      <c r="L2223" s="127"/>
      <c r="M2223" s="127"/>
      <c r="N2223" s="226">
        <f>Table7[[#This Row],[Drug Cost]]+Table7[[#This Row],[Drug Markup]]+Table7[[#This Row],[Drug Dispensing Fee]]</f>
        <v>0</v>
      </c>
      <c r="O2223" s="126"/>
      <c r="P2223" s="127">
        <f>Table7[[#This Row],[Total Drug Cost]]-Table7[[#This Row],[Total Third-party Pay]]</f>
        <v>0</v>
      </c>
      <c r="Q2223" s="127"/>
      <c r="R2223" s="70" t="e">
        <f>VLOOKUP(Table7[[#This Row],[Patient PHN]],'[1]MASTER LIST'!$C:$D,2,FALSE)</f>
        <v>#N/A</v>
      </c>
    </row>
    <row r="2224" spans="1:18" x14ac:dyDescent="0.25">
      <c r="A2224" s="128"/>
      <c r="B2224" s="129"/>
      <c r="C2224" s="130"/>
      <c r="D2224" s="130"/>
      <c r="E2224" s="130"/>
      <c r="F2224" s="130"/>
      <c r="G2224" s="130"/>
      <c r="H2224" s="125"/>
      <c r="I2224" s="130"/>
      <c r="J2224" s="130"/>
      <c r="K2224" s="127"/>
      <c r="L2224" s="127"/>
      <c r="M2224" s="127"/>
      <c r="N2224" s="226">
        <f>Table7[[#This Row],[Drug Cost]]+Table7[[#This Row],[Drug Markup]]+Table7[[#This Row],[Drug Dispensing Fee]]</f>
        <v>0</v>
      </c>
      <c r="O2224" s="126"/>
      <c r="P2224" s="127">
        <f>Table7[[#This Row],[Total Drug Cost]]-Table7[[#This Row],[Total Third-party Pay]]</f>
        <v>0</v>
      </c>
      <c r="Q2224" s="127"/>
      <c r="R2224" s="70" t="e">
        <f>VLOOKUP(Table7[[#This Row],[Patient PHN]],'[1]MASTER LIST'!$C:$D,2,FALSE)</f>
        <v>#N/A</v>
      </c>
    </row>
    <row r="2225" spans="1:18" x14ac:dyDescent="0.25">
      <c r="A2225" s="128"/>
      <c r="B2225" s="129"/>
      <c r="C2225" s="130"/>
      <c r="D2225" s="130"/>
      <c r="E2225" s="130"/>
      <c r="F2225" s="130"/>
      <c r="G2225" s="130"/>
      <c r="H2225" s="125"/>
      <c r="I2225" s="130"/>
      <c r="J2225" s="130"/>
      <c r="K2225" s="127"/>
      <c r="L2225" s="127"/>
      <c r="M2225" s="127"/>
      <c r="N2225" s="226">
        <f>Table7[[#This Row],[Drug Cost]]+Table7[[#This Row],[Drug Markup]]+Table7[[#This Row],[Drug Dispensing Fee]]</f>
        <v>0</v>
      </c>
      <c r="O2225" s="126"/>
      <c r="P2225" s="127">
        <f>Table7[[#This Row],[Total Drug Cost]]-Table7[[#This Row],[Total Third-party Pay]]</f>
        <v>0</v>
      </c>
      <c r="Q2225" s="127"/>
      <c r="R2225" s="70" t="e">
        <f>VLOOKUP(Table7[[#This Row],[Patient PHN]],'[1]MASTER LIST'!$C:$D,2,FALSE)</f>
        <v>#N/A</v>
      </c>
    </row>
    <row r="2226" spans="1:18" x14ac:dyDescent="0.25">
      <c r="A2226" s="128"/>
      <c r="B2226" s="129"/>
      <c r="C2226" s="130"/>
      <c r="D2226" s="130"/>
      <c r="E2226" s="130"/>
      <c r="F2226" s="130"/>
      <c r="G2226" s="130"/>
      <c r="H2226" s="125"/>
      <c r="I2226" s="130"/>
      <c r="J2226" s="130"/>
      <c r="K2226" s="127"/>
      <c r="L2226" s="127"/>
      <c r="M2226" s="127"/>
      <c r="N2226" s="226">
        <f>Table7[[#This Row],[Drug Cost]]+Table7[[#This Row],[Drug Markup]]+Table7[[#This Row],[Drug Dispensing Fee]]</f>
        <v>0</v>
      </c>
      <c r="O2226" s="126"/>
      <c r="P2226" s="127">
        <f>Table7[[#This Row],[Total Drug Cost]]-Table7[[#This Row],[Total Third-party Pay]]</f>
        <v>0</v>
      </c>
      <c r="Q2226" s="127"/>
      <c r="R2226" s="70" t="e">
        <f>VLOOKUP(Table7[[#This Row],[Patient PHN]],'[1]MASTER LIST'!$C:$D,2,FALSE)</f>
        <v>#N/A</v>
      </c>
    </row>
    <row r="2227" spans="1:18" x14ac:dyDescent="0.25">
      <c r="A2227" s="128"/>
      <c r="B2227" s="129"/>
      <c r="C2227" s="130"/>
      <c r="D2227" s="130"/>
      <c r="E2227" s="130"/>
      <c r="F2227" s="130"/>
      <c r="G2227" s="130"/>
      <c r="H2227" s="125"/>
      <c r="I2227" s="130"/>
      <c r="J2227" s="130"/>
      <c r="K2227" s="127"/>
      <c r="L2227" s="127"/>
      <c r="M2227" s="127"/>
      <c r="N2227" s="226">
        <f>Table7[[#This Row],[Drug Cost]]+Table7[[#This Row],[Drug Markup]]+Table7[[#This Row],[Drug Dispensing Fee]]</f>
        <v>0</v>
      </c>
      <c r="O2227" s="126"/>
      <c r="P2227" s="127">
        <f>Table7[[#This Row],[Total Drug Cost]]-Table7[[#This Row],[Total Third-party Pay]]</f>
        <v>0</v>
      </c>
      <c r="Q2227" s="127"/>
      <c r="R2227" s="70" t="e">
        <f>VLOOKUP(Table7[[#This Row],[Patient PHN]],'[1]MASTER LIST'!$C:$D,2,FALSE)</f>
        <v>#N/A</v>
      </c>
    </row>
    <row r="2228" spans="1:18" x14ac:dyDescent="0.25">
      <c r="A2228" s="128"/>
      <c r="B2228" s="129"/>
      <c r="C2228" s="130"/>
      <c r="D2228" s="130"/>
      <c r="E2228" s="130"/>
      <c r="F2228" s="130"/>
      <c r="G2228" s="130"/>
      <c r="H2228" s="125"/>
      <c r="I2228" s="130"/>
      <c r="J2228" s="130"/>
      <c r="K2228" s="127"/>
      <c r="L2228" s="127"/>
      <c r="M2228" s="127"/>
      <c r="N2228" s="226">
        <f>Table7[[#This Row],[Drug Cost]]+Table7[[#This Row],[Drug Markup]]+Table7[[#This Row],[Drug Dispensing Fee]]</f>
        <v>0</v>
      </c>
      <c r="O2228" s="126"/>
      <c r="P2228" s="127">
        <f>Table7[[#This Row],[Total Drug Cost]]-Table7[[#This Row],[Total Third-party Pay]]</f>
        <v>0</v>
      </c>
      <c r="Q2228" s="127"/>
      <c r="R2228" s="70" t="e">
        <f>VLOOKUP(Table7[[#This Row],[Patient PHN]],'[1]MASTER LIST'!$C:$D,2,FALSE)</f>
        <v>#N/A</v>
      </c>
    </row>
    <row r="2229" spans="1:18" x14ac:dyDescent="0.25">
      <c r="A2229" s="128"/>
      <c r="B2229" s="129"/>
      <c r="C2229" s="130"/>
      <c r="D2229" s="130"/>
      <c r="E2229" s="130"/>
      <c r="F2229" s="130"/>
      <c r="G2229" s="130"/>
      <c r="H2229" s="125"/>
      <c r="I2229" s="130"/>
      <c r="J2229" s="130"/>
      <c r="K2229" s="127"/>
      <c r="L2229" s="127"/>
      <c r="M2229" s="127"/>
      <c r="N2229" s="226">
        <f>Table7[[#This Row],[Drug Cost]]+Table7[[#This Row],[Drug Markup]]+Table7[[#This Row],[Drug Dispensing Fee]]</f>
        <v>0</v>
      </c>
      <c r="O2229" s="126"/>
      <c r="P2229" s="127">
        <f>Table7[[#This Row],[Total Drug Cost]]-Table7[[#This Row],[Total Third-party Pay]]</f>
        <v>0</v>
      </c>
      <c r="Q2229" s="127"/>
      <c r="R2229" s="70" t="e">
        <f>VLOOKUP(Table7[[#This Row],[Patient PHN]],'[1]MASTER LIST'!$C:$D,2,FALSE)</f>
        <v>#N/A</v>
      </c>
    </row>
    <row r="2230" spans="1:18" x14ac:dyDescent="0.25">
      <c r="A2230" s="128"/>
      <c r="B2230" s="129"/>
      <c r="C2230" s="130"/>
      <c r="D2230" s="130"/>
      <c r="E2230" s="130"/>
      <c r="F2230" s="130"/>
      <c r="G2230" s="130"/>
      <c r="H2230" s="125"/>
      <c r="I2230" s="130"/>
      <c r="J2230" s="130"/>
      <c r="K2230" s="127"/>
      <c r="L2230" s="127"/>
      <c r="M2230" s="127"/>
      <c r="N2230" s="226">
        <f>Table7[[#This Row],[Drug Cost]]+Table7[[#This Row],[Drug Markup]]+Table7[[#This Row],[Drug Dispensing Fee]]</f>
        <v>0</v>
      </c>
      <c r="O2230" s="126"/>
      <c r="P2230" s="127">
        <f>Table7[[#This Row],[Total Drug Cost]]-Table7[[#This Row],[Total Third-party Pay]]</f>
        <v>0</v>
      </c>
      <c r="Q2230" s="127"/>
      <c r="R2230" s="70" t="e">
        <f>VLOOKUP(Table7[[#This Row],[Patient PHN]],'[1]MASTER LIST'!$C:$D,2,FALSE)</f>
        <v>#N/A</v>
      </c>
    </row>
    <row r="2231" spans="1:18" x14ac:dyDescent="0.25">
      <c r="A2231" s="128"/>
      <c r="B2231" s="129"/>
      <c r="C2231" s="130"/>
      <c r="D2231" s="130"/>
      <c r="E2231" s="130"/>
      <c r="F2231" s="130"/>
      <c r="G2231" s="130"/>
      <c r="H2231" s="125"/>
      <c r="I2231" s="130"/>
      <c r="J2231" s="130"/>
      <c r="K2231" s="127"/>
      <c r="L2231" s="127"/>
      <c r="M2231" s="127"/>
      <c r="N2231" s="226">
        <f>Table7[[#This Row],[Drug Cost]]+Table7[[#This Row],[Drug Markup]]+Table7[[#This Row],[Drug Dispensing Fee]]</f>
        <v>0</v>
      </c>
      <c r="O2231" s="126"/>
      <c r="P2231" s="127">
        <f>Table7[[#This Row],[Total Drug Cost]]-Table7[[#This Row],[Total Third-party Pay]]</f>
        <v>0</v>
      </c>
      <c r="Q2231" s="127"/>
      <c r="R2231" s="70" t="e">
        <f>VLOOKUP(Table7[[#This Row],[Patient PHN]],'[1]MASTER LIST'!$C:$D,2,FALSE)</f>
        <v>#N/A</v>
      </c>
    </row>
    <row r="2232" spans="1:18" x14ac:dyDescent="0.25">
      <c r="A2232" s="128"/>
      <c r="B2232" s="129"/>
      <c r="C2232" s="130"/>
      <c r="D2232" s="130"/>
      <c r="E2232" s="130"/>
      <c r="F2232" s="130"/>
      <c r="G2232" s="130"/>
      <c r="H2232" s="125"/>
      <c r="I2232" s="130"/>
      <c r="J2232" s="130"/>
      <c r="K2232" s="127"/>
      <c r="L2232" s="127"/>
      <c r="M2232" s="127"/>
      <c r="N2232" s="226">
        <f>Table7[[#This Row],[Drug Cost]]+Table7[[#This Row],[Drug Markup]]+Table7[[#This Row],[Drug Dispensing Fee]]</f>
        <v>0</v>
      </c>
      <c r="O2232" s="126"/>
      <c r="P2232" s="127">
        <f>Table7[[#This Row],[Total Drug Cost]]-Table7[[#This Row],[Total Third-party Pay]]</f>
        <v>0</v>
      </c>
      <c r="Q2232" s="127"/>
      <c r="R2232" s="70" t="e">
        <f>VLOOKUP(Table7[[#This Row],[Patient PHN]],'[1]MASTER LIST'!$C:$D,2,FALSE)</f>
        <v>#N/A</v>
      </c>
    </row>
    <row r="2233" spans="1:18" x14ac:dyDescent="0.25">
      <c r="A2233" s="128"/>
      <c r="B2233" s="129"/>
      <c r="C2233" s="130"/>
      <c r="D2233" s="130"/>
      <c r="E2233" s="130"/>
      <c r="F2233" s="130"/>
      <c r="G2233" s="130"/>
      <c r="H2233" s="125"/>
      <c r="I2233" s="130"/>
      <c r="J2233" s="130"/>
      <c r="K2233" s="127"/>
      <c r="L2233" s="127"/>
      <c r="M2233" s="127"/>
      <c r="N2233" s="226">
        <f>Table7[[#This Row],[Drug Cost]]+Table7[[#This Row],[Drug Markup]]+Table7[[#This Row],[Drug Dispensing Fee]]</f>
        <v>0</v>
      </c>
      <c r="O2233" s="126"/>
      <c r="P2233" s="127">
        <f>Table7[[#This Row],[Total Drug Cost]]-Table7[[#This Row],[Total Third-party Pay]]</f>
        <v>0</v>
      </c>
      <c r="Q2233" s="127"/>
      <c r="R2233" s="70" t="e">
        <f>VLOOKUP(Table7[[#This Row],[Patient PHN]],'[1]MASTER LIST'!$C:$D,2,FALSE)</f>
        <v>#N/A</v>
      </c>
    </row>
    <row r="2234" spans="1:18" x14ac:dyDescent="0.25">
      <c r="A2234" s="128"/>
      <c r="B2234" s="129"/>
      <c r="C2234" s="130"/>
      <c r="D2234" s="130"/>
      <c r="E2234" s="130"/>
      <c r="F2234" s="130"/>
      <c r="G2234" s="130"/>
      <c r="H2234" s="125"/>
      <c r="I2234" s="130"/>
      <c r="J2234" s="130"/>
      <c r="K2234" s="127"/>
      <c r="L2234" s="127"/>
      <c r="M2234" s="127"/>
      <c r="N2234" s="226">
        <f>Table7[[#This Row],[Drug Cost]]+Table7[[#This Row],[Drug Markup]]+Table7[[#This Row],[Drug Dispensing Fee]]</f>
        <v>0</v>
      </c>
      <c r="O2234" s="126"/>
      <c r="P2234" s="127">
        <f>Table7[[#This Row],[Total Drug Cost]]-Table7[[#This Row],[Total Third-party Pay]]</f>
        <v>0</v>
      </c>
      <c r="Q2234" s="127"/>
      <c r="R2234" s="70" t="e">
        <f>VLOOKUP(Table7[[#This Row],[Patient PHN]],'[1]MASTER LIST'!$C:$D,2,FALSE)</f>
        <v>#N/A</v>
      </c>
    </row>
    <row r="2235" spans="1:18" x14ac:dyDescent="0.25">
      <c r="A2235" s="128"/>
      <c r="B2235" s="129"/>
      <c r="C2235" s="130"/>
      <c r="D2235" s="130"/>
      <c r="E2235" s="130"/>
      <c r="F2235" s="130"/>
      <c r="G2235" s="130"/>
      <c r="H2235" s="125"/>
      <c r="I2235" s="130"/>
      <c r="J2235" s="130"/>
      <c r="K2235" s="127"/>
      <c r="L2235" s="127"/>
      <c r="M2235" s="127"/>
      <c r="N2235" s="226">
        <f>Table7[[#This Row],[Drug Cost]]+Table7[[#This Row],[Drug Markup]]+Table7[[#This Row],[Drug Dispensing Fee]]</f>
        <v>0</v>
      </c>
      <c r="O2235" s="126"/>
      <c r="P2235" s="127">
        <f>Table7[[#This Row],[Total Drug Cost]]-Table7[[#This Row],[Total Third-party Pay]]</f>
        <v>0</v>
      </c>
      <c r="Q2235" s="127"/>
      <c r="R2235" s="70" t="e">
        <f>VLOOKUP(Table7[[#This Row],[Patient PHN]],'[1]MASTER LIST'!$C:$D,2,FALSE)</f>
        <v>#N/A</v>
      </c>
    </row>
    <row r="2236" spans="1:18" x14ac:dyDescent="0.25">
      <c r="A2236" s="128"/>
      <c r="B2236" s="129"/>
      <c r="C2236" s="130"/>
      <c r="D2236" s="130"/>
      <c r="E2236" s="130"/>
      <c r="F2236" s="130"/>
      <c r="G2236" s="130"/>
      <c r="H2236" s="125"/>
      <c r="I2236" s="130"/>
      <c r="J2236" s="130"/>
      <c r="K2236" s="127"/>
      <c r="L2236" s="127"/>
      <c r="M2236" s="127"/>
      <c r="N2236" s="226">
        <f>Table7[[#This Row],[Drug Cost]]+Table7[[#This Row],[Drug Markup]]+Table7[[#This Row],[Drug Dispensing Fee]]</f>
        <v>0</v>
      </c>
      <c r="O2236" s="126"/>
      <c r="P2236" s="127">
        <f>Table7[[#This Row],[Total Drug Cost]]-Table7[[#This Row],[Total Third-party Pay]]</f>
        <v>0</v>
      </c>
      <c r="Q2236" s="127"/>
      <c r="R2236" s="70" t="e">
        <f>VLOOKUP(Table7[[#This Row],[Patient PHN]],'[1]MASTER LIST'!$C:$D,2,FALSE)</f>
        <v>#N/A</v>
      </c>
    </row>
    <row r="2237" spans="1:18" x14ac:dyDescent="0.25">
      <c r="A2237" s="128"/>
      <c r="B2237" s="129"/>
      <c r="C2237" s="130"/>
      <c r="D2237" s="130"/>
      <c r="E2237" s="130"/>
      <c r="F2237" s="130"/>
      <c r="G2237" s="130"/>
      <c r="H2237" s="125"/>
      <c r="I2237" s="130"/>
      <c r="J2237" s="130"/>
      <c r="K2237" s="127"/>
      <c r="L2237" s="127"/>
      <c r="M2237" s="127"/>
      <c r="N2237" s="226">
        <f>Table7[[#This Row],[Drug Cost]]+Table7[[#This Row],[Drug Markup]]+Table7[[#This Row],[Drug Dispensing Fee]]</f>
        <v>0</v>
      </c>
      <c r="O2237" s="126"/>
      <c r="P2237" s="127">
        <f>Table7[[#This Row],[Total Drug Cost]]-Table7[[#This Row],[Total Third-party Pay]]</f>
        <v>0</v>
      </c>
      <c r="Q2237" s="127"/>
      <c r="R2237" s="70" t="e">
        <f>VLOOKUP(Table7[[#This Row],[Patient PHN]],'[1]MASTER LIST'!$C:$D,2,FALSE)</f>
        <v>#N/A</v>
      </c>
    </row>
    <row r="2238" spans="1:18" x14ac:dyDescent="0.25">
      <c r="A2238" s="128"/>
      <c r="B2238" s="129"/>
      <c r="C2238" s="130"/>
      <c r="D2238" s="130"/>
      <c r="E2238" s="130"/>
      <c r="F2238" s="130"/>
      <c r="G2238" s="130"/>
      <c r="H2238" s="125"/>
      <c r="I2238" s="130"/>
      <c r="J2238" s="130"/>
      <c r="K2238" s="127"/>
      <c r="L2238" s="127"/>
      <c r="M2238" s="127"/>
      <c r="N2238" s="226">
        <f>Table7[[#This Row],[Drug Cost]]+Table7[[#This Row],[Drug Markup]]+Table7[[#This Row],[Drug Dispensing Fee]]</f>
        <v>0</v>
      </c>
      <c r="O2238" s="126"/>
      <c r="P2238" s="127">
        <f>Table7[[#This Row],[Total Drug Cost]]-Table7[[#This Row],[Total Third-party Pay]]</f>
        <v>0</v>
      </c>
      <c r="Q2238" s="127"/>
      <c r="R2238" s="70" t="e">
        <f>VLOOKUP(Table7[[#This Row],[Patient PHN]],'[1]MASTER LIST'!$C:$D,2,FALSE)</f>
        <v>#N/A</v>
      </c>
    </row>
    <row r="2239" spans="1:18" x14ac:dyDescent="0.25">
      <c r="A2239" s="128"/>
      <c r="B2239" s="129"/>
      <c r="C2239" s="130"/>
      <c r="D2239" s="130"/>
      <c r="E2239" s="130"/>
      <c r="F2239" s="130"/>
      <c r="G2239" s="130"/>
      <c r="H2239" s="125"/>
      <c r="I2239" s="130"/>
      <c r="J2239" s="130"/>
      <c r="K2239" s="127"/>
      <c r="L2239" s="127"/>
      <c r="M2239" s="127"/>
      <c r="N2239" s="226">
        <f>Table7[[#This Row],[Drug Cost]]+Table7[[#This Row],[Drug Markup]]+Table7[[#This Row],[Drug Dispensing Fee]]</f>
        <v>0</v>
      </c>
      <c r="O2239" s="126"/>
      <c r="P2239" s="127">
        <f>Table7[[#This Row],[Total Drug Cost]]-Table7[[#This Row],[Total Third-party Pay]]</f>
        <v>0</v>
      </c>
      <c r="Q2239" s="127"/>
      <c r="R2239" s="70" t="e">
        <f>VLOOKUP(Table7[[#This Row],[Patient PHN]],'[1]MASTER LIST'!$C:$D,2,FALSE)</f>
        <v>#N/A</v>
      </c>
    </row>
    <row r="2240" spans="1:18" x14ac:dyDescent="0.25">
      <c r="A2240" s="128"/>
      <c r="B2240" s="129"/>
      <c r="C2240" s="130"/>
      <c r="D2240" s="130"/>
      <c r="E2240" s="130"/>
      <c r="F2240" s="130"/>
      <c r="G2240" s="130"/>
      <c r="H2240" s="125"/>
      <c r="I2240" s="130"/>
      <c r="J2240" s="130"/>
      <c r="K2240" s="127"/>
      <c r="L2240" s="127"/>
      <c r="M2240" s="127"/>
      <c r="N2240" s="226">
        <f>Table7[[#This Row],[Drug Cost]]+Table7[[#This Row],[Drug Markup]]+Table7[[#This Row],[Drug Dispensing Fee]]</f>
        <v>0</v>
      </c>
      <c r="O2240" s="126"/>
      <c r="P2240" s="127">
        <f>Table7[[#This Row],[Total Drug Cost]]-Table7[[#This Row],[Total Third-party Pay]]</f>
        <v>0</v>
      </c>
      <c r="Q2240" s="127"/>
      <c r="R2240" s="70" t="e">
        <f>VLOOKUP(Table7[[#This Row],[Patient PHN]],'[1]MASTER LIST'!$C:$D,2,FALSE)</f>
        <v>#N/A</v>
      </c>
    </row>
    <row r="2241" spans="1:18" x14ac:dyDescent="0.25">
      <c r="A2241" s="128"/>
      <c r="B2241" s="129"/>
      <c r="C2241" s="130"/>
      <c r="D2241" s="130"/>
      <c r="E2241" s="130"/>
      <c r="F2241" s="130"/>
      <c r="G2241" s="130"/>
      <c r="H2241" s="125"/>
      <c r="I2241" s="130"/>
      <c r="J2241" s="130"/>
      <c r="K2241" s="127"/>
      <c r="L2241" s="127"/>
      <c r="M2241" s="127"/>
      <c r="N2241" s="226">
        <f>Table7[[#This Row],[Drug Cost]]+Table7[[#This Row],[Drug Markup]]+Table7[[#This Row],[Drug Dispensing Fee]]</f>
        <v>0</v>
      </c>
      <c r="O2241" s="126"/>
      <c r="P2241" s="127">
        <f>Table7[[#This Row],[Total Drug Cost]]-Table7[[#This Row],[Total Third-party Pay]]</f>
        <v>0</v>
      </c>
      <c r="Q2241" s="127"/>
      <c r="R2241" s="70" t="e">
        <f>VLOOKUP(Table7[[#This Row],[Patient PHN]],'[1]MASTER LIST'!$C:$D,2,FALSE)</f>
        <v>#N/A</v>
      </c>
    </row>
    <row r="2242" spans="1:18" x14ac:dyDescent="0.25">
      <c r="A2242" s="128"/>
      <c r="B2242" s="129"/>
      <c r="C2242" s="130"/>
      <c r="D2242" s="130"/>
      <c r="E2242" s="130"/>
      <c r="F2242" s="130"/>
      <c r="G2242" s="130"/>
      <c r="H2242" s="125"/>
      <c r="I2242" s="130"/>
      <c r="J2242" s="130"/>
      <c r="K2242" s="127"/>
      <c r="L2242" s="127"/>
      <c r="M2242" s="127"/>
      <c r="N2242" s="226">
        <f>Table7[[#This Row],[Drug Cost]]+Table7[[#This Row],[Drug Markup]]+Table7[[#This Row],[Drug Dispensing Fee]]</f>
        <v>0</v>
      </c>
      <c r="O2242" s="126"/>
      <c r="P2242" s="127">
        <f>Table7[[#This Row],[Total Drug Cost]]-Table7[[#This Row],[Total Third-party Pay]]</f>
        <v>0</v>
      </c>
      <c r="Q2242" s="127"/>
      <c r="R2242" s="70" t="e">
        <f>VLOOKUP(Table7[[#This Row],[Patient PHN]],'[1]MASTER LIST'!$C:$D,2,FALSE)</f>
        <v>#N/A</v>
      </c>
    </row>
    <row r="2243" spans="1:18" x14ac:dyDescent="0.25">
      <c r="A2243" s="128"/>
      <c r="B2243" s="129"/>
      <c r="C2243" s="130"/>
      <c r="D2243" s="130"/>
      <c r="E2243" s="130"/>
      <c r="F2243" s="130"/>
      <c r="G2243" s="130"/>
      <c r="H2243" s="125"/>
      <c r="I2243" s="130"/>
      <c r="J2243" s="130"/>
      <c r="K2243" s="127"/>
      <c r="L2243" s="127"/>
      <c r="M2243" s="127"/>
      <c r="N2243" s="226">
        <f>Table7[[#This Row],[Drug Cost]]+Table7[[#This Row],[Drug Markup]]+Table7[[#This Row],[Drug Dispensing Fee]]</f>
        <v>0</v>
      </c>
      <c r="O2243" s="126"/>
      <c r="P2243" s="127">
        <f>Table7[[#This Row],[Total Drug Cost]]-Table7[[#This Row],[Total Third-party Pay]]</f>
        <v>0</v>
      </c>
      <c r="Q2243" s="127"/>
      <c r="R2243" s="70" t="e">
        <f>VLOOKUP(Table7[[#This Row],[Patient PHN]],'[1]MASTER LIST'!$C:$D,2,FALSE)</f>
        <v>#N/A</v>
      </c>
    </row>
    <row r="2244" spans="1:18" x14ac:dyDescent="0.25">
      <c r="A2244" s="128"/>
      <c r="B2244" s="129"/>
      <c r="C2244" s="130"/>
      <c r="D2244" s="130"/>
      <c r="E2244" s="130"/>
      <c r="F2244" s="130"/>
      <c r="G2244" s="130"/>
      <c r="H2244" s="125"/>
      <c r="I2244" s="130"/>
      <c r="J2244" s="130"/>
      <c r="K2244" s="127"/>
      <c r="L2244" s="127"/>
      <c r="M2244" s="127"/>
      <c r="N2244" s="226">
        <f>Table7[[#This Row],[Drug Cost]]+Table7[[#This Row],[Drug Markup]]+Table7[[#This Row],[Drug Dispensing Fee]]</f>
        <v>0</v>
      </c>
      <c r="O2244" s="126"/>
      <c r="P2244" s="127">
        <f>Table7[[#This Row],[Total Drug Cost]]-Table7[[#This Row],[Total Third-party Pay]]</f>
        <v>0</v>
      </c>
      <c r="Q2244" s="127"/>
      <c r="R2244" s="70" t="e">
        <f>VLOOKUP(Table7[[#This Row],[Patient PHN]],'[1]MASTER LIST'!$C:$D,2,FALSE)</f>
        <v>#N/A</v>
      </c>
    </row>
    <row r="2245" spans="1:18" x14ac:dyDescent="0.25">
      <c r="A2245" s="128"/>
      <c r="B2245" s="129"/>
      <c r="C2245" s="130"/>
      <c r="D2245" s="130"/>
      <c r="E2245" s="130"/>
      <c r="F2245" s="130"/>
      <c r="G2245" s="130"/>
      <c r="H2245" s="125"/>
      <c r="I2245" s="130"/>
      <c r="J2245" s="130"/>
      <c r="K2245" s="127"/>
      <c r="L2245" s="127"/>
      <c r="M2245" s="127"/>
      <c r="N2245" s="226">
        <f>Table7[[#This Row],[Drug Cost]]+Table7[[#This Row],[Drug Markup]]+Table7[[#This Row],[Drug Dispensing Fee]]</f>
        <v>0</v>
      </c>
      <c r="O2245" s="126"/>
      <c r="P2245" s="127">
        <f>Table7[[#This Row],[Total Drug Cost]]-Table7[[#This Row],[Total Third-party Pay]]</f>
        <v>0</v>
      </c>
      <c r="Q2245" s="127"/>
      <c r="R2245" s="70" t="e">
        <f>VLOOKUP(Table7[[#This Row],[Patient PHN]],'[1]MASTER LIST'!$C:$D,2,FALSE)</f>
        <v>#N/A</v>
      </c>
    </row>
    <row r="2246" spans="1:18" x14ac:dyDescent="0.25">
      <c r="A2246" s="128"/>
      <c r="B2246" s="129"/>
      <c r="C2246" s="130"/>
      <c r="D2246" s="130"/>
      <c r="E2246" s="130"/>
      <c r="F2246" s="130"/>
      <c r="G2246" s="130"/>
      <c r="H2246" s="125"/>
      <c r="I2246" s="130"/>
      <c r="J2246" s="130"/>
      <c r="K2246" s="127"/>
      <c r="L2246" s="127"/>
      <c r="M2246" s="127"/>
      <c r="N2246" s="226">
        <f>Table7[[#This Row],[Drug Cost]]+Table7[[#This Row],[Drug Markup]]+Table7[[#This Row],[Drug Dispensing Fee]]</f>
        <v>0</v>
      </c>
      <c r="O2246" s="126"/>
      <c r="P2246" s="127">
        <f>Table7[[#This Row],[Total Drug Cost]]-Table7[[#This Row],[Total Third-party Pay]]</f>
        <v>0</v>
      </c>
      <c r="Q2246" s="127"/>
      <c r="R2246" s="70" t="e">
        <f>VLOOKUP(Table7[[#This Row],[Patient PHN]],'[1]MASTER LIST'!$C:$D,2,FALSE)</f>
        <v>#N/A</v>
      </c>
    </row>
    <row r="2247" spans="1:18" x14ac:dyDescent="0.25">
      <c r="A2247" s="128"/>
      <c r="B2247" s="129"/>
      <c r="C2247" s="130"/>
      <c r="D2247" s="130"/>
      <c r="E2247" s="130"/>
      <c r="F2247" s="130"/>
      <c r="G2247" s="130"/>
      <c r="H2247" s="125"/>
      <c r="I2247" s="130"/>
      <c r="J2247" s="130"/>
      <c r="K2247" s="127"/>
      <c r="L2247" s="127"/>
      <c r="M2247" s="127"/>
      <c r="N2247" s="226">
        <f>Table7[[#This Row],[Drug Cost]]+Table7[[#This Row],[Drug Markup]]+Table7[[#This Row],[Drug Dispensing Fee]]</f>
        <v>0</v>
      </c>
      <c r="O2247" s="126"/>
      <c r="P2247" s="127">
        <f>Table7[[#This Row],[Total Drug Cost]]-Table7[[#This Row],[Total Third-party Pay]]</f>
        <v>0</v>
      </c>
      <c r="Q2247" s="127"/>
      <c r="R2247" s="70" t="e">
        <f>VLOOKUP(Table7[[#This Row],[Patient PHN]],'[1]MASTER LIST'!$C:$D,2,FALSE)</f>
        <v>#N/A</v>
      </c>
    </row>
    <row r="2248" spans="1:18" x14ac:dyDescent="0.25">
      <c r="A2248" s="128"/>
      <c r="B2248" s="129"/>
      <c r="C2248" s="130"/>
      <c r="D2248" s="130"/>
      <c r="E2248" s="130"/>
      <c r="F2248" s="130"/>
      <c r="G2248" s="130"/>
      <c r="H2248" s="125"/>
      <c r="I2248" s="130"/>
      <c r="J2248" s="130"/>
      <c r="K2248" s="127"/>
      <c r="L2248" s="127"/>
      <c r="M2248" s="127"/>
      <c r="N2248" s="226">
        <f>Table7[[#This Row],[Drug Cost]]+Table7[[#This Row],[Drug Markup]]+Table7[[#This Row],[Drug Dispensing Fee]]</f>
        <v>0</v>
      </c>
      <c r="O2248" s="126"/>
      <c r="P2248" s="127">
        <f>Table7[[#This Row],[Total Drug Cost]]-Table7[[#This Row],[Total Third-party Pay]]</f>
        <v>0</v>
      </c>
      <c r="Q2248" s="127"/>
      <c r="R2248" s="70" t="e">
        <f>VLOOKUP(Table7[[#This Row],[Patient PHN]],'[1]MASTER LIST'!$C:$D,2,FALSE)</f>
        <v>#N/A</v>
      </c>
    </row>
    <row r="2249" spans="1:18" x14ac:dyDescent="0.25">
      <c r="A2249" s="128"/>
      <c r="B2249" s="129"/>
      <c r="C2249" s="130"/>
      <c r="D2249" s="130"/>
      <c r="E2249" s="130"/>
      <c r="F2249" s="130"/>
      <c r="G2249" s="130"/>
      <c r="H2249" s="125"/>
      <c r="I2249" s="130"/>
      <c r="J2249" s="130"/>
      <c r="K2249" s="127"/>
      <c r="L2249" s="127"/>
      <c r="M2249" s="127"/>
      <c r="N2249" s="226">
        <f>Table7[[#This Row],[Drug Cost]]+Table7[[#This Row],[Drug Markup]]+Table7[[#This Row],[Drug Dispensing Fee]]</f>
        <v>0</v>
      </c>
      <c r="O2249" s="126"/>
      <c r="P2249" s="127">
        <f>Table7[[#This Row],[Total Drug Cost]]-Table7[[#This Row],[Total Third-party Pay]]</f>
        <v>0</v>
      </c>
      <c r="Q2249" s="127"/>
      <c r="R2249" s="70" t="e">
        <f>VLOOKUP(Table7[[#This Row],[Patient PHN]],'[1]MASTER LIST'!$C:$D,2,FALSE)</f>
        <v>#N/A</v>
      </c>
    </row>
    <row r="2250" spans="1:18" x14ac:dyDescent="0.25">
      <c r="A2250" s="128"/>
      <c r="B2250" s="129"/>
      <c r="C2250" s="130"/>
      <c r="D2250" s="130"/>
      <c r="E2250" s="130"/>
      <c r="F2250" s="130"/>
      <c r="G2250" s="130"/>
      <c r="H2250" s="125"/>
      <c r="I2250" s="130"/>
      <c r="J2250" s="130"/>
      <c r="K2250" s="127"/>
      <c r="L2250" s="127"/>
      <c r="M2250" s="127"/>
      <c r="N2250" s="226">
        <f>Table7[[#This Row],[Drug Cost]]+Table7[[#This Row],[Drug Markup]]+Table7[[#This Row],[Drug Dispensing Fee]]</f>
        <v>0</v>
      </c>
      <c r="O2250" s="126"/>
      <c r="P2250" s="127">
        <f>Table7[[#This Row],[Total Drug Cost]]-Table7[[#This Row],[Total Third-party Pay]]</f>
        <v>0</v>
      </c>
      <c r="Q2250" s="127"/>
      <c r="R2250" s="70" t="e">
        <f>VLOOKUP(Table7[[#This Row],[Patient PHN]],'[1]MASTER LIST'!$C:$D,2,FALSE)</f>
        <v>#N/A</v>
      </c>
    </row>
    <row r="2251" spans="1:18" x14ac:dyDescent="0.25">
      <c r="A2251" s="128"/>
      <c r="B2251" s="129"/>
      <c r="C2251" s="130"/>
      <c r="D2251" s="130"/>
      <c r="E2251" s="130"/>
      <c r="F2251" s="130"/>
      <c r="G2251" s="130"/>
      <c r="H2251" s="125"/>
      <c r="I2251" s="130"/>
      <c r="J2251" s="130"/>
      <c r="K2251" s="127"/>
      <c r="L2251" s="127"/>
      <c r="M2251" s="127"/>
      <c r="N2251" s="226">
        <f>Table7[[#This Row],[Drug Cost]]+Table7[[#This Row],[Drug Markup]]+Table7[[#This Row],[Drug Dispensing Fee]]</f>
        <v>0</v>
      </c>
      <c r="O2251" s="126"/>
      <c r="P2251" s="127">
        <f>Table7[[#This Row],[Total Drug Cost]]-Table7[[#This Row],[Total Third-party Pay]]</f>
        <v>0</v>
      </c>
      <c r="Q2251" s="127"/>
      <c r="R2251" s="70" t="e">
        <f>VLOOKUP(Table7[[#This Row],[Patient PHN]],'[1]MASTER LIST'!$C:$D,2,FALSE)</f>
        <v>#N/A</v>
      </c>
    </row>
    <row r="2252" spans="1:18" x14ac:dyDescent="0.25">
      <c r="A2252" s="128"/>
      <c r="B2252" s="129"/>
      <c r="C2252" s="130"/>
      <c r="D2252" s="130"/>
      <c r="E2252" s="130"/>
      <c r="F2252" s="130"/>
      <c r="G2252" s="130"/>
      <c r="H2252" s="125"/>
      <c r="I2252" s="130"/>
      <c r="J2252" s="130"/>
      <c r="K2252" s="127"/>
      <c r="L2252" s="127"/>
      <c r="M2252" s="127"/>
      <c r="N2252" s="226">
        <f>Table7[[#This Row],[Drug Cost]]+Table7[[#This Row],[Drug Markup]]+Table7[[#This Row],[Drug Dispensing Fee]]</f>
        <v>0</v>
      </c>
      <c r="O2252" s="126"/>
      <c r="P2252" s="127">
        <f>Table7[[#This Row],[Total Drug Cost]]-Table7[[#This Row],[Total Third-party Pay]]</f>
        <v>0</v>
      </c>
      <c r="Q2252" s="127"/>
      <c r="R2252" s="70" t="e">
        <f>VLOOKUP(Table7[[#This Row],[Patient PHN]],'[1]MASTER LIST'!$C:$D,2,FALSE)</f>
        <v>#N/A</v>
      </c>
    </row>
    <row r="2253" spans="1:18" x14ac:dyDescent="0.25">
      <c r="A2253" s="128"/>
      <c r="B2253" s="129"/>
      <c r="C2253" s="130"/>
      <c r="D2253" s="130"/>
      <c r="E2253" s="130"/>
      <c r="F2253" s="130"/>
      <c r="G2253" s="130"/>
      <c r="H2253" s="125"/>
      <c r="I2253" s="130"/>
      <c r="J2253" s="130"/>
      <c r="K2253" s="127"/>
      <c r="L2253" s="127"/>
      <c r="M2253" s="127"/>
      <c r="N2253" s="226">
        <f>Table7[[#This Row],[Drug Cost]]+Table7[[#This Row],[Drug Markup]]+Table7[[#This Row],[Drug Dispensing Fee]]</f>
        <v>0</v>
      </c>
      <c r="O2253" s="126"/>
      <c r="P2253" s="127">
        <f>Table7[[#This Row],[Total Drug Cost]]-Table7[[#This Row],[Total Third-party Pay]]</f>
        <v>0</v>
      </c>
      <c r="Q2253" s="127"/>
      <c r="R2253" s="70" t="e">
        <f>VLOOKUP(Table7[[#This Row],[Patient PHN]],'[1]MASTER LIST'!$C:$D,2,FALSE)</f>
        <v>#N/A</v>
      </c>
    </row>
    <row r="2254" spans="1:18" x14ac:dyDescent="0.25">
      <c r="A2254" s="128"/>
      <c r="B2254" s="129"/>
      <c r="C2254" s="130"/>
      <c r="D2254" s="130"/>
      <c r="E2254" s="130"/>
      <c r="F2254" s="130"/>
      <c r="G2254" s="130"/>
      <c r="H2254" s="125"/>
      <c r="I2254" s="130"/>
      <c r="J2254" s="130"/>
      <c r="K2254" s="127"/>
      <c r="L2254" s="127"/>
      <c r="M2254" s="127"/>
      <c r="N2254" s="226">
        <f>Table7[[#This Row],[Drug Cost]]+Table7[[#This Row],[Drug Markup]]+Table7[[#This Row],[Drug Dispensing Fee]]</f>
        <v>0</v>
      </c>
      <c r="O2254" s="126"/>
      <c r="P2254" s="127">
        <f>Table7[[#This Row],[Total Drug Cost]]-Table7[[#This Row],[Total Third-party Pay]]</f>
        <v>0</v>
      </c>
      <c r="Q2254" s="127"/>
      <c r="R2254" s="70" t="e">
        <f>VLOOKUP(Table7[[#This Row],[Patient PHN]],'[1]MASTER LIST'!$C:$D,2,FALSE)</f>
        <v>#N/A</v>
      </c>
    </row>
    <row r="2255" spans="1:18" x14ac:dyDescent="0.25">
      <c r="A2255" s="128"/>
      <c r="B2255" s="129"/>
      <c r="C2255" s="130"/>
      <c r="D2255" s="130"/>
      <c r="E2255" s="130"/>
      <c r="F2255" s="130"/>
      <c r="G2255" s="130"/>
      <c r="H2255" s="125"/>
      <c r="I2255" s="130"/>
      <c r="J2255" s="130"/>
      <c r="K2255" s="127"/>
      <c r="L2255" s="127"/>
      <c r="M2255" s="127"/>
      <c r="N2255" s="226">
        <f>Table7[[#This Row],[Drug Cost]]+Table7[[#This Row],[Drug Markup]]+Table7[[#This Row],[Drug Dispensing Fee]]</f>
        <v>0</v>
      </c>
      <c r="O2255" s="126"/>
      <c r="P2255" s="127">
        <f>Table7[[#This Row],[Total Drug Cost]]-Table7[[#This Row],[Total Third-party Pay]]</f>
        <v>0</v>
      </c>
      <c r="Q2255" s="127"/>
      <c r="R2255" s="70" t="e">
        <f>VLOOKUP(Table7[[#This Row],[Patient PHN]],'[1]MASTER LIST'!$C:$D,2,FALSE)</f>
        <v>#N/A</v>
      </c>
    </row>
    <row r="2256" spans="1:18" x14ac:dyDescent="0.25">
      <c r="A2256" s="128"/>
      <c r="B2256" s="129"/>
      <c r="C2256" s="130"/>
      <c r="D2256" s="130"/>
      <c r="E2256" s="130"/>
      <c r="F2256" s="130"/>
      <c r="G2256" s="130"/>
      <c r="H2256" s="125"/>
      <c r="I2256" s="130"/>
      <c r="J2256" s="130"/>
      <c r="K2256" s="127"/>
      <c r="L2256" s="127"/>
      <c r="M2256" s="127"/>
      <c r="N2256" s="226">
        <f>Table7[[#This Row],[Drug Cost]]+Table7[[#This Row],[Drug Markup]]+Table7[[#This Row],[Drug Dispensing Fee]]</f>
        <v>0</v>
      </c>
      <c r="O2256" s="126"/>
      <c r="P2256" s="127">
        <f>Table7[[#This Row],[Total Drug Cost]]-Table7[[#This Row],[Total Third-party Pay]]</f>
        <v>0</v>
      </c>
      <c r="Q2256" s="127"/>
      <c r="R2256" s="70" t="e">
        <f>VLOOKUP(Table7[[#This Row],[Patient PHN]],'[1]MASTER LIST'!$C:$D,2,FALSE)</f>
        <v>#N/A</v>
      </c>
    </row>
    <row r="2257" spans="1:18" x14ac:dyDescent="0.25">
      <c r="A2257" s="128"/>
      <c r="B2257" s="129"/>
      <c r="C2257" s="130"/>
      <c r="D2257" s="130"/>
      <c r="E2257" s="130"/>
      <c r="F2257" s="130"/>
      <c r="G2257" s="130"/>
      <c r="H2257" s="125"/>
      <c r="I2257" s="130"/>
      <c r="J2257" s="130"/>
      <c r="K2257" s="127"/>
      <c r="L2257" s="127"/>
      <c r="M2257" s="127"/>
      <c r="N2257" s="226">
        <f>Table7[[#This Row],[Drug Cost]]+Table7[[#This Row],[Drug Markup]]+Table7[[#This Row],[Drug Dispensing Fee]]</f>
        <v>0</v>
      </c>
      <c r="O2257" s="126"/>
      <c r="P2257" s="127">
        <f>Table7[[#This Row],[Total Drug Cost]]-Table7[[#This Row],[Total Third-party Pay]]</f>
        <v>0</v>
      </c>
      <c r="Q2257" s="127"/>
      <c r="R2257" s="70" t="e">
        <f>VLOOKUP(Table7[[#This Row],[Patient PHN]],'[1]MASTER LIST'!$C:$D,2,FALSE)</f>
        <v>#N/A</v>
      </c>
    </row>
    <row r="2258" spans="1:18" x14ac:dyDescent="0.25">
      <c r="A2258" s="128"/>
      <c r="B2258" s="129"/>
      <c r="C2258" s="130"/>
      <c r="D2258" s="130"/>
      <c r="E2258" s="130"/>
      <c r="F2258" s="130"/>
      <c r="G2258" s="130"/>
      <c r="H2258" s="125"/>
      <c r="I2258" s="130"/>
      <c r="J2258" s="130"/>
      <c r="K2258" s="127"/>
      <c r="L2258" s="127"/>
      <c r="M2258" s="127"/>
      <c r="N2258" s="226">
        <f>Table7[[#This Row],[Drug Cost]]+Table7[[#This Row],[Drug Markup]]+Table7[[#This Row],[Drug Dispensing Fee]]</f>
        <v>0</v>
      </c>
      <c r="O2258" s="126"/>
      <c r="P2258" s="127">
        <f>Table7[[#This Row],[Total Drug Cost]]-Table7[[#This Row],[Total Third-party Pay]]</f>
        <v>0</v>
      </c>
      <c r="Q2258" s="127"/>
      <c r="R2258" s="70" t="e">
        <f>VLOOKUP(Table7[[#This Row],[Patient PHN]],'[1]MASTER LIST'!$C:$D,2,FALSE)</f>
        <v>#N/A</v>
      </c>
    </row>
    <row r="2259" spans="1:18" x14ac:dyDescent="0.25">
      <c r="A2259" s="128"/>
      <c r="B2259" s="129"/>
      <c r="C2259" s="130"/>
      <c r="D2259" s="130"/>
      <c r="E2259" s="130"/>
      <c r="F2259" s="130"/>
      <c r="G2259" s="130"/>
      <c r="H2259" s="125"/>
      <c r="I2259" s="130"/>
      <c r="J2259" s="130"/>
      <c r="K2259" s="127"/>
      <c r="L2259" s="127"/>
      <c r="M2259" s="127"/>
      <c r="N2259" s="226">
        <f>Table7[[#This Row],[Drug Cost]]+Table7[[#This Row],[Drug Markup]]+Table7[[#This Row],[Drug Dispensing Fee]]</f>
        <v>0</v>
      </c>
      <c r="O2259" s="126"/>
      <c r="P2259" s="127">
        <f>Table7[[#This Row],[Total Drug Cost]]-Table7[[#This Row],[Total Third-party Pay]]</f>
        <v>0</v>
      </c>
      <c r="Q2259" s="127"/>
      <c r="R2259" s="70" t="e">
        <f>VLOOKUP(Table7[[#This Row],[Patient PHN]],'[1]MASTER LIST'!$C:$D,2,FALSE)</f>
        <v>#N/A</v>
      </c>
    </row>
    <row r="2260" spans="1:18" x14ac:dyDescent="0.25">
      <c r="A2260" s="128"/>
      <c r="B2260" s="129"/>
      <c r="C2260" s="130"/>
      <c r="D2260" s="130"/>
      <c r="E2260" s="130"/>
      <c r="F2260" s="130"/>
      <c r="G2260" s="130"/>
      <c r="H2260" s="125"/>
      <c r="I2260" s="130"/>
      <c r="J2260" s="130"/>
      <c r="K2260" s="127"/>
      <c r="L2260" s="127"/>
      <c r="M2260" s="127"/>
      <c r="N2260" s="226">
        <f>Table7[[#This Row],[Drug Cost]]+Table7[[#This Row],[Drug Markup]]+Table7[[#This Row],[Drug Dispensing Fee]]</f>
        <v>0</v>
      </c>
      <c r="O2260" s="126"/>
      <c r="P2260" s="127">
        <f>Table7[[#This Row],[Total Drug Cost]]-Table7[[#This Row],[Total Third-party Pay]]</f>
        <v>0</v>
      </c>
      <c r="Q2260" s="127"/>
      <c r="R2260" s="70" t="e">
        <f>VLOOKUP(Table7[[#This Row],[Patient PHN]],'[1]MASTER LIST'!$C:$D,2,FALSE)</f>
        <v>#N/A</v>
      </c>
    </row>
    <row r="2261" spans="1:18" x14ac:dyDescent="0.25">
      <c r="A2261" s="128"/>
      <c r="B2261" s="129"/>
      <c r="C2261" s="130"/>
      <c r="D2261" s="130"/>
      <c r="E2261" s="130"/>
      <c r="F2261" s="130"/>
      <c r="G2261" s="130"/>
      <c r="H2261" s="125"/>
      <c r="I2261" s="130"/>
      <c r="J2261" s="130"/>
      <c r="K2261" s="127"/>
      <c r="L2261" s="127"/>
      <c r="M2261" s="127"/>
      <c r="N2261" s="226">
        <f>Table7[[#This Row],[Drug Cost]]+Table7[[#This Row],[Drug Markup]]+Table7[[#This Row],[Drug Dispensing Fee]]</f>
        <v>0</v>
      </c>
      <c r="O2261" s="126"/>
      <c r="P2261" s="127">
        <f>Table7[[#This Row],[Total Drug Cost]]-Table7[[#This Row],[Total Third-party Pay]]</f>
        <v>0</v>
      </c>
      <c r="Q2261" s="127"/>
      <c r="R2261" s="70" t="e">
        <f>VLOOKUP(Table7[[#This Row],[Patient PHN]],'[1]MASTER LIST'!$C:$D,2,FALSE)</f>
        <v>#N/A</v>
      </c>
    </row>
    <row r="2262" spans="1:18" x14ac:dyDescent="0.25">
      <c r="A2262" s="128"/>
      <c r="B2262" s="129"/>
      <c r="C2262" s="130"/>
      <c r="D2262" s="130"/>
      <c r="E2262" s="130"/>
      <c r="F2262" s="130"/>
      <c r="G2262" s="130"/>
      <c r="H2262" s="125"/>
      <c r="I2262" s="130"/>
      <c r="J2262" s="130"/>
      <c r="K2262" s="127"/>
      <c r="L2262" s="127"/>
      <c r="M2262" s="127"/>
      <c r="N2262" s="226">
        <f>Table7[[#This Row],[Drug Cost]]+Table7[[#This Row],[Drug Markup]]+Table7[[#This Row],[Drug Dispensing Fee]]</f>
        <v>0</v>
      </c>
      <c r="O2262" s="126"/>
      <c r="P2262" s="127">
        <f>Table7[[#This Row],[Total Drug Cost]]-Table7[[#This Row],[Total Third-party Pay]]</f>
        <v>0</v>
      </c>
      <c r="Q2262" s="127"/>
      <c r="R2262" s="70" t="e">
        <f>VLOOKUP(Table7[[#This Row],[Patient PHN]],'[1]MASTER LIST'!$C:$D,2,FALSE)</f>
        <v>#N/A</v>
      </c>
    </row>
    <row r="2263" spans="1:18" x14ac:dyDescent="0.25">
      <c r="A2263" s="128"/>
      <c r="B2263" s="129"/>
      <c r="C2263" s="130"/>
      <c r="D2263" s="130"/>
      <c r="E2263" s="130"/>
      <c r="F2263" s="130"/>
      <c r="G2263" s="130"/>
      <c r="H2263" s="125"/>
      <c r="I2263" s="130"/>
      <c r="J2263" s="130"/>
      <c r="K2263" s="127"/>
      <c r="L2263" s="127"/>
      <c r="M2263" s="127"/>
      <c r="N2263" s="226">
        <f>Table7[[#This Row],[Drug Cost]]+Table7[[#This Row],[Drug Markup]]+Table7[[#This Row],[Drug Dispensing Fee]]</f>
        <v>0</v>
      </c>
      <c r="O2263" s="126"/>
      <c r="P2263" s="127">
        <f>Table7[[#This Row],[Total Drug Cost]]-Table7[[#This Row],[Total Third-party Pay]]</f>
        <v>0</v>
      </c>
      <c r="Q2263" s="127"/>
      <c r="R2263" s="70" t="e">
        <f>VLOOKUP(Table7[[#This Row],[Patient PHN]],'[1]MASTER LIST'!$C:$D,2,FALSE)</f>
        <v>#N/A</v>
      </c>
    </row>
    <row r="2264" spans="1:18" x14ac:dyDescent="0.25">
      <c r="A2264" s="128"/>
      <c r="B2264" s="129"/>
      <c r="C2264" s="130"/>
      <c r="D2264" s="130"/>
      <c r="E2264" s="130"/>
      <c r="F2264" s="130"/>
      <c r="G2264" s="130"/>
      <c r="H2264" s="125"/>
      <c r="I2264" s="130"/>
      <c r="J2264" s="130"/>
      <c r="K2264" s="127"/>
      <c r="L2264" s="127"/>
      <c r="M2264" s="127"/>
      <c r="N2264" s="226">
        <f>Table7[[#This Row],[Drug Cost]]+Table7[[#This Row],[Drug Markup]]+Table7[[#This Row],[Drug Dispensing Fee]]</f>
        <v>0</v>
      </c>
      <c r="O2264" s="126"/>
      <c r="P2264" s="127">
        <f>Table7[[#This Row],[Total Drug Cost]]-Table7[[#This Row],[Total Third-party Pay]]</f>
        <v>0</v>
      </c>
      <c r="Q2264" s="127"/>
      <c r="R2264" s="70" t="e">
        <f>VLOOKUP(Table7[[#This Row],[Patient PHN]],'[1]MASTER LIST'!$C:$D,2,FALSE)</f>
        <v>#N/A</v>
      </c>
    </row>
    <row r="2265" spans="1:18" x14ac:dyDescent="0.25">
      <c r="A2265" s="128"/>
      <c r="B2265" s="129"/>
      <c r="C2265" s="130"/>
      <c r="D2265" s="130"/>
      <c r="E2265" s="130"/>
      <c r="F2265" s="130"/>
      <c r="G2265" s="130"/>
      <c r="H2265" s="125"/>
      <c r="I2265" s="130"/>
      <c r="J2265" s="130"/>
      <c r="K2265" s="127"/>
      <c r="L2265" s="127"/>
      <c r="M2265" s="127"/>
      <c r="N2265" s="226">
        <f>Table7[[#This Row],[Drug Cost]]+Table7[[#This Row],[Drug Markup]]+Table7[[#This Row],[Drug Dispensing Fee]]</f>
        <v>0</v>
      </c>
      <c r="O2265" s="126"/>
      <c r="P2265" s="127">
        <f>Table7[[#This Row],[Total Drug Cost]]-Table7[[#This Row],[Total Third-party Pay]]</f>
        <v>0</v>
      </c>
      <c r="Q2265" s="127"/>
      <c r="R2265" s="70" t="e">
        <f>VLOOKUP(Table7[[#This Row],[Patient PHN]],'[1]MASTER LIST'!$C:$D,2,FALSE)</f>
        <v>#N/A</v>
      </c>
    </row>
    <row r="2266" spans="1:18" x14ac:dyDescent="0.25">
      <c r="A2266" s="128"/>
      <c r="B2266" s="129"/>
      <c r="C2266" s="130"/>
      <c r="D2266" s="130"/>
      <c r="E2266" s="130"/>
      <c r="F2266" s="130"/>
      <c r="G2266" s="130"/>
      <c r="H2266" s="125"/>
      <c r="I2266" s="130"/>
      <c r="J2266" s="130"/>
      <c r="K2266" s="127"/>
      <c r="L2266" s="127"/>
      <c r="M2266" s="127"/>
      <c r="N2266" s="226">
        <f>Table7[[#This Row],[Drug Cost]]+Table7[[#This Row],[Drug Markup]]+Table7[[#This Row],[Drug Dispensing Fee]]</f>
        <v>0</v>
      </c>
      <c r="O2266" s="126"/>
      <c r="P2266" s="127">
        <f>Table7[[#This Row],[Total Drug Cost]]-Table7[[#This Row],[Total Third-party Pay]]</f>
        <v>0</v>
      </c>
      <c r="Q2266" s="127"/>
      <c r="R2266" s="70" t="e">
        <f>VLOOKUP(Table7[[#This Row],[Patient PHN]],'[1]MASTER LIST'!$C:$D,2,FALSE)</f>
        <v>#N/A</v>
      </c>
    </row>
    <row r="2267" spans="1:18" x14ac:dyDescent="0.25">
      <c r="A2267" s="128"/>
      <c r="B2267" s="129"/>
      <c r="C2267" s="130"/>
      <c r="D2267" s="130"/>
      <c r="E2267" s="130"/>
      <c r="F2267" s="130"/>
      <c r="G2267" s="130"/>
      <c r="H2267" s="125"/>
      <c r="I2267" s="130"/>
      <c r="J2267" s="130"/>
      <c r="K2267" s="127"/>
      <c r="L2267" s="127"/>
      <c r="M2267" s="127"/>
      <c r="N2267" s="226">
        <f>Table7[[#This Row],[Drug Cost]]+Table7[[#This Row],[Drug Markup]]+Table7[[#This Row],[Drug Dispensing Fee]]</f>
        <v>0</v>
      </c>
      <c r="O2267" s="126"/>
      <c r="P2267" s="127">
        <f>Table7[[#This Row],[Total Drug Cost]]-Table7[[#This Row],[Total Third-party Pay]]</f>
        <v>0</v>
      </c>
      <c r="Q2267" s="127"/>
      <c r="R2267" s="70" t="e">
        <f>VLOOKUP(Table7[[#This Row],[Patient PHN]],'[1]MASTER LIST'!$C:$D,2,FALSE)</f>
        <v>#N/A</v>
      </c>
    </row>
    <row r="2268" spans="1:18" x14ac:dyDescent="0.25">
      <c r="A2268" s="128"/>
      <c r="B2268" s="129"/>
      <c r="C2268" s="130"/>
      <c r="D2268" s="130"/>
      <c r="E2268" s="130"/>
      <c r="F2268" s="130"/>
      <c r="G2268" s="130"/>
      <c r="H2268" s="125"/>
      <c r="I2268" s="130"/>
      <c r="J2268" s="130"/>
      <c r="K2268" s="127"/>
      <c r="L2268" s="127"/>
      <c r="M2268" s="127"/>
      <c r="N2268" s="226">
        <f>Table7[[#This Row],[Drug Cost]]+Table7[[#This Row],[Drug Markup]]+Table7[[#This Row],[Drug Dispensing Fee]]</f>
        <v>0</v>
      </c>
      <c r="O2268" s="126"/>
      <c r="P2268" s="127">
        <f>Table7[[#This Row],[Total Drug Cost]]-Table7[[#This Row],[Total Third-party Pay]]</f>
        <v>0</v>
      </c>
      <c r="Q2268" s="127"/>
      <c r="R2268" s="70" t="e">
        <f>VLOOKUP(Table7[[#This Row],[Patient PHN]],'[1]MASTER LIST'!$C:$D,2,FALSE)</f>
        <v>#N/A</v>
      </c>
    </row>
    <row r="2269" spans="1:18" x14ac:dyDescent="0.25">
      <c r="A2269" s="128"/>
      <c r="B2269" s="129"/>
      <c r="C2269" s="130"/>
      <c r="D2269" s="130"/>
      <c r="E2269" s="130"/>
      <c r="F2269" s="130"/>
      <c r="G2269" s="130"/>
      <c r="H2269" s="125"/>
      <c r="I2269" s="130"/>
      <c r="J2269" s="130"/>
      <c r="K2269" s="127"/>
      <c r="L2269" s="127"/>
      <c r="M2269" s="127"/>
      <c r="N2269" s="226">
        <f>Table7[[#This Row],[Drug Cost]]+Table7[[#This Row],[Drug Markup]]+Table7[[#This Row],[Drug Dispensing Fee]]</f>
        <v>0</v>
      </c>
      <c r="O2269" s="126"/>
      <c r="P2269" s="127">
        <f>Table7[[#This Row],[Total Drug Cost]]-Table7[[#This Row],[Total Third-party Pay]]</f>
        <v>0</v>
      </c>
      <c r="Q2269" s="127"/>
      <c r="R2269" s="70" t="e">
        <f>VLOOKUP(Table7[[#This Row],[Patient PHN]],'[1]MASTER LIST'!$C:$D,2,FALSE)</f>
        <v>#N/A</v>
      </c>
    </row>
    <row r="2270" spans="1:18" x14ac:dyDescent="0.25">
      <c r="A2270" s="128"/>
      <c r="B2270" s="129"/>
      <c r="C2270" s="130"/>
      <c r="D2270" s="130"/>
      <c r="E2270" s="130"/>
      <c r="F2270" s="130"/>
      <c r="G2270" s="130"/>
      <c r="H2270" s="125"/>
      <c r="I2270" s="130"/>
      <c r="J2270" s="130"/>
      <c r="K2270" s="127"/>
      <c r="L2270" s="127"/>
      <c r="M2270" s="127"/>
      <c r="N2270" s="226">
        <f>Table7[[#This Row],[Drug Cost]]+Table7[[#This Row],[Drug Markup]]+Table7[[#This Row],[Drug Dispensing Fee]]</f>
        <v>0</v>
      </c>
      <c r="O2270" s="126"/>
      <c r="P2270" s="127">
        <f>Table7[[#This Row],[Total Drug Cost]]-Table7[[#This Row],[Total Third-party Pay]]</f>
        <v>0</v>
      </c>
      <c r="Q2270" s="127"/>
      <c r="R2270" s="70" t="e">
        <f>VLOOKUP(Table7[[#This Row],[Patient PHN]],'[1]MASTER LIST'!$C:$D,2,FALSE)</f>
        <v>#N/A</v>
      </c>
    </row>
    <row r="2271" spans="1:18" x14ac:dyDescent="0.25">
      <c r="A2271" s="128"/>
      <c r="B2271" s="129"/>
      <c r="C2271" s="130"/>
      <c r="D2271" s="130"/>
      <c r="E2271" s="130"/>
      <c r="F2271" s="130"/>
      <c r="G2271" s="130"/>
      <c r="H2271" s="125"/>
      <c r="I2271" s="130"/>
      <c r="J2271" s="130"/>
      <c r="K2271" s="127"/>
      <c r="L2271" s="127"/>
      <c r="M2271" s="127"/>
      <c r="N2271" s="226">
        <f>Table7[[#This Row],[Drug Cost]]+Table7[[#This Row],[Drug Markup]]+Table7[[#This Row],[Drug Dispensing Fee]]</f>
        <v>0</v>
      </c>
      <c r="O2271" s="126"/>
      <c r="P2271" s="127">
        <f>Table7[[#This Row],[Total Drug Cost]]-Table7[[#This Row],[Total Third-party Pay]]</f>
        <v>0</v>
      </c>
      <c r="Q2271" s="127"/>
      <c r="R2271" s="70" t="e">
        <f>VLOOKUP(Table7[[#This Row],[Patient PHN]],'[1]MASTER LIST'!$C:$D,2,FALSE)</f>
        <v>#N/A</v>
      </c>
    </row>
    <row r="2272" spans="1:18" x14ac:dyDescent="0.25">
      <c r="A2272" s="128"/>
      <c r="B2272" s="129"/>
      <c r="C2272" s="130"/>
      <c r="D2272" s="130"/>
      <c r="E2272" s="130"/>
      <c r="F2272" s="130"/>
      <c r="G2272" s="130"/>
      <c r="H2272" s="125"/>
      <c r="I2272" s="130"/>
      <c r="J2272" s="130"/>
      <c r="K2272" s="127"/>
      <c r="L2272" s="127"/>
      <c r="M2272" s="127"/>
      <c r="N2272" s="226">
        <f>Table7[[#This Row],[Drug Cost]]+Table7[[#This Row],[Drug Markup]]+Table7[[#This Row],[Drug Dispensing Fee]]</f>
        <v>0</v>
      </c>
      <c r="O2272" s="126"/>
      <c r="P2272" s="127">
        <f>Table7[[#This Row],[Total Drug Cost]]-Table7[[#This Row],[Total Third-party Pay]]</f>
        <v>0</v>
      </c>
      <c r="Q2272" s="127"/>
      <c r="R2272" s="70" t="e">
        <f>VLOOKUP(Table7[[#This Row],[Patient PHN]],'[1]MASTER LIST'!$C:$D,2,FALSE)</f>
        <v>#N/A</v>
      </c>
    </row>
    <row r="2273" spans="1:18" x14ac:dyDescent="0.25">
      <c r="A2273" s="128"/>
      <c r="B2273" s="129"/>
      <c r="C2273" s="130"/>
      <c r="D2273" s="130"/>
      <c r="E2273" s="130"/>
      <c r="F2273" s="130"/>
      <c r="G2273" s="130"/>
      <c r="H2273" s="125"/>
      <c r="I2273" s="130"/>
      <c r="J2273" s="130"/>
      <c r="K2273" s="127"/>
      <c r="L2273" s="127"/>
      <c r="M2273" s="127"/>
      <c r="N2273" s="226">
        <f>Table7[[#This Row],[Drug Cost]]+Table7[[#This Row],[Drug Markup]]+Table7[[#This Row],[Drug Dispensing Fee]]</f>
        <v>0</v>
      </c>
      <c r="O2273" s="126"/>
      <c r="P2273" s="127">
        <f>Table7[[#This Row],[Total Drug Cost]]-Table7[[#This Row],[Total Third-party Pay]]</f>
        <v>0</v>
      </c>
      <c r="Q2273" s="127"/>
      <c r="R2273" s="70" t="e">
        <f>VLOOKUP(Table7[[#This Row],[Patient PHN]],'[1]MASTER LIST'!$C:$D,2,FALSE)</f>
        <v>#N/A</v>
      </c>
    </row>
    <row r="2274" spans="1:18" x14ac:dyDescent="0.25">
      <c r="A2274" s="128"/>
      <c r="B2274" s="129"/>
      <c r="C2274" s="130"/>
      <c r="D2274" s="130"/>
      <c r="E2274" s="130"/>
      <c r="F2274" s="130"/>
      <c r="G2274" s="130"/>
      <c r="H2274" s="125"/>
      <c r="I2274" s="130"/>
      <c r="J2274" s="130"/>
      <c r="K2274" s="127"/>
      <c r="L2274" s="127"/>
      <c r="M2274" s="127"/>
      <c r="N2274" s="226">
        <f>Table7[[#This Row],[Drug Cost]]+Table7[[#This Row],[Drug Markup]]+Table7[[#This Row],[Drug Dispensing Fee]]</f>
        <v>0</v>
      </c>
      <c r="O2274" s="126"/>
      <c r="P2274" s="127">
        <f>Table7[[#This Row],[Total Drug Cost]]-Table7[[#This Row],[Total Third-party Pay]]</f>
        <v>0</v>
      </c>
      <c r="Q2274" s="127"/>
      <c r="R2274" s="70" t="e">
        <f>VLOOKUP(Table7[[#This Row],[Patient PHN]],'[1]MASTER LIST'!$C:$D,2,FALSE)</f>
        <v>#N/A</v>
      </c>
    </row>
    <row r="2275" spans="1:18" x14ac:dyDescent="0.25">
      <c r="A2275" s="128"/>
      <c r="B2275" s="129"/>
      <c r="C2275" s="130"/>
      <c r="D2275" s="130"/>
      <c r="E2275" s="130"/>
      <c r="F2275" s="130"/>
      <c r="G2275" s="130"/>
      <c r="H2275" s="125"/>
      <c r="I2275" s="130"/>
      <c r="J2275" s="130"/>
      <c r="K2275" s="127"/>
      <c r="L2275" s="127"/>
      <c r="M2275" s="127"/>
      <c r="N2275" s="226">
        <f>Table7[[#This Row],[Drug Cost]]+Table7[[#This Row],[Drug Markup]]+Table7[[#This Row],[Drug Dispensing Fee]]</f>
        <v>0</v>
      </c>
      <c r="O2275" s="126"/>
      <c r="P2275" s="127">
        <f>Table7[[#This Row],[Total Drug Cost]]-Table7[[#This Row],[Total Third-party Pay]]</f>
        <v>0</v>
      </c>
      <c r="Q2275" s="127"/>
      <c r="R2275" s="70" t="e">
        <f>VLOOKUP(Table7[[#This Row],[Patient PHN]],'[1]MASTER LIST'!$C:$D,2,FALSE)</f>
        <v>#N/A</v>
      </c>
    </row>
    <row r="2276" spans="1:18" x14ac:dyDescent="0.25">
      <c r="A2276" s="128"/>
      <c r="B2276" s="129"/>
      <c r="C2276" s="130"/>
      <c r="D2276" s="130"/>
      <c r="E2276" s="130"/>
      <c r="F2276" s="130"/>
      <c r="G2276" s="130"/>
      <c r="H2276" s="125"/>
      <c r="I2276" s="130"/>
      <c r="J2276" s="130"/>
      <c r="K2276" s="127"/>
      <c r="L2276" s="127"/>
      <c r="M2276" s="127"/>
      <c r="N2276" s="226">
        <f>Table7[[#This Row],[Drug Cost]]+Table7[[#This Row],[Drug Markup]]+Table7[[#This Row],[Drug Dispensing Fee]]</f>
        <v>0</v>
      </c>
      <c r="O2276" s="126"/>
      <c r="P2276" s="127">
        <f>Table7[[#This Row],[Total Drug Cost]]-Table7[[#This Row],[Total Third-party Pay]]</f>
        <v>0</v>
      </c>
      <c r="Q2276" s="127"/>
      <c r="R2276" s="70" t="e">
        <f>VLOOKUP(Table7[[#This Row],[Patient PHN]],'[1]MASTER LIST'!$C:$D,2,FALSE)</f>
        <v>#N/A</v>
      </c>
    </row>
    <row r="2277" spans="1:18" x14ac:dyDescent="0.25">
      <c r="A2277" s="128"/>
      <c r="B2277" s="129"/>
      <c r="C2277" s="130"/>
      <c r="D2277" s="130"/>
      <c r="E2277" s="130"/>
      <c r="F2277" s="130"/>
      <c r="G2277" s="130"/>
      <c r="H2277" s="125"/>
      <c r="I2277" s="130"/>
      <c r="J2277" s="130"/>
      <c r="K2277" s="127"/>
      <c r="L2277" s="127"/>
      <c r="M2277" s="127"/>
      <c r="N2277" s="226">
        <f>Table7[[#This Row],[Drug Cost]]+Table7[[#This Row],[Drug Markup]]+Table7[[#This Row],[Drug Dispensing Fee]]</f>
        <v>0</v>
      </c>
      <c r="O2277" s="126"/>
      <c r="P2277" s="127">
        <f>Table7[[#This Row],[Total Drug Cost]]-Table7[[#This Row],[Total Third-party Pay]]</f>
        <v>0</v>
      </c>
      <c r="Q2277" s="127"/>
      <c r="R2277" s="70" t="e">
        <f>VLOOKUP(Table7[[#This Row],[Patient PHN]],'[1]MASTER LIST'!$C:$D,2,FALSE)</f>
        <v>#N/A</v>
      </c>
    </row>
    <row r="2278" spans="1:18" x14ac:dyDescent="0.25">
      <c r="A2278" s="128"/>
      <c r="B2278" s="129"/>
      <c r="C2278" s="130"/>
      <c r="D2278" s="130"/>
      <c r="E2278" s="130"/>
      <c r="F2278" s="130"/>
      <c r="G2278" s="130"/>
      <c r="H2278" s="125"/>
      <c r="I2278" s="130"/>
      <c r="J2278" s="130"/>
      <c r="K2278" s="127"/>
      <c r="L2278" s="127"/>
      <c r="M2278" s="127"/>
      <c r="N2278" s="226">
        <f>Table7[[#This Row],[Drug Cost]]+Table7[[#This Row],[Drug Markup]]+Table7[[#This Row],[Drug Dispensing Fee]]</f>
        <v>0</v>
      </c>
      <c r="O2278" s="126"/>
      <c r="P2278" s="127">
        <f>Table7[[#This Row],[Total Drug Cost]]-Table7[[#This Row],[Total Third-party Pay]]</f>
        <v>0</v>
      </c>
      <c r="Q2278" s="127"/>
      <c r="R2278" s="70" t="e">
        <f>VLOOKUP(Table7[[#This Row],[Patient PHN]],'[1]MASTER LIST'!$C:$D,2,FALSE)</f>
        <v>#N/A</v>
      </c>
    </row>
    <row r="2279" spans="1:18" x14ac:dyDescent="0.25">
      <c r="A2279" s="128"/>
      <c r="B2279" s="129"/>
      <c r="C2279" s="130"/>
      <c r="D2279" s="130"/>
      <c r="E2279" s="130"/>
      <c r="F2279" s="130"/>
      <c r="G2279" s="130"/>
      <c r="H2279" s="125"/>
      <c r="I2279" s="130"/>
      <c r="J2279" s="130"/>
      <c r="K2279" s="127"/>
      <c r="L2279" s="127"/>
      <c r="M2279" s="127"/>
      <c r="N2279" s="226">
        <f>Table7[[#This Row],[Drug Cost]]+Table7[[#This Row],[Drug Markup]]+Table7[[#This Row],[Drug Dispensing Fee]]</f>
        <v>0</v>
      </c>
      <c r="O2279" s="126"/>
      <c r="P2279" s="127">
        <f>Table7[[#This Row],[Total Drug Cost]]-Table7[[#This Row],[Total Third-party Pay]]</f>
        <v>0</v>
      </c>
      <c r="Q2279" s="127"/>
      <c r="R2279" s="70" t="e">
        <f>VLOOKUP(Table7[[#This Row],[Patient PHN]],'[1]MASTER LIST'!$C:$D,2,FALSE)</f>
        <v>#N/A</v>
      </c>
    </row>
    <row r="2280" spans="1:18" x14ac:dyDescent="0.25">
      <c r="A2280" s="128"/>
      <c r="B2280" s="129"/>
      <c r="C2280" s="130"/>
      <c r="D2280" s="130"/>
      <c r="E2280" s="130"/>
      <c r="F2280" s="130"/>
      <c r="G2280" s="130"/>
      <c r="H2280" s="125"/>
      <c r="I2280" s="130"/>
      <c r="J2280" s="130"/>
      <c r="K2280" s="127"/>
      <c r="L2280" s="127"/>
      <c r="M2280" s="127"/>
      <c r="N2280" s="226">
        <f>Table7[[#This Row],[Drug Cost]]+Table7[[#This Row],[Drug Markup]]+Table7[[#This Row],[Drug Dispensing Fee]]</f>
        <v>0</v>
      </c>
      <c r="O2280" s="126"/>
      <c r="P2280" s="127">
        <f>Table7[[#This Row],[Total Drug Cost]]-Table7[[#This Row],[Total Third-party Pay]]</f>
        <v>0</v>
      </c>
      <c r="Q2280" s="127"/>
      <c r="R2280" s="70" t="e">
        <f>VLOOKUP(Table7[[#This Row],[Patient PHN]],'[1]MASTER LIST'!$C:$D,2,FALSE)</f>
        <v>#N/A</v>
      </c>
    </row>
    <row r="2281" spans="1:18" x14ac:dyDescent="0.25">
      <c r="A2281" s="128"/>
      <c r="B2281" s="129"/>
      <c r="C2281" s="130"/>
      <c r="D2281" s="130"/>
      <c r="E2281" s="130"/>
      <c r="F2281" s="130"/>
      <c r="G2281" s="130"/>
      <c r="H2281" s="125"/>
      <c r="I2281" s="130"/>
      <c r="J2281" s="130"/>
      <c r="K2281" s="127"/>
      <c r="L2281" s="127"/>
      <c r="M2281" s="127"/>
      <c r="N2281" s="226">
        <f>Table7[[#This Row],[Drug Cost]]+Table7[[#This Row],[Drug Markup]]+Table7[[#This Row],[Drug Dispensing Fee]]</f>
        <v>0</v>
      </c>
      <c r="O2281" s="126"/>
      <c r="P2281" s="127">
        <f>Table7[[#This Row],[Total Drug Cost]]-Table7[[#This Row],[Total Third-party Pay]]</f>
        <v>0</v>
      </c>
      <c r="Q2281" s="127"/>
      <c r="R2281" s="70" t="e">
        <f>VLOOKUP(Table7[[#This Row],[Patient PHN]],'[1]MASTER LIST'!$C:$D,2,FALSE)</f>
        <v>#N/A</v>
      </c>
    </row>
    <row r="2282" spans="1:18" x14ac:dyDescent="0.25">
      <c r="A2282" s="128"/>
      <c r="B2282" s="129"/>
      <c r="C2282" s="130"/>
      <c r="D2282" s="130"/>
      <c r="E2282" s="130"/>
      <c r="F2282" s="130"/>
      <c r="G2282" s="130"/>
      <c r="H2282" s="125"/>
      <c r="I2282" s="130"/>
      <c r="J2282" s="130"/>
      <c r="K2282" s="127"/>
      <c r="L2282" s="127"/>
      <c r="M2282" s="127"/>
      <c r="N2282" s="226">
        <f>Table7[[#This Row],[Drug Cost]]+Table7[[#This Row],[Drug Markup]]+Table7[[#This Row],[Drug Dispensing Fee]]</f>
        <v>0</v>
      </c>
      <c r="O2282" s="126"/>
      <c r="P2282" s="127">
        <f>Table7[[#This Row],[Total Drug Cost]]-Table7[[#This Row],[Total Third-party Pay]]</f>
        <v>0</v>
      </c>
      <c r="Q2282" s="127"/>
      <c r="R2282" s="70" t="e">
        <f>VLOOKUP(Table7[[#This Row],[Patient PHN]],'[1]MASTER LIST'!$C:$D,2,FALSE)</f>
        <v>#N/A</v>
      </c>
    </row>
    <row r="2283" spans="1:18" x14ac:dyDescent="0.25">
      <c r="A2283" s="128"/>
      <c r="B2283" s="129"/>
      <c r="C2283" s="130"/>
      <c r="D2283" s="130"/>
      <c r="E2283" s="130"/>
      <c r="F2283" s="130"/>
      <c r="G2283" s="130"/>
      <c r="H2283" s="125"/>
      <c r="I2283" s="130"/>
      <c r="J2283" s="130"/>
      <c r="K2283" s="127"/>
      <c r="L2283" s="127"/>
      <c r="M2283" s="127"/>
      <c r="N2283" s="226">
        <f>Table7[[#This Row],[Drug Cost]]+Table7[[#This Row],[Drug Markup]]+Table7[[#This Row],[Drug Dispensing Fee]]</f>
        <v>0</v>
      </c>
      <c r="O2283" s="126"/>
      <c r="P2283" s="127">
        <f>Table7[[#This Row],[Total Drug Cost]]-Table7[[#This Row],[Total Third-party Pay]]</f>
        <v>0</v>
      </c>
      <c r="Q2283" s="127"/>
      <c r="R2283" s="70" t="e">
        <f>VLOOKUP(Table7[[#This Row],[Patient PHN]],'[1]MASTER LIST'!$C:$D,2,FALSE)</f>
        <v>#N/A</v>
      </c>
    </row>
    <row r="2284" spans="1:18" x14ac:dyDescent="0.25">
      <c r="A2284" s="128"/>
      <c r="B2284" s="129"/>
      <c r="C2284" s="130"/>
      <c r="D2284" s="130"/>
      <c r="E2284" s="130"/>
      <c r="F2284" s="130"/>
      <c r="G2284" s="130"/>
      <c r="H2284" s="125"/>
      <c r="I2284" s="130"/>
      <c r="J2284" s="130"/>
      <c r="K2284" s="127"/>
      <c r="L2284" s="127"/>
      <c r="M2284" s="127"/>
      <c r="N2284" s="226">
        <f>Table7[[#This Row],[Drug Cost]]+Table7[[#This Row],[Drug Markup]]+Table7[[#This Row],[Drug Dispensing Fee]]</f>
        <v>0</v>
      </c>
      <c r="O2284" s="126"/>
      <c r="P2284" s="127">
        <f>Table7[[#This Row],[Total Drug Cost]]-Table7[[#This Row],[Total Third-party Pay]]</f>
        <v>0</v>
      </c>
      <c r="Q2284" s="127"/>
      <c r="R2284" s="70" t="e">
        <f>VLOOKUP(Table7[[#This Row],[Patient PHN]],'[1]MASTER LIST'!$C:$D,2,FALSE)</f>
        <v>#N/A</v>
      </c>
    </row>
    <row r="2285" spans="1:18" x14ac:dyDescent="0.25">
      <c r="A2285" s="128"/>
      <c r="B2285" s="129"/>
      <c r="C2285" s="130"/>
      <c r="D2285" s="130"/>
      <c r="E2285" s="130"/>
      <c r="F2285" s="130"/>
      <c r="G2285" s="130"/>
      <c r="H2285" s="125"/>
      <c r="I2285" s="130"/>
      <c r="J2285" s="130"/>
      <c r="K2285" s="127"/>
      <c r="L2285" s="127"/>
      <c r="M2285" s="127"/>
      <c r="N2285" s="226">
        <f>Table7[[#This Row],[Drug Cost]]+Table7[[#This Row],[Drug Markup]]+Table7[[#This Row],[Drug Dispensing Fee]]</f>
        <v>0</v>
      </c>
      <c r="O2285" s="126"/>
      <c r="P2285" s="127">
        <f>Table7[[#This Row],[Total Drug Cost]]-Table7[[#This Row],[Total Third-party Pay]]</f>
        <v>0</v>
      </c>
      <c r="Q2285" s="127"/>
      <c r="R2285" s="70" t="e">
        <f>VLOOKUP(Table7[[#This Row],[Patient PHN]],'[1]MASTER LIST'!$C:$D,2,FALSE)</f>
        <v>#N/A</v>
      </c>
    </row>
    <row r="2286" spans="1:18" x14ac:dyDescent="0.25">
      <c r="A2286" s="128"/>
      <c r="B2286" s="129"/>
      <c r="C2286" s="130"/>
      <c r="D2286" s="130"/>
      <c r="E2286" s="130"/>
      <c r="F2286" s="130"/>
      <c r="G2286" s="130"/>
      <c r="H2286" s="125"/>
      <c r="I2286" s="130"/>
      <c r="J2286" s="130"/>
      <c r="K2286" s="127"/>
      <c r="L2286" s="127"/>
      <c r="M2286" s="127"/>
      <c r="N2286" s="226">
        <f>Table7[[#This Row],[Drug Cost]]+Table7[[#This Row],[Drug Markup]]+Table7[[#This Row],[Drug Dispensing Fee]]</f>
        <v>0</v>
      </c>
      <c r="O2286" s="126"/>
      <c r="P2286" s="127">
        <f>Table7[[#This Row],[Total Drug Cost]]-Table7[[#This Row],[Total Third-party Pay]]</f>
        <v>0</v>
      </c>
      <c r="Q2286" s="127"/>
      <c r="R2286" s="70" t="e">
        <f>VLOOKUP(Table7[[#This Row],[Patient PHN]],'[1]MASTER LIST'!$C:$D,2,FALSE)</f>
        <v>#N/A</v>
      </c>
    </row>
    <row r="2287" spans="1:18" x14ac:dyDescent="0.25">
      <c r="A2287" s="128"/>
      <c r="B2287" s="129"/>
      <c r="C2287" s="130"/>
      <c r="D2287" s="130"/>
      <c r="E2287" s="130"/>
      <c r="F2287" s="130"/>
      <c r="G2287" s="130"/>
      <c r="H2287" s="125"/>
      <c r="I2287" s="130"/>
      <c r="J2287" s="130"/>
      <c r="K2287" s="127"/>
      <c r="L2287" s="127"/>
      <c r="M2287" s="127"/>
      <c r="N2287" s="226">
        <f>Table7[[#This Row],[Drug Cost]]+Table7[[#This Row],[Drug Markup]]+Table7[[#This Row],[Drug Dispensing Fee]]</f>
        <v>0</v>
      </c>
      <c r="O2287" s="126"/>
      <c r="P2287" s="127">
        <f>Table7[[#This Row],[Total Drug Cost]]-Table7[[#This Row],[Total Third-party Pay]]</f>
        <v>0</v>
      </c>
      <c r="Q2287" s="127"/>
      <c r="R2287" s="70" t="e">
        <f>VLOOKUP(Table7[[#This Row],[Patient PHN]],'[1]MASTER LIST'!$C:$D,2,FALSE)</f>
        <v>#N/A</v>
      </c>
    </row>
    <row r="2288" spans="1:18" x14ac:dyDescent="0.25">
      <c r="A2288" s="128"/>
      <c r="B2288" s="129"/>
      <c r="C2288" s="130"/>
      <c r="D2288" s="130"/>
      <c r="E2288" s="130"/>
      <c r="F2288" s="130"/>
      <c r="G2288" s="130"/>
      <c r="H2288" s="125"/>
      <c r="I2288" s="130"/>
      <c r="J2288" s="130"/>
      <c r="K2288" s="127"/>
      <c r="L2288" s="127"/>
      <c r="M2288" s="127"/>
      <c r="N2288" s="226">
        <f>Table7[[#This Row],[Drug Cost]]+Table7[[#This Row],[Drug Markup]]+Table7[[#This Row],[Drug Dispensing Fee]]</f>
        <v>0</v>
      </c>
      <c r="O2288" s="126"/>
      <c r="P2288" s="127">
        <f>Table7[[#This Row],[Total Drug Cost]]-Table7[[#This Row],[Total Third-party Pay]]</f>
        <v>0</v>
      </c>
      <c r="Q2288" s="127"/>
      <c r="R2288" s="70" t="e">
        <f>VLOOKUP(Table7[[#This Row],[Patient PHN]],'[1]MASTER LIST'!$C:$D,2,FALSE)</f>
        <v>#N/A</v>
      </c>
    </row>
    <row r="2289" spans="1:18" x14ac:dyDescent="0.25">
      <c r="A2289" s="128"/>
      <c r="B2289" s="129"/>
      <c r="C2289" s="130"/>
      <c r="D2289" s="130"/>
      <c r="E2289" s="130"/>
      <c r="F2289" s="130"/>
      <c r="G2289" s="130"/>
      <c r="H2289" s="125"/>
      <c r="I2289" s="130"/>
      <c r="J2289" s="130"/>
      <c r="K2289" s="127"/>
      <c r="L2289" s="127"/>
      <c r="M2289" s="127"/>
      <c r="N2289" s="226">
        <f>Table7[[#This Row],[Drug Cost]]+Table7[[#This Row],[Drug Markup]]+Table7[[#This Row],[Drug Dispensing Fee]]</f>
        <v>0</v>
      </c>
      <c r="O2289" s="126"/>
      <c r="P2289" s="127">
        <f>Table7[[#This Row],[Total Drug Cost]]-Table7[[#This Row],[Total Third-party Pay]]</f>
        <v>0</v>
      </c>
      <c r="Q2289" s="127"/>
      <c r="R2289" s="70" t="e">
        <f>VLOOKUP(Table7[[#This Row],[Patient PHN]],'[1]MASTER LIST'!$C:$D,2,FALSE)</f>
        <v>#N/A</v>
      </c>
    </row>
    <row r="2290" spans="1:18" x14ac:dyDescent="0.25">
      <c r="A2290" s="128"/>
      <c r="B2290" s="129"/>
      <c r="C2290" s="130"/>
      <c r="D2290" s="130"/>
      <c r="E2290" s="130"/>
      <c r="F2290" s="130"/>
      <c r="G2290" s="130"/>
      <c r="H2290" s="125"/>
      <c r="I2290" s="130"/>
      <c r="J2290" s="130"/>
      <c r="K2290" s="127"/>
      <c r="L2290" s="127"/>
      <c r="M2290" s="127"/>
      <c r="N2290" s="226">
        <f>Table7[[#This Row],[Drug Cost]]+Table7[[#This Row],[Drug Markup]]+Table7[[#This Row],[Drug Dispensing Fee]]</f>
        <v>0</v>
      </c>
      <c r="O2290" s="126"/>
      <c r="P2290" s="127">
        <f>Table7[[#This Row],[Total Drug Cost]]-Table7[[#This Row],[Total Third-party Pay]]</f>
        <v>0</v>
      </c>
      <c r="Q2290" s="127"/>
      <c r="R2290" s="70" t="e">
        <f>VLOOKUP(Table7[[#This Row],[Patient PHN]],'[1]MASTER LIST'!$C:$D,2,FALSE)</f>
        <v>#N/A</v>
      </c>
    </row>
    <row r="2291" spans="1:18" x14ac:dyDescent="0.25">
      <c r="A2291" s="128"/>
      <c r="B2291" s="129"/>
      <c r="C2291" s="130"/>
      <c r="D2291" s="130"/>
      <c r="E2291" s="130"/>
      <c r="F2291" s="130"/>
      <c r="G2291" s="130"/>
      <c r="H2291" s="125"/>
      <c r="I2291" s="130"/>
      <c r="J2291" s="130"/>
      <c r="K2291" s="127"/>
      <c r="L2291" s="127"/>
      <c r="M2291" s="127"/>
      <c r="N2291" s="226">
        <f>Table7[[#This Row],[Drug Cost]]+Table7[[#This Row],[Drug Markup]]+Table7[[#This Row],[Drug Dispensing Fee]]</f>
        <v>0</v>
      </c>
      <c r="O2291" s="126"/>
      <c r="P2291" s="127">
        <f>Table7[[#This Row],[Total Drug Cost]]-Table7[[#This Row],[Total Third-party Pay]]</f>
        <v>0</v>
      </c>
      <c r="Q2291" s="127"/>
      <c r="R2291" s="70" t="e">
        <f>VLOOKUP(Table7[[#This Row],[Patient PHN]],'[1]MASTER LIST'!$C:$D,2,FALSE)</f>
        <v>#N/A</v>
      </c>
    </row>
    <row r="2292" spans="1:18" x14ac:dyDescent="0.25">
      <c r="A2292" s="128"/>
      <c r="B2292" s="129"/>
      <c r="C2292" s="130"/>
      <c r="D2292" s="130"/>
      <c r="E2292" s="130"/>
      <c r="F2292" s="130"/>
      <c r="G2292" s="130"/>
      <c r="H2292" s="125"/>
      <c r="I2292" s="130"/>
      <c r="J2292" s="130"/>
      <c r="K2292" s="127"/>
      <c r="L2292" s="127"/>
      <c r="M2292" s="127"/>
      <c r="N2292" s="226">
        <f>Table7[[#This Row],[Drug Cost]]+Table7[[#This Row],[Drug Markup]]+Table7[[#This Row],[Drug Dispensing Fee]]</f>
        <v>0</v>
      </c>
      <c r="O2292" s="126"/>
      <c r="P2292" s="127">
        <f>Table7[[#This Row],[Total Drug Cost]]-Table7[[#This Row],[Total Third-party Pay]]</f>
        <v>0</v>
      </c>
      <c r="Q2292" s="127"/>
      <c r="R2292" s="70" t="e">
        <f>VLOOKUP(Table7[[#This Row],[Patient PHN]],'[1]MASTER LIST'!$C:$D,2,FALSE)</f>
        <v>#N/A</v>
      </c>
    </row>
    <row r="2293" spans="1:18" x14ac:dyDescent="0.25">
      <c r="A2293" s="128"/>
      <c r="B2293" s="129"/>
      <c r="C2293" s="130"/>
      <c r="D2293" s="130"/>
      <c r="E2293" s="130"/>
      <c r="F2293" s="130"/>
      <c r="G2293" s="130"/>
      <c r="H2293" s="125"/>
      <c r="I2293" s="130"/>
      <c r="J2293" s="130"/>
      <c r="K2293" s="127"/>
      <c r="L2293" s="127"/>
      <c r="M2293" s="127"/>
      <c r="N2293" s="226">
        <f>Table7[[#This Row],[Drug Cost]]+Table7[[#This Row],[Drug Markup]]+Table7[[#This Row],[Drug Dispensing Fee]]</f>
        <v>0</v>
      </c>
      <c r="O2293" s="126"/>
      <c r="P2293" s="127">
        <f>Table7[[#This Row],[Total Drug Cost]]-Table7[[#This Row],[Total Third-party Pay]]</f>
        <v>0</v>
      </c>
      <c r="Q2293" s="127"/>
      <c r="R2293" s="70" t="e">
        <f>VLOOKUP(Table7[[#This Row],[Patient PHN]],'[1]MASTER LIST'!$C:$D,2,FALSE)</f>
        <v>#N/A</v>
      </c>
    </row>
    <row r="2294" spans="1:18" x14ac:dyDescent="0.25">
      <c r="A2294" s="128"/>
      <c r="B2294" s="129"/>
      <c r="C2294" s="130"/>
      <c r="D2294" s="130"/>
      <c r="E2294" s="130"/>
      <c r="F2294" s="130"/>
      <c r="G2294" s="130"/>
      <c r="H2294" s="125"/>
      <c r="I2294" s="130"/>
      <c r="J2294" s="130"/>
      <c r="K2294" s="127"/>
      <c r="L2294" s="127"/>
      <c r="M2294" s="127"/>
      <c r="N2294" s="226">
        <f>Table7[[#This Row],[Drug Cost]]+Table7[[#This Row],[Drug Markup]]+Table7[[#This Row],[Drug Dispensing Fee]]</f>
        <v>0</v>
      </c>
      <c r="O2294" s="126"/>
      <c r="P2294" s="127">
        <f>Table7[[#This Row],[Total Drug Cost]]-Table7[[#This Row],[Total Third-party Pay]]</f>
        <v>0</v>
      </c>
      <c r="Q2294" s="127"/>
      <c r="R2294" s="70" t="e">
        <f>VLOOKUP(Table7[[#This Row],[Patient PHN]],'[1]MASTER LIST'!$C:$D,2,FALSE)</f>
        <v>#N/A</v>
      </c>
    </row>
    <row r="2295" spans="1:18" x14ac:dyDescent="0.25">
      <c r="A2295" s="128"/>
      <c r="B2295" s="129"/>
      <c r="C2295" s="130"/>
      <c r="D2295" s="130"/>
      <c r="E2295" s="130"/>
      <c r="F2295" s="130"/>
      <c r="G2295" s="130"/>
      <c r="H2295" s="125"/>
      <c r="I2295" s="130"/>
      <c r="J2295" s="130"/>
      <c r="K2295" s="127"/>
      <c r="L2295" s="127"/>
      <c r="M2295" s="127"/>
      <c r="N2295" s="226">
        <f>Table7[[#This Row],[Drug Cost]]+Table7[[#This Row],[Drug Markup]]+Table7[[#This Row],[Drug Dispensing Fee]]</f>
        <v>0</v>
      </c>
      <c r="O2295" s="126"/>
      <c r="P2295" s="127">
        <f>Table7[[#This Row],[Total Drug Cost]]-Table7[[#This Row],[Total Third-party Pay]]</f>
        <v>0</v>
      </c>
      <c r="Q2295" s="127"/>
      <c r="R2295" s="70" t="e">
        <f>VLOOKUP(Table7[[#This Row],[Patient PHN]],'[1]MASTER LIST'!$C:$D,2,FALSE)</f>
        <v>#N/A</v>
      </c>
    </row>
    <row r="2296" spans="1:18" x14ac:dyDescent="0.25">
      <c r="A2296" s="128"/>
      <c r="B2296" s="129"/>
      <c r="C2296" s="130"/>
      <c r="D2296" s="130"/>
      <c r="E2296" s="130"/>
      <c r="F2296" s="130"/>
      <c r="G2296" s="130"/>
      <c r="H2296" s="125"/>
      <c r="I2296" s="130"/>
      <c r="J2296" s="130"/>
      <c r="K2296" s="127"/>
      <c r="L2296" s="127"/>
      <c r="M2296" s="127"/>
      <c r="N2296" s="226">
        <f>Table7[[#This Row],[Drug Cost]]+Table7[[#This Row],[Drug Markup]]+Table7[[#This Row],[Drug Dispensing Fee]]</f>
        <v>0</v>
      </c>
      <c r="O2296" s="126"/>
      <c r="P2296" s="127">
        <f>Table7[[#This Row],[Total Drug Cost]]-Table7[[#This Row],[Total Third-party Pay]]</f>
        <v>0</v>
      </c>
      <c r="Q2296" s="127"/>
      <c r="R2296" s="70" t="e">
        <f>VLOOKUP(Table7[[#This Row],[Patient PHN]],'[1]MASTER LIST'!$C:$D,2,FALSE)</f>
        <v>#N/A</v>
      </c>
    </row>
    <row r="2297" spans="1:18" x14ac:dyDescent="0.25">
      <c r="A2297" s="128"/>
      <c r="B2297" s="129"/>
      <c r="C2297" s="130"/>
      <c r="D2297" s="130"/>
      <c r="E2297" s="130"/>
      <c r="F2297" s="130"/>
      <c r="G2297" s="130"/>
      <c r="H2297" s="125"/>
      <c r="I2297" s="130"/>
      <c r="J2297" s="130"/>
      <c r="K2297" s="127"/>
      <c r="L2297" s="127"/>
      <c r="M2297" s="127"/>
      <c r="N2297" s="226">
        <f>Table7[[#This Row],[Drug Cost]]+Table7[[#This Row],[Drug Markup]]+Table7[[#This Row],[Drug Dispensing Fee]]</f>
        <v>0</v>
      </c>
      <c r="O2297" s="126"/>
      <c r="P2297" s="127">
        <f>Table7[[#This Row],[Total Drug Cost]]-Table7[[#This Row],[Total Third-party Pay]]</f>
        <v>0</v>
      </c>
      <c r="Q2297" s="127"/>
      <c r="R2297" s="70" t="e">
        <f>VLOOKUP(Table7[[#This Row],[Patient PHN]],'[1]MASTER LIST'!$C:$D,2,FALSE)</f>
        <v>#N/A</v>
      </c>
    </row>
    <row r="2298" spans="1:18" x14ac:dyDescent="0.25">
      <c r="A2298" s="128"/>
      <c r="B2298" s="129"/>
      <c r="C2298" s="130"/>
      <c r="D2298" s="130"/>
      <c r="E2298" s="130"/>
      <c r="F2298" s="130"/>
      <c r="G2298" s="130"/>
      <c r="H2298" s="125"/>
      <c r="I2298" s="130"/>
      <c r="J2298" s="130"/>
      <c r="K2298" s="127"/>
      <c r="L2298" s="127"/>
      <c r="M2298" s="127"/>
      <c r="N2298" s="226">
        <f>Table7[[#This Row],[Drug Cost]]+Table7[[#This Row],[Drug Markup]]+Table7[[#This Row],[Drug Dispensing Fee]]</f>
        <v>0</v>
      </c>
      <c r="O2298" s="126"/>
      <c r="P2298" s="127">
        <f>Table7[[#This Row],[Total Drug Cost]]-Table7[[#This Row],[Total Third-party Pay]]</f>
        <v>0</v>
      </c>
      <c r="Q2298" s="127"/>
      <c r="R2298" s="70" t="e">
        <f>VLOOKUP(Table7[[#This Row],[Patient PHN]],'[1]MASTER LIST'!$C:$D,2,FALSE)</f>
        <v>#N/A</v>
      </c>
    </row>
    <row r="2299" spans="1:18" x14ac:dyDescent="0.25">
      <c r="A2299" s="128"/>
      <c r="B2299" s="129"/>
      <c r="C2299" s="130"/>
      <c r="D2299" s="130"/>
      <c r="E2299" s="130"/>
      <c r="F2299" s="130"/>
      <c r="G2299" s="130"/>
      <c r="H2299" s="125"/>
      <c r="I2299" s="130"/>
      <c r="J2299" s="130"/>
      <c r="K2299" s="127"/>
      <c r="L2299" s="127"/>
      <c r="M2299" s="127"/>
      <c r="N2299" s="226">
        <f>Table7[[#This Row],[Drug Cost]]+Table7[[#This Row],[Drug Markup]]+Table7[[#This Row],[Drug Dispensing Fee]]</f>
        <v>0</v>
      </c>
      <c r="O2299" s="126"/>
      <c r="P2299" s="127">
        <f>Table7[[#This Row],[Total Drug Cost]]-Table7[[#This Row],[Total Third-party Pay]]</f>
        <v>0</v>
      </c>
      <c r="Q2299" s="127"/>
      <c r="R2299" s="70" t="e">
        <f>VLOOKUP(Table7[[#This Row],[Patient PHN]],'[1]MASTER LIST'!$C:$D,2,FALSE)</f>
        <v>#N/A</v>
      </c>
    </row>
    <row r="2300" spans="1:18" x14ac:dyDescent="0.25">
      <c r="A2300" s="128"/>
      <c r="B2300" s="129"/>
      <c r="C2300" s="130"/>
      <c r="D2300" s="130"/>
      <c r="E2300" s="130"/>
      <c r="F2300" s="130"/>
      <c r="G2300" s="130"/>
      <c r="H2300" s="125"/>
      <c r="I2300" s="130"/>
      <c r="J2300" s="130"/>
      <c r="K2300" s="127"/>
      <c r="L2300" s="127"/>
      <c r="M2300" s="127"/>
      <c r="N2300" s="226">
        <f>Table7[[#This Row],[Drug Cost]]+Table7[[#This Row],[Drug Markup]]+Table7[[#This Row],[Drug Dispensing Fee]]</f>
        <v>0</v>
      </c>
      <c r="O2300" s="126"/>
      <c r="P2300" s="127">
        <f>Table7[[#This Row],[Total Drug Cost]]-Table7[[#This Row],[Total Third-party Pay]]</f>
        <v>0</v>
      </c>
      <c r="Q2300" s="127"/>
      <c r="R2300" s="70" t="e">
        <f>VLOOKUP(Table7[[#This Row],[Patient PHN]],'[1]MASTER LIST'!$C:$D,2,FALSE)</f>
        <v>#N/A</v>
      </c>
    </row>
    <row r="2301" spans="1:18" x14ac:dyDescent="0.25">
      <c r="A2301" s="128"/>
      <c r="B2301" s="129"/>
      <c r="C2301" s="130"/>
      <c r="D2301" s="130"/>
      <c r="E2301" s="130"/>
      <c r="F2301" s="130"/>
      <c r="G2301" s="130"/>
      <c r="H2301" s="125"/>
      <c r="I2301" s="130"/>
      <c r="J2301" s="130"/>
      <c r="K2301" s="127"/>
      <c r="L2301" s="127"/>
      <c r="M2301" s="127"/>
      <c r="N2301" s="226">
        <f>Table7[[#This Row],[Drug Cost]]+Table7[[#This Row],[Drug Markup]]+Table7[[#This Row],[Drug Dispensing Fee]]</f>
        <v>0</v>
      </c>
      <c r="O2301" s="126"/>
      <c r="P2301" s="127">
        <f>Table7[[#This Row],[Total Drug Cost]]-Table7[[#This Row],[Total Third-party Pay]]</f>
        <v>0</v>
      </c>
      <c r="Q2301" s="127"/>
      <c r="R2301" s="70" t="e">
        <f>VLOOKUP(Table7[[#This Row],[Patient PHN]],'[1]MASTER LIST'!$C:$D,2,FALSE)</f>
        <v>#N/A</v>
      </c>
    </row>
    <row r="2302" spans="1:18" x14ac:dyDescent="0.25">
      <c r="A2302" s="128"/>
      <c r="B2302" s="129"/>
      <c r="C2302" s="130"/>
      <c r="D2302" s="130"/>
      <c r="E2302" s="130"/>
      <c r="F2302" s="130"/>
      <c r="G2302" s="130"/>
      <c r="H2302" s="125"/>
      <c r="I2302" s="130"/>
      <c r="J2302" s="130"/>
      <c r="K2302" s="127"/>
      <c r="L2302" s="127"/>
      <c r="M2302" s="127"/>
      <c r="N2302" s="226">
        <f>Table7[[#This Row],[Drug Cost]]+Table7[[#This Row],[Drug Markup]]+Table7[[#This Row],[Drug Dispensing Fee]]</f>
        <v>0</v>
      </c>
      <c r="O2302" s="126"/>
      <c r="P2302" s="127">
        <f>Table7[[#This Row],[Total Drug Cost]]-Table7[[#This Row],[Total Third-party Pay]]</f>
        <v>0</v>
      </c>
      <c r="Q2302" s="127"/>
      <c r="R2302" s="70" t="e">
        <f>VLOOKUP(Table7[[#This Row],[Patient PHN]],'[1]MASTER LIST'!$C:$D,2,FALSE)</f>
        <v>#N/A</v>
      </c>
    </row>
    <row r="2303" spans="1:18" x14ac:dyDescent="0.25">
      <c r="A2303" s="128"/>
      <c r="B2303" s="129"/>
      <c r="C2303" s="130"/>
      <c r="D2303" s="130"/>
      <c r="E2303" s="130"/>
      <c r="F2303" s="130"/>
      <c r="G2303" s="130"/>
      <c r="H2303" s="125"/>
      <c r="I2303" s="130"/>
      <c r="J2303" s="130"/>
      <c r="K2303" s="127"/>
      <c r="L2303" s="127"/>
      <c r="M2303" s="127"/>
      <c r="N2303" s="226">
        <f>Table7[[#This Row],[Drug Cost]]+Table7[[#This Row],[Drug Markup]]+Table7[[#This Row],[Drug Dispensing Fee]]</f>
        <v>0</v>
      </c>
      <c r="O2303" s="126"/>
      <c r="P2303" s="127">
        <f>Table7[[#This Row],[Total Drug Cost]]-Table7[[#This Row],[Total Third-party Pay]]</f>
        <v>0</v>
      </c>
      <c r="Q2303" s="127"/>
      <c r="R2303" s="70" t="e">
        <f>VLOOKUP(Table7[[#This Row],[Patient PHN]],'[1]MASTER LIST'!$C:$D,2,FALSE)</f>
        <v>#N/A</v>
      </c>
    </row>
    <row r="2304" spans="1:18" x14ac:dyDescent="0.25">
      <c r="A2304" s="128"/>
      <c r="B2304" s="129"/>
      <c r="C2304" s="130"/>
      <c r="D2304" s="130"/>
      <c r="E2304" s="130"/>
      <c r="F2304" s="130"/>
      <c r="G2304" s="130"/>
      <c r="H2304" s="125"/>
      <c r="I2304" s="130"/>
      <c r="J2304" s="130"/>
      <c r="K2304" s="127"/>
      <c r="L2304" s="127"/>
      <c r="M2304" s="127"/>
      <c r="N2304" s="226">
        <f>Table7[[#This Row],[Drug Cost]]+Table7[[#This Row],[Drug Markup]]+Table7[[#This Row],[Drug Dispensing Fee]]</f>
        <v>0</v>
      </c>
      <c r="O2304" s="126"/>
      <c r="P2304" s="127">
        <f>Table7[[#This Row],[Total Drug Cost]]-Table7[[#This Row],[Total Third-party Pay]]</f>
        <v>0</v>
      </c>
      <c r="Q2304" s="127"/>
      <c r="R2304" s="70" t="e">
        <f>VLOOKUP(Table7[[#This Row],[Patient PHN]],'[1]MASTER LIST'!$C:$D,2,FALSE)</f>
        <v>#N/A</v>
      </c>
    </row>
    <row r="2305" spans="1:18" x14ac:dyDescent="0.25">
      <c r="A2305" s="128"/>
      <c r="B2305" s="129"/>
      <c r="C2305" s="130"/>
      <c r="D2305" s="130"/>
      <c r="E2305" s="130"/>
      <c r="F2305" s="130"/>
      <c r="G2305" s="130"/>
      <c r="H2305" s="125"/>
      <c r="I2305" s="130"/>
      <c r="J2305" s="130"/>
      <c r="K2305" s="127"/>
      <c r="L2305" s="127"/>
      <c r="M2305" s="127"/>
      <c r="N2305" s="226">
        <f>Table7[[#This Row],[Drug Cost]]+Table7[[#This Row],[Drug Markup]]+Table7[[#This Row],[Drug Dispensing Fee]]</f>
        <v>0</v>
      </c>
      <c r="O2305" s="126"/>
      <c r="P2305" s="127">
        <f>Table7[[#This Row],[Total Drug Cost]]-Table7[[#This Row],[Total Third-party Pay]]</f>
        <v>0</v>
      </c>
      <c r="Q2305" s="127"/>
      <c r="R2305" s="70" t="e">
        <f>VLOOKUP(Table7[[#This Row],[Patient PHN]],'[1]MASTER LIST'!$C:$D,2,FALSE)</f>
        <v>#N/A</v>
      </c>
    </row>
    <row r="2306" spans="1:18" x14ac:dyDescent="0.25">
      <c r="A2306" s="128"/>
      <c r="B2306" s="129"/>
      <c r="C2306" s="130"/>
      <c r="D2306" s="130"/>
      <c r="E2306" s="130"/>
      <c r="F2306" s="130"/>
      <c r="G2306" s="130"/>
      <c r="H2306" s="125"/>
      <c r="I2306" s="130"/>
      <c r="J2306" s="130"/>
      <c r="K2306" s="127"/>
      <c r="L2306" s="127"/>
      <c r="M2306" s="127"/>
      <c r="N2306" s="226">
        <f>Table7[[#This Row],[Drug Cost]]+Table7[[#This Row],[Drug Markup]]+Table7[[#This Row],[Drug Dispensing Fee]]</f>
        <v>0</v>
      </c>
      <c r="O2306" s="126"/>
      <c r="P2306" s="127">
        <f>Table7[[#This Row],[Total Drug Cost]]-Table7[[#This Row],[Total Third-party Pay]]</f>
        <v>0</v>
      </c>
      <c r="Q2306" s="127"/>
      <c r="R2306" s="70" t="e">
        <f>VLOOKUP(Table7[[#This Row],[Patient PHN]],'[1]MASTER LIST'!$C:$D,2,FALSE)</f>
        <v>#N/A</v>
      </c>
    </row>
    <row r="2307" spans="1:18" x14ac:dyDescent="0.25">
      <c r="A2307" s="128"/>
      <c r="B2307" s="129"/>
      <c r="C2307" s="130"/>
      <c r="D2307" s="130"/>
      <c r="E2307" s="130"/>
      <c r="F2307" s="130"/>
      <c r="G2307" s="130"/>
      <c r="H2307" s="125"/>
      <c r="I2307" s="130"/>
      <c r="J2307" s="130"/>
      <c r="K2307" s="127"/>
      <c r="L2307" s="127"/>
      <c r="M2307" s="127"/>
      <c r="N2307" s="226">
        <f>Table7[[#This Row],[Drug Cost]]+Table7[[#This Row],[Drug Markup]]+Table7[[#This Row],[Drug Dispensing Fee]]</f>
        <v>0</v>
      </c>
      <c r="O2307" s="126"/>
      <c r="P2307" s="127">
        <f>Table7[[#This Row],[Total Drug Cost]]-Table7[[#This Row],[Total Third-party Pay]]</f>
        <v>0</v>
      </c>
      <c r="Q2307" s="127"/>
      <c r="R2307" s="70" t="e">
        <f>VLOOKUP(Table7[[#This Row],[Patient PHN]],'[1]MASTER LIST'!$C:$D,2,FALSE)</f>
        <v>#N/A</v>
      </c>
    </row>
    <row r="2308" spans="1:18" x14ac:dyDescent="0.25">
      <c r="A2308" s="128"/>
      <c r="B2308" s="129"/>
      <c r="C2308" s="130"/>
      <c r="D2308" s="130"/>
      <c r="E2308" s="130"/>
      <c r="F2308" s="130"/>
      <c r="G2308" s="130"/>
      <c r="H2308" s="125"/>
      <c r="I2308" s="130"/>
      <c r="J2308" s="130"/>
      <c r="K2308" s="127"/>
      <c r="L2308" s="127"/>
      <c r="M2308" s="127"/>
      <c r="N2308" s="226">
        <f>Table7[[#This Row],[Drug Cost]]+Table7[[#This Row],[Drug Markup]]+Table7[[#This Row],[Drug Dispensing Fee]]</f>
        <v>0</v>
      </c>
      <c r="O2308" s="126"/>
      <c r="P2308" s="127">
        <f>Table7[[#This Row],[Total Drug Cost]]-Table7[[#This Row],[Total Third-party Pay]]</f>
        <v>0</v>
      </c>
      <c r="Q2308" s="127"/>
      <c r="R2308" s="70" t="e">
        <f>VLOOKUP(Table7[[#This Row],[Patient PHN]],'[1]MASTER LIST'!$C:$D,2,FALSE)</f>
        <v>#N/A</v>
      </c>
    </row>
    <row r="2309" spans="1:18" x14ac:dyDescent="0.25">
      <c r="A2309" s="128"/>
      <c r="B2309" s="129"/>
      <c r="C2309" s="130"/>
      <c r="D2309" s="130"/>
      <c r="E2309" s="130"/>
      <c r="F2309" s="130"/>
      <c r="G2309" s="130"/>
      <c r="H2309" s="125"/>
      <c r="I2309" s="130"/>
      <c r="J2309" s="130"/>
      <c r="K2309" s="127"/>
      <c r="L2309" s="127"/>
      <c r="M2309" s="127"/>
      <c r="N2309" s="226">
        <f>Table7[[#This Row],[Drug Cost]]+Table7[[#This Row],[Drug Markup]]+Table7[[#This Row],[Drug Dispensing Fee]]</f>
        <v>0</v>
      </c>
      <c r="O2309" s="126"/>
      <c r="P2309" s="127">
        <f>Table7[[#This Row],[Total Drug Cost]]-Table7[[#This Row],[Total Third-party Pay]]</f>
        <v>0</v>
      </c>
      <c r="Q2309" s="127"/>
      <c r="R2309" s="70" t="e">
        <f>VLOOKUP(Table7[[#This Row],[Patient PHN]],'[1]MASTER LIST'!$C:$D,2,FALSE)</f>
        <v>#N/A</v>
      </c>
    </row>
    <row r="2310" spans="1:18" x14ac:dyDescent="0.25">
      <c r="A2310" s="128"/>
      <c r="B2310" s="129"/>
      <c r="C2310" s="130"/>
      <c r="D2310" s="130"/>
      <c r="E2310" s="130"/>
      <c r="F2310" s="130"/>
      <c r="G2310" s="130"/>
      <c r="H2310" s="125"/>
      <c r="I2310" s="130"/>
      <c r="J2310" s="130"/>
      <c r="K2310" s="127"/>
      <c r="L2310" s="127"/>
      <c r="M2310" s="127"/>
      <c r="N2310" s="226">
        <f>Table7[[#This Row],[Drug Cost]]+Table7[[#This Row],[Drug Markup]]+Table7[[#This Row],[Drug Dispensing Fee]]</f>
        <v>0</v>
      </c>
      <c r="O2310" s="126"/>
      <c r="P2310" s="127">
        <f>Table7[[#This Row],[Total Drug Cost]]-Table7[[#This Row],[Total Third-party Pay]]</f>
        <v>0</v>
      </c>
      <c r="Q2310" s="127"/>
      <c r="R2310" s="70" t="e">
        <f>VLOOKUP(Table7[[#This Row],[Patient PHN]],'[1]MASTER LIST'!$C:$D,2,FALSE)</f>
        <v>#N/A</v>
      </c>
    </row>
    <row r="2311" spans="1:18" x14ac:dyDescent="0.25">
      <c r="A2311" s="128"/>
      <c r="B2311" s="129"/>
      <c r="C2311" s="130"/>
      <c r="D2311" s="130"/>
      <c r="E2311" s="130"/>
      <c r="F2311" s="130"/>
      <c r="G2311" s="130"/>
      <c r="H2311" s="125"/>
      <c r="I2311" s="130"/>
      <c r="J2311" s="130"/>
      <c r="K2311" s="127"/>
      <c r="L2311" s="127"/>
      <c r="M2311" s="127"/>
      <c r="N2311" s="226">
        <f>Table7[[#This Row],[Drug Cost]]+Table7[[#This Row],[Drug Markup]]+Table7[[#This Row],[Drug Dispensing Fee]]</f>
        <v>0</v>
      </c>
      <c r="O2311" s="126"/>
      <c r="P2311" s="127">
        <f>Table7[[#This Row],[Total Drug Cost]]-Table7[[#This Row],[Total Third-party Pay]]</f>
        <v>0</v>
      </c>
      <c r="Q2311" s="127"/>
      <c r="R2311" s="70" t="e">
        <f>VLOOKUP(Table7[[#This Row],[Patient PHN]],'[1]MASTER LIST'!$C:$D,2,FALSE)</f>
        <v>#N/A</v>
      </c>
    </row>
    <row r="2312" spans="1:18" x14ac:dyDescent="0.25">
      <c r="A2312" s="128"/>
      <c r="B2312" s="129"/>
      <c r="C2312" s="130"/>
      <c r="D2312" s="130"/>
      <c r="E2312" s="130"/>
      <c r="F2312" s="130"/>
      <c r="G2312" s="130"/>
      <c r="H2312" s="125"/>
      <c r="I2312" s="130"/>
      <c r="J2312" s="130"/>
      <c r="K2312" s="127"/>
      <c r="L2312" s="127"/>
      <c r="M2312" s="127"/>
      <c r="N2312" s="226">
        <f>Table7[[#This Row],[Drug Cost]]+Table7[[#This Row],[Drug Markup]]+Table7[[#This Row],[Drug Dispensing Fee]]</f>
        <v>0</v>
      </c>
      <c r="O2312" s="126"/>
      <c r="P2312" s="127">
        <f>Table7[[#This Row],[Total Drug Cost]]-Table7[[#This Row],[Total Third-party Pay]]</f>
        <v>0</v>
      </c>
      <c r="Q2312" s="127"/>
      <c r="R2312" s="70" t="e">
        <f>VLOOKUP(Table7[[#This Row],[Patient PHN]],'[1]MASTER LIST'!$C:$D,2,FALSE)</f>
        <v>#N/A</v>
      </c>
    </row>
    <row r="2313" spans="1:18" x14ac:dyDescent="0.25">
      <c r="A2313" s="128"/>
      <c r="B2313" s="129"/>
      <c r="C2313" s="130"/>
      <c r="D2313" s="130"/>
      <c r="E2313" s="130"/>
      <c r="F2313" s="130"/>
      <c r="G2313" s="130"/>
      <c r="H2313" s="125"/>
      <c r="I2313" s="130"/>
      <c r="J2313" s="130"/>
      <c r="K2313" s="127"/>
      <c r="L2313" s="127"/>
      <c r="M2313" s="127"/>
      <c r="N2313" s="226">
        <f>Table7[[#This Row],[Drug Cost]]+Table7[[#This Row],[Drug Markup]]+Table7[[#This Row],[Drug Dispensing Fee]]</f>
        <v>0</v>
      </c>
      <c r="O2313" s="126"/>
      <c r="P2313" s="127">
        <f>Table7[[#This Row],[Total Drug Cost]]-Table7[[#This Row],[Total Third-party Pay]]</f>
        <v>0</v>
      </c>
      <c r="Q2313" s="127"/>
      <c r="R2313" s="70" t="e">
        <f>VLOOKUP(Table7[[#This Row],[Patient PHN]],'[1]MASTER LIST'!$C:$D,2,FALSE)</f>
        <v>#N/A</v>
      </c>
    </row>
    <row r="2314" spans="1:18" x14ac:dyDescent="0.25">
      <c r="A2314" s="128"/>
      <c r="B2314" s="129"/>
      <c r="C2314" s="130"/>
      <c r="D2314" s="130"/>
      <c r="E2314" s="130"/>
      <c r="F2314" s="130"/>
      <c r="G2314" s="130"/>
      <c r="H2314" s="125"/>
      <c r="I2314" s="130"/>
      <c r="J2314" s="130"/>
      <c r="K2314" s="127"/>
      <c r="L2314" s="127"/>
      <c r="M2314" s="127"/>
      <c r="N2314" s="226">
        <f>Table7[[#This Row],[Drug Cost]]+Table7[[#This Row],[Drug Markup]]+Table7[[#This Row],[Drug Dispensing Fee]]</f>
        <v>0</v>
      </c>
      <c r="O2314" s="126"/>
      <c r="P2314" s="127">
        <f>Table7[[#This Row],[Total Drug Cost]]-Table7[[#This Row],[Total Third-party Pay]]</f>
        <v>0</v>
      </c>
      <c r="Q2314" s="127"/>
      <c r="R2314" s="70" t="e">
        <f>VLOOKUP(Table7[[#This Row],[Patient PHN]],'[1]MASTER LIST'!$C:$D,2,FALSE)</f>
        <v>#N/A</v>
      </c>
    </row>
    <row r="2315" spans="1:18" x14ac:dyDescent="0.25">
      <c r="A2315" s="128"/>
      <c r="B2315" s="129"/>
      <c r="C2315" s="130"/>
      <c r="D2315" s="130"/>
      <c r="E2315" s="130"/>
      <c r="F2315" s="130"/>
      <c r="G2315" s="130"/>
      <c r="H2315" s="125"/>
      <c r="I2315" s="130"/>
      <c r="J2315" s="130"/>
      <c r="K2315" s="127"/>
      <c r="L2315" s="127"/>
      <c r="M2315" s="127"/>
      <c r="N2315" s="226">
        <f>Table7[[#This Row],[Drug Cost]]+Table7[[#This Row],[Drug Markup]]+Table7[[#This Row],[Drug Dispensing Fee]]</f>
        <v>0</v>
      </c>
      <c r="O2315" s="126"/>
      <c r="P2315" s="127">
        <f>Table7[[#This Row],[Total Drug Cost]]-Table7[[#This Row],[Total Third-party Pay]]</f>
        <v>0</v>
      </c>
      <c r="Q2315" s="127"/>
      <c r="R2315" s="70" t="e">
        <f>VLOOKUP(Table7[[#This Row],[Patient PHN]],'[1]MASTER LIST'!$C:$D,2,FALSE)</f>
        <v>#N/A</v>
      </c>
    </row>
    <row r="2316" spans="1:18" x14ac:dyDescent="0.25">
      <c r="A2316" s="128"/>
      <c r="B2316" s="129"/>
      <c r="C2316" s="130"/>
      <c r="D2316" s="130"/>
      <c r="E2316" s="130"/>
      <c r="F2316" s="130"/>
      <c r="G2316" s="130"/>
      <c r="H2316" s="125"/>
      <c r="I2316" s="130"/>
      <c r="J2316" s="130"/>
      <c r="K2316" s="127"/>
      <c r="L2316" s="127"/>
      <c r="M2316" s="127"/>
      <c r="N2316" s="226">
        <f>Table7[[#This Row],[Drug Cost]]+Table7[[#This Row],[Drug Markup]]+Table7[[#This Row],[Drug Dispensing Fee]]</f>
        <v>0</v>
      </c>
      <c r="O2316" s="126"/>
      <c r="P2316" s="127">
        <f>Table7[[#This Row],[Total Drug Cost]]-Table7[[#This Row],[Total Third-party Pay]]</f>
        <v>0</v>
      </c>
      <c r="Q2316" s="127"/>
      <c r="R2316" s="70" t="e">
        <f>VLOOKUP(Table7[[#This Row],[Patient PHN]],'[1]MASTER LIST'!$C:$D,2,FALSE)</f>
        <v>#N/A</v>
      </c>
    </row>
    <row r="2317" spans="1:18" x14ac:dyDescent="0.25">
      <c r="A2317" s="128"/>
      <c r="B2317" s="129"/>
      <c r="C2317" s="130"/>
      <c r="D2317" s="130"/>
      <c r="E2317" s="130"/>
      <c r="F2317" s="130"/>
      <c r="G2317" s="130"/>
      <c r="H2317" s="125"/>
      <c r="I2317" s="130"/>
      <c r="J2317" s="130"/>
      <c r="K2317" s="127"/>
      <c r="L2317" s="127"/>
      <c r="M2317" s="127"/>
      <c r="N2317" s="226">
        <f>Table7[[#This Row],[Drug Cost]]+Table7[[#This Row],[Drug Markup]]+Table7[[#This Row],[Drug Dispensing Fee]]</f>
        <v>0</v>
      </c>
      <c r="O2317" s="126"/>
      <c r="P2317" s="127">
        <f>Table7[[#This Row],[Total Drug Cost]]-Table7[[#This Row],[Total Third-party Pay]]</f>
        <v>0</v>
      </c>
      <c r="Q2317" s="127"/>
      <c r="R2317" s="70" t="e">
        <f>VLOOKUP(Table7[[#This Row],[Patient PHN]],'[1]MASTER LIST'!$C:$D,2,FALSE)</f>
        <v>#N/A</v>
      </c>
    </row>
    <row r="2318" spans="1:18" x14ac:dyDescent="0.25">
      <c r="A2318" s="128"/>
      <c r="B2318" s="129"/>
      <c r="C2318" s="130"/>
      <c r="D2318" s="130"/>
      <c r="E2318" s="130"/>
      <c r="F2318" s="130"/>
      <c r="G2318" s="130"/>
      <c r="H2318" s="125"/>
      <c r="I2318" s="130"/>
      <c r="J2318" s="130"/>
      <c r="K2318" s="127"/>
      <c r="L2318" s="127"/>
      <c r="M2318" s="127"/>
      <c r="N2318" s="226">
        <f>Table7[[#This Row],[Drug Cost]]+Table7[[#This Row],[Drug Markup]]+Table7[[#This Row],[Drug Dispensing Fee]]</f>
        <v>0</v>
      </c>
      <c r="O2318" s="126"/>
      <c r="P2318" s="127">
        <f>Table7[[#This Row],[Total Drug Cost]]-Table7[[#This Row],[Total Third-party Pay]]</f>
        <v>0</v>
      </c>
      <c r="Q2318" s="127"/>
      <c r="R2318" s="70" t="e">
        <f>VLOOKUP(Table7[[#This Row],[Patient PHN]],'[1]MASTER LIST'!$C:$D,2,FALSE)</f>
        <v>#N/A</v>
      </c>
    </row>
    <row r="2319" spans="1:18" x14ac:dyDescent="0.25">
      <c r="A2319" s="128"/>
      <c r="B2319" s="129"/>
      <c r="C2319" s="130"/>
      <c r="D2319" s="130"/>
      <c r="E2319" s="130"/>
      <c r="F2319" s="130"/>
      <c r="G2319" s="130"/>
      <c r="H2319" s="125"/>
      <c r="I2319" s="130"/>
      <c r="J2319" s="130"/>
      <c r="K2319" s="127"/>
      <c r="L2319" s="127"/>
      <c r="M2319" s="127"/>
      <c r="N2319" s="226">
        <f>Table7[[#This Row],[Drug Cost]]+Table7[[#This Row],[Drug Markup]]+Table7[[#This Row],[Drug Dispensing Fee]]</f>
        <v>0</v>
      </c>
      <c r="O2319" s="126"/>
      <c r="P2319" s="127">
        <f>Table7[[#This Row],[Total Drug Cost]]-Table7[[#This Row],[Total Third-party Pay]]</f>
        <v>0</v>
      </c>
      <c r="Q2319" s="127"/>
      <c r="R2319" s="70" t="e">
        <f>VLOOKUP(Table7[[#This Row],[Patient PHN]],'[1]MASTER LIST'!$C:$D,2,FALSE)</f>
        <v>#N/A</v>
      </c>
    </row>
    <row r="2320" spans="1:18" x14ac:dyDescent="0.25">
      <c r="A2320" s="128"/>
      <c r="B2320" s="129"/>
      <c r="C2320" s="130"/>
      <c r="D2320" s="130"/>
      <c r="E2320" s="130"/>
      <c r="F2320" s="130"/>
      <c r="G2320" s="130"/>
      <c r="H2320" s="125"/>
      <c r="I2320" s="130"/>
      <c r="J2320" s="130"/>
      <c r="K2320" s="127"/>
      <c r="L2320" s="127"/>
      <c r="M2320" s="127"/>
      <c r="N2320" s="226">
        <f>Table7[[#This Row],[Drug Cost]]+Table7[[#This Row],[Drug Markup]]+Table7[[#This Row],[Drug Dispensing Fee]]</f>
        <v>0</v>
      </c>
      <c r="O2320" s="126"/>
      <c r="P2320" s="127">
        <f>Table7[[#This Row],[Total Drug Cost]]-Table7[[#This Row],[Total Third-party Pay]]</f>
        <v>0</v>
      </c>
      <c r="Q2320" s="127"/>
      <c r="R2320" s="70" t="e">
        <f>VLOOKUP(Table7[[#This Row],[Patient PHN]],'[1]MASTER LIST'!$C:$D,2,FALSE)</f>
        <v>#N/A</v>
      </c>
    </row>
    <row r="2321" spans="1:18" x14ac:dyDescent="0.25">
      <c r="A2321" s="128"/>
      <c r="B2321" s="129"/>
      <c r="C2321" s="130"/>
      <c r="D2321" s="130"/>
      <c r="E2321" s="130"/>
      <c r="F2321" s="130"/>
      <c r="G2321" s="130"/>
      <c r="H2321" s="125"/>
      <c r="I2321" s="130"/>
      <c r="J2321" s="130"/>
      <c r="K2321" s="127"/>
      <c r="L2321" s="127"/>
      <c r="M2321" s="127"/>
      <c r="N2321" s="226">
        <f>Table7[[#This Row],[Drug Cost]]+Table7[[#This Row],[Drug Markup]]+Table7[[#This Row],[Drug Dispensing Fee]]</f>
        <v>0</v>
      </c>
      <c r="O2321" s="126"/>
      <c r="P2321" s="127">
        <f>Table7[[#This Row],[Total Drug Cost]]-Table7[[#This Row],[Total Third-party Pay]]</f>
        <v>0</v>
      </c>
      <c r="Q2321" s="127"/>
      <c r="R2321" s="70" t="e">
        <f>VLOOKUP(Table7[[#This Row],[Patient PHN]],'[1]MASTER LIST'!$C:$D,2,FALSE)</f>
        <v>#N/A</v>
      </c>
    </row>
    <row r="2322" spans="1:18" x14ac:dyDescent="0.25">
      <c r="A2322" s="128"/>
      <c r="B2322" s="129"/>
      <c r="C2322" s="130"/>
      <c r="D2322" s="130"/>
      <c r="E2322" s="130"/>
      <c r="F2322" s="130"/>
      <c r="G2322" s="130"/>
      <c r="H2322" s="125"/>
      <c r="I2322" s="130"/>
      <c r="J2322" s="130"/>
      <c r="K2322" s="127"/>
      <c r="L2322" s="127"/>
      <c r="M2322" s="127"/>
      <c r="N2322" s="226">
        <f>Table7[[#This Row],[Drug Cost]]+Table7[[#This Row],[Drug Markup]]+Table7[[#This Row],[Drug Dispensing Fee]]</f>
        <v>0</v>
      </c>
      <c r="O2322" s="126"/>
      <c r="P2322" s="127">
        <f>Table7[[#This Row],[Total Drug Cost]]-Table7[[#This Row],[Total Third-party Pay]]</f>
        <v>0</v>
      </c>
      <c r="Q2322" s="127"/>
      <c r="R2322" s="70" t="e">
        <f>VLOOKUP(Table7[[#This Row],[Patient PHN]],'[1]MASTER LIST'!$C:$D,2,FALSE)</f>
        <v>#N/A</v>
      </c>
    </row>
    <row r="2323" spans="1:18" x14ac:dyDescent="0.25">
      <c r="A2323" s="128"/>
      <c r="B2323" s="129"/>
      <c r="C2323" s="130"/>
      <c r="D2323" s="130"/>
      <c r="E2323" s="130"/>
      <c r="F2323" s="130"/>
      <c r="G2323" s="130"/>
      <c r="H2323" s="125"/>
      <c r="I2323" s="130"/>
      <c r="J2323" s="130"/>
      <c r="K2323" s="127"/>
      <c r="L2323" s="127"/>
      <c r="M2323" s="127"/>
      <c r="N2323" s="226">
        <f>Table7[[#This Row],[Drug Cost]]+Table7[[#This Row],[Drug Markup]]+Table7[[#This Row],[Drug Dispensing Fee]]</f>
        <v>0</v>
      </c>
      <c r="O2323" s="126"/>
      <c r="P2323" s="127">
        <f>Table7[[#This Row],[Total Drug Cost]]-Table7[[#This Row],[Total Third-party Pay]]</f>
        <v>0</v>
      </c>
      <c r="Q2323" s="127"/>
      <c r="R2323" s="70" t="e">
        <f>VLOOKUP(Table7[[#This Row],[Patient PHN]],'[1]MASTER LIST'!$C:$D,2,FALSE)</f>
        <v>#N/A</v>
      </c>
    </row>
    <row r="2324" spans="1:18" x14ac:dyDescent="0.25">
      <c r="A2324" s="128"/>
      <c r="B2324" s="129"/>
      <c r="C2324" s="130"/>
      <c r="D2324" s="130"/>
      <c r="E2324" s="130"/>
      <c r="F2324" s="130"/>
      <c r="G2324" s="130"/>
      <c r="H2324" s="125"/>
      <c r="I2324" s="130"/>
      <c r="J2324" s="130"/>
      <c r="K2324" s="127"/>
      <c r="L2324" s="127"/>
      <c r="M2324" s="127"/>
      <c r="N2324" s="226">
        <f>Table7[[#This Row],[Drug Cost]]+Table7[[#This Row],[Drug Markup]]+Table7[[#This Row],[Drug Dispensing Fee]]</f>
        <v>0</v>
      </c>
      <c r="O2324" s="126"/>
      <c r="P2324" s="127">
        <f>Table7[[#This Row],[Total Drug Cost]]-Table7[[#This Row],[Total Third-party Pay]]</f>
        <v>0</v>
      </c>
      <c r="Q2324" s="127"/>
      <c r="R2324" s="70" t="e">
        <f>VLOOKUP(Table7[[#This Row],[Patient PHN]],'[1]MASTER LIST'!$C:$D,2,FALSE)</f>
        <v>#N/A</v>
      </c>
    </row>
    <row r="2325" spans="1:18" x14ac:dyDescent="0.25">
      <c r="A2325" s="128"/>
      <c r="B2325" s="129"/>
      <c r="C2325" s="130"/>
      <c r="D2325" s="130"/>
      <c r="E2325" s="130"/>
      <c r="F2325" s="130"/>
      <c r="G2325" s="130"/>
      <c r="H2325" s="125"/>
      <c r="I2325" s="130"/>
      <c r="J2325" s="130"/>
      <c r="K2325" s="127"/>
      <c r="L2325" s="127"/>
      <c r="M2325" s="127"/>
      <c r="N2325" s="226">
        <f>Table7[[#This Row],[Drug Cost]]+Table7[[#This Row],[Drug Markup]]+Table7[[#This Row],[Drug Dispensing Fee]]</f>
        <v>0</v>
      </c>
      <c r="O2325" s="126"/>
      <c r="P2325" s="127">
        <f>Table7[[#This Row],[Total Drug Cost]]-Table7[[#This Row],[Total Third-party Pay]]</f>
        <v>0</v>
      </c>
      <c r="Q2325" s="127"/>
      <c r="R2325" s="70" t="e">
        <f>VLOOKUP(Table7[[#This Row],[Patient PHN]],'[1]MASTER LIST'!$C:$D,2,FALSE)</f>
        <v>#N/A</v>
      </c>
    </row>
    <row r="2326" spans="1:18" x14ac:dyDescent="0.25">
      <c r="A2326" s="128"/>
      <c r="B2326" s="129"/>
      <c r="C2326" s="130"/>
      <c r="D2326" s="130"/>
      <c r="E2326" s="130"/>
      <c r="F2326" s="130"/>
      <c r="G2326" s="130"/>
      <c r="H2326" s="125"/>
      <c r="I2326" s="130"/>
      <c r="J2326" s="130"/>
      <c r="K2326" s="127"/>
      <c r="L2326" s="127"/>
      <c r="M2326" s="127"/>
      <c r="N2326" s="226">
        <f>Table7[[#This Row],[Drug Cost]]+Table7[[#This Row],[Drug Markup]]+Table7[[#This Row],[Drug Dispensing Fee]]</f>
        <v>0</v>
      </c>
      <c r="O2326" s="126"/>
      <c r="P2326" s="127">
        <f>Table7[[#This Row],[Total Drug Cost]]-Table7[[#This Row],[Total Third-party Pay]]</f>
        <v>0</v>
      </c>
      <c r="Q2326" s="127"/>
      <c r="R2326" s="70" t="e">
        <f>VLOOKUP(Table7[[#This Row],[Patient PHN]],'[1]MASTER LIST'!$C:$D,2,FALSE)</f>
        <v>#N/A</v>
      </c>
    </row>
    <row r="2327" spans="1:18" x14ac:dyDescent="0.25">
      <c r="A2327" s="128"/>
      <c r="B2327" s="129"/>
      <c r="C2327" s="130"/>
      <c r="D2327" s="130"/>
      <c r="E2327" s="130"/>
      <c r="F2327" s="130"/>
      <c r="G2327" s="130"/>
      <c r="H2327" s="125"/>
      <c r="I2327" s="130"/>
      <c r="J2327" s="130"/>
      <c r="K2327" s="127"/>
      <c r="L2327" s="127"/>
      <c r="M2327" s="127"/>
      <c r="N2327" s="226">
        <f>Table7[[#This Row],[Drug Cost]]+Table7[[#This Row],[Drug Markup]]+Table7[[#This Row],[Drug Dispensing Fee]]</f>
        <v>0</v>
      </c>
      <c r="O2327" s="126"/>
      <c r="P2327" s="127">
        <f>Table7[[#This Row],[Total Drug Cost]]-Table7[[#This Row],[Total Third-party Pay]]</f>
        <v>0</v>
      </c>
      <c r="Q2327" s="127"/>
      <c r="R2327" s="70" t="e">
        <f>VLOOKUP(Table7[[#This Row],[Patient PHN]],'[1]MASTER LIST'!$C:$D,2,FALSE)</f>
        <v>#N/A</v>
      </c>
    </row>
    <row r="2328" spans="1:18" x14ac:dyDescent="0.25">
      <c r="A2328" s="128"/>
      <c r="B2328" s="129"/>
      <c r="C2328" s="130"/>
      <c r="D2328" s="130"/>
      <c r="E2328" s="130"/>
      <c r="F2328" s="130"/>
      <c r="G2328" s="130"/>
      <c r="H2328" s="125"/>
      <c r="I2328" s="130"/>
      <c r="J2328" s="130"/>
      <c r="K2328" s="127"/>
      <c r="L2328" s="127"/>
      <c r="M2328" s="127"/>
      <c r="N2328" s="226">
        <f>Table7[[#This Row],[Drug Cost]]+Table7[[#This Row],[Drug Markup]]+Table7[[#This Row],[Drug Dispensing Fee]]</f>
        <v>0</v>
      </c>
      <c r="O2328" s="126"/>
      <c r="P2328" s="127">
        <f>Table7[[#This Row],[Total Drug Cost]]-Table7[[#This Row],[Total Third-party Pay]]</f>
        <v>0</v>
      </c>
      <c r="Q2328" s="127"/>
      <c r="R2328" s="70" t="e">
        <f>VLOOKUP(Table7[[#This Row],[Patient PHN]],'[1]MASTER LIST'!$C:$D,2,FALSE)</f>
        <v>#N/A</v>
      </c>
    </row>
    <row r="2329" spans="1:18" x14ac:dyDescent="0.25">
      <c r="A2329" s="128"/>
      <c r="B2329" s="129"/>
      <c r="C2329" s="130"/>
      <c r="D2329" s="130"/>
      <c r="E2329" s="130"/>
      <c r="F2329" s="130"/>
      <c r="G2329" s="130"/>
      <c r="H2329" s="125"/>
      <c r="I2329" s="130"/>
      <c r="J2329" s="130"/>
      <c r="K2329" s="127"/>
      <c r="L2329" s="127"/>
      <c r="M2329" s="127"/>
      <c r="N2329" s="226">
        <f>Table7[[#This Row],[Drug Cost]]+Table7[[#This Row],[Drug Markup]]+Table7[[#This Row],[Drug Dispensing Fee]]</f>
        <v>0</v>
      </c>
      <c r="O2329" s="126"/>
      <c r="P2329" s="127">
        <f>Table7[[#This Row],[Total Drug Cost]]-Table7[[#This Row],[Total Third-party Pay]]</f>
        <v>0</v>
      </c>
      <c r="Q2329" s="127"/>
      <c r="R2329" s="70" t="e">
        <f>VLOOKUP(Table7[[#This Row],[Patient PHN]],'[1]MASTER LIST'!$C:$D,2,FALSE)</f>
        <v>#N/A</v>
      </c>
    </row>
    <row r="2330" spans="1:18" x14ac:dyDescent="0.25">
      <c r="A2330" s="128"/>
      <c r="B2330" s="129"/>
      <c r="C2330" s="130"/>
      <c r="D2330" s="130"/>
      <c r="E2330" s="130"/>
      <c r="F2330" s="130"/>
      <c r="G2330" s="130"/>
      <c r="H2330" s="125"/>
      <c r="I2330" s="130"/>
      <c r="J2330" s="130"/>
      <c r="K2330" s="127"/>
      <c r="L2330" s="127"/>
      <c r="M2330" s="127"/>
      <c r="N2330" s="226">
        <f>Table7[[#This Row],[Drug Cost]]+Table7[[#This Row],[Drug Markup]]+Table7[[#This Row],[Drug Dispensing Fee]]</f>
        <v>0</v>
      </c>
      <c r="O2330" s="126"/>
      <c r="P2330" s="127">
        <f>Table7[[#This Row],[Total Drug Cost]]-Table7[[#This Row],[Total Third-party Pay]]</f>
        <v>0</v>
      </c>
      <c r="Q2330" s="127"/>
      <c r="R2330" s="70" t="e">
        <f>VLOOKUP(Table7[[#This Row],[Patient PHN]],'[1]MASTER LIST'!$C:$D,2,FALSE)</f>
        <v>#N/A</v>
      </c>
    </row>
    <row r="2331" spans="1:18" x14ac:dyDescent="0.25">
      <c r="A2331" s="128"/>
      <c r="B2331" s="129"/>
      <c r="C2331" s="130"/>
      <c r="D2331" s="130"/>
      <c r="E2331" s="130"/>
      <c r="F2331" s="130"/>
      <c r="G2331" s="130"/>
      <c r="H2331" s="125"/>
      <c r="I2331" s="130"/>
      <c r="J2331" s="130"/>
      <c r="K2331" s="127"/>
      <c r="L2331" s="127"/>
      <c r="M2331" s="127"/>
      <c r="N2331" s="226">
        <f>Table7[[#This Row],[Drug Cost]]+Table7[[#This Row],[Drug Markup]]+Table7[[#This Row],[Drug Dispensing Fee]]</f>
        <v>0</v>
      </c>
      <c r="O2331" s="126"/>
      <c r="P2331" s="127">
        <f>Table7[[#This Row],[Total Drug Cost]]-Table7[[#This Row],[Total Third-party Pay]]</f>
        <v>0</v>
      </c>
      <c r="Q2331" s="127"/>
      <c r="R2331" s="70" t="e">
        <f>VLOOKUP(Table7[[#This Row],[Patient PHN]],'[1]MASTER LIST'!$C:$D,2,FALSE)</f>
        <v>#N/A</v>
      </c>
    </row>
    <row r="2332" spans="1:18" x14ac:dyDescent="0.25">
      <c r="A2332" s="128"/>
      <c r="B2332" s="129"/>
      <c r="C2332" s="130"/>
      <c r="D2332" s="130"/>
      <c r="E2332" s="130"/>
      <c r="F2332" s="130"/>
      <c r="G2332" s="130"/>
      <c r="H2332" s="125"/>
      <c r="I2332" s="130"/>
      <c r="J2332" s="130"/>
      <c r="K2332" s="127"/>
      <c r="L2332" s="127"/>
      <c r="M2332" s="127"/>
      <c r="N2332" s="226">
        <f>Table7[[#This Row],[Drug Cost]]+Table7[[#This Row],[Drug Markup]]+Table7[[#This Row],[Drug Dispensing Fee]]</f>
        <v>0</v>
      </c>
      <c r="O2332" s="126"/>
      <c r="P2332" s="127">
        <f>Table7[[#This Row],[Total Drug Cost]]-Table7[[#This Row],[Total Third-party Pay]]</f>
        <v>0</v>
      </c>
      <c r="Q2332" s="127"/>
      <c r="R2332" s="70" t="e">
        <f>VLOOKUP(Table7[[#This Row],[Patient PHN]],'[1]MASTER LIST'!$C:$D,2,FALSE)</f>
        <v>#N/A</v>
      </c>
    </row>
    <row r="2333" spans="1:18" x14ac:dyDescent="0.25">
      <c r="A2333" s="128"/>
      <c r="B2333" s="129"/>
      <c r="C2333" s="130"/>
      <c r="D2333" s="130"/>
      <c r="E2333" s="130"/>
      <c r="F2333" s="130"/>
      <c r="G2333" s="130"/>
      <c r="H2333" s="125"/>
      <c r="I2333" s="130"/>
      <c r="J2333" s="130"/>
      <c r="K2333" s="127"/>
      <c r="L2333" s="127"/>
      <c r="M2333" s="127"/>
      <c r="N2333" s="226">
        <f>Table7[[#This Row],[Drug Cost]]+Table7[[#This Row],[Drug Markup]]+Table7[[#This Row],[Drug Dispensing Fee]]</f>
        <v>0</v>
      </c>
      <c r="O2333" s="126"/>
      <c r="P2333" s="127">
        <f>Table7[[#This Row],[Total Drug Cost]]-Table7[[#This Row],[Total Third-party Pay]]</f>
        <v>0</v>
      </c>
      <c r="Q2333" s="127"/>
      <c r="R2333" s="70" t="e">
        <f>VLOOKUP(Table7[[#This Row],[Patient PHN]],'[1]MASTER LIST'!$C:$D,2,FALSE)</f>
        <v>#N/A</v>
      </c>
    </row>
    <row r="2334" spans="1:18" x14ac:dyDescent="0.25">
      <c r="A2334" s="128"/>
      <c r="B2334" s="129"/>
      <c r="C2334" s="130"/>
      <c r="D2334" s="130"/>
      <c r="E2334" s="130"/>
      <c r="F2334" s="130"/>
      <c r="G2334" s="130"/>
      <c r="H2334" s="125"/>
      <c r="I2334" s="130"/>
      <c r="J2334" s="130"/>
      <c r="K2334" s="127"/>
      <c r="L2334" s="127"/>
      <c r="M2334" s="127"/>
      <c r="N2334" s="226">
        <f>Table7[[#This Row],[Drug Cost]]+Table7[[#This Row],[Drug Markup]]+Table7[[#This Row],[Drug Dispensing Fee]]</f>
        <v>0</v>
      </c>
      <c r="O2334" s="126"/>
      <c r="P2334" s="127">
        <f>Table7[[#This Row],[Total Drug Cost]]-Table7[[#This Row],[Total Third-party Pay]]</f>
        <v>0</v>
      </c>
      <c r="Q2334" s="127"/>
      <c r="R2334" s="70" t="e">
        <f>VLOOKUP(Table7[[#This Row],[Patient PHN]],'[1]MASTER LIST'!$C:$D,2,FALSE)</f>
        <v>#N/A</v>
      </c>
    </row>
    <row r="2335" spans="1:18" x14ac:dyDescent="0.25">
      <c r="A2335" s="128"/>
      <c r="B2335" s="129"/>
      <c r="C2335" s="130"/>
      <c r="D2335" s="130"/>
      <c r="E2335" s="130"/>
      <c r="F2335" s="130"/>
      <c r="G2335" s="130"/>
      <c r="H2335" s="125"/>
      <c r="I2335" s="130"/>
      <c r="J2335" s="130"/>
      <c r="K2335" s="127"/>
      <c r="L2335" s="127"/>
      <c r="M2335" s="127"/>
      <c r="N2335" s="226">
        <f>Table7[[#This Row],[Drug Cost]]+Table7[[#This Row],[Drug Markup]]+Table7[[#This Row],[Drug Dispensing Fee]]</f>
        <v>0</v>
      </c>
      <c r="O2335" s="126"/>
      <c r="P2335" s="127">
        <f>Table7[[#This Row],[Total Drug Cost]]-Table7[[#This Row],[Total Third-party Pay]]</f>
        <v>0</v>
      </c>
      <c r="Q2335" s="127"/>
      <c r="R2335" s="70" t="e">
        <f>VLOOKUP(Table7[[#This Row],[Patient PHN]],'[1]MASTER LIST'!$C:$D,2,FALSE)</f>
        <v>#N/A</v>
      </c>
    </row>
    <row r="2336" spans="1:18" x14ac:dyDescent="0.25">
      <c r="A2336" s="128"/>
      <c r="B2336" s="129"/>
      <c r="C2336" s="130"/>
      <c r="D2336" s="130"/>
      <c r="E2336" s="130"/>
      <c r="F2336" s="130"/>
      <c r="G2336" s="130"/>
      <c r="H2336" s="125"/>
      <c r="I2336" s="130"/>
      <c r="J2336" s="130"/>
      <c r="K2336" s="127"/>
      <c r="L2336" s="127"/>
      <c r="M2336" s="127"/>
      <c r="N2336" s="226">
        <f>Table7[[#This Row],[Drug Cost]]+Table7[[#This Row],[Drug Markup]]+Table7[[#This Row],[Drug Dispensing Fee]]</f>
        <v>0</v>
      </c>
      <c r="O2336" s="126"/>
      <c r="P2336" s="127">
        <f>Table7[[#This Row],[Total Drug Cost]]-Table7[[#This Row],[Total Third-party Pay]]</f>
        <v>0</v>
      </c>
      <c r="Q2336" s="127"/>
      <c r="R2336" s="70" t="e">
        <f>VLOOKUP(Table7[[#This Row],[Patient PHN]],'[1]MASTER LIST'!$C:$D,2,FALSE)</f>
        <v>#N/A</v>
      </c>
    </row>
    <row r="2337" spans="1:18" x14ac:dyDescent="0.25">
      <c r="A2337" s="128"/>
      <c r="B2337" s="129"/>
      <c r="C2337" s="130"/>
      <c r="D2337" s="130"/>
      <c r="E2337" s="130"/>
      <c r="F2337" s="130"/>
      <c r="G2337" s="130"/>
      <c r="H2337" s="125"/>
      <c r="I2337" s="130"/>
      <c r="J2337" s="130"/>
      <c r="K2337" s="127"/>
      <c r="L2337" s="127"/>
      <c r="M2337" s="127"/>
      <c r="N2337" s="226">
        <f>Table7[[#This Row],[Drug Cost]]+Table7[[#This Row],[Drug Markup]]+Table7[[#This Row],[Drug Dispensing Fee]]</f>
        <v>0</v>
      </c>
      <c r="O2337" s="126"/>
      <c r="P2337" s="127">
        <f>Table7[[#This Row],[Total Drug Cost]]-Table7[[#This Row],[Total Third-party Pay]]</f>
        <v>0</v>
      </c>
      <c r="Q2337" s="127"/>
      <c r="R2337" s="70" t="e">
        <f>VLOOKUP(Table7[[#This Row],[Patient PHN]],'[1]MASTER LIST'!$C:$D,2,FALSE)</f>
        <v>#N/A</v>
      </c>
    </row>
    <row r="2338" spans="1:18" x14ac:dyDescent="0.25">
      <c r="A2338" s="128"/>
      <c r="B2338" s="129"/>
      <c r="C2338" s="130"/>
      <c r="D2338" s="130"/>
      <c r="E2338" s="130"/>
      <c r="F2338" s="130"/>
      <c r="G2338" s="130"/>
      <c r="H2338" s="125"/>
      <c r="I2338" s="130"/>
      <c r="J2338" s="130"/>
      <c r="K2338" s="127"/>
      <c r="L2338" s="127"/>
      <c r="M2338" s="127"/>
      <c r="N2338" s="226">
        <f>Table7[[#This Row],[Drug Cost]]+Table7[[#This Row],[Drug Markup]]+Table7[[#This Row],[Drug Dispensing Fee]]</f>
        <v>0</v>
      </c>
      <c r="O2338" s="126"/>
      <c r="P2338" s="127">
        <f>Table7[[#This Row],[Total Drug Cost]]-Table7[[#This Row],[Total Third-party Pay]]</f>
        <v>0</v>
      </c>
      <c r="Q2338" s="127"/>
      <c r="R2338" s="70" t="e">
        <f>VLOOKUP(Table7[[#This Row],[Patient PHN]],'[1]MASTER LIST'!$C:$D,2,FALSE)</f>
        <v>#N/A</v>
      </c>
    </row>
    <row r="2339" spans="1:18" x14ac:dyDescent="0.25">
      <c r="A2339" s="128"/>
      <c r="B2339" s="129"/>
      <c r="C2339" s="130"/>
      <c r="D2339" s="130"/>
      <c r="E2339" s="130"/>
      <c r="F2339" s="130"/>
      <c r="G2339" s="130"/>
      <c r="H2339" s="125"/>
      <c r="I2339" s="130"/>
      <c r="J2339" s="130"/>
      <c r="K2339" s="127"/>
      <c r="L2339" s="127"/>
      <c r="M2339" s="127"/>
      <c r="N2339" s="226">
        <f>Table7[[#This Row],[Drug Cost]]+Table7[[#This Row],[Drug Markup]]+Table7[[#This Row],[Drug Dispensing Fee]]</f>
        <v>0</v>
      </c>
      <c r="O2339" s="126"/>
      <c r="P2339" s="127">
        <f>Table7[[#This Row],[Total Drug Cost]]-Table7[[#This Row],[Total Third-party Pay]]</f>
        <v>0</v>
      </c>
      <c r="Q2339" s="127"/>
      <c r="R2339" s="70" t="e">
        <f>VLOOKUP(Table7[[#This Row],[Patient PHN]],'[1]MASTER LIST'!$C:$D,2,FALSE)</f>
        <v>#N/A</v>
      </c>
    </row>
    <row r="2340" spans="1:18" x14ac:dyDescent="0.25">
      <c r="A2340" s="128"/>
      <c r="B2340" s="129"/>
      <c r="C2340" s="130"/>
      <c r="D2340" s="130"/>
      <c r="E2340" s="130"/>
      <c r="F2340" s="130"/>
      <c r="G2340" s="130"/>
      <c r="H2340" s="125"/>
      <c r="I2340" s="130"/>
      <c r="J2340" s="130"/>
      <c r="K2340" s="127"/>
      <c r="L2340" s="127"/>
      <c r="M2340" s="127"/>
      <c r="N2340" s="226">
        <f>Table7[[#This Row],[Drug Cost]]+Table7[[#This Row],[Drug Markup]]+Table7[[#This Row],[Drug Dispensing Fee]]</f>
        <v>0</v>
      </c>
      <c r="O2340" s="126"/>
      <c r="P2340" s="127">
        <f>Table7[[#This Row],[Total Drug Cost]]-Table7[[#This Row],[Total Third-party Pay]]</f>
        <v>0</v>
      </c>
      <c r="Q2340" s="127"/>
      <c r="R2340" s="70" t="e">
        <f>VLOOKUP(Table7[[#This Row],[Patient PHN]],'[1]MASTER LIST'!$C:$D,2,FALSE)</f>
        <v>#N/A</v>
      </c>
    </row>
    <row r="2341" spans="1:18" x14ac:dyDescent="0.25">
      <c r="A2341" s="128"/>
      <c r="B2341" s="129"/>
      <c r="C2341" s="130"/>
      <c r="D2341" s="130"/>
      <c r="E2341" s="130"/>
      <c r="F2341" s="130"/>
      <c r="G2341" s="130"/>
      <c r="H2341" s="125"/>
      <c r="I2341" s="130"/>
      <c r="J2341" s="130"/>
      <c r="K2341" s="127"/>
      <c r="L2341" s="127"/>
      <c r="M2341" s="127"/>
      <c r="N2341" s="226">
        <f>Table7[[#This Row],[Drug Cost]]+Table7[[#This Row],[Drug Markup]]+Table7[[#This Row],[Drug Dispensing Fee]]</f>
        <v>0</v>
      </c>
      <c r="O2341" s="126"/>
      <c r="P2341" s="127">
        <f>Table7[[#This Row],[Total Drug Cost]]-Table7[[#This Row],[Total Third-party Pay]]</f>
        <v>0</v>
      </c>
      <c r="Q2341" s="127"/>
      <c r="R2341" s="70" t="e">
        <f>VLOOKUP(Table7[[#This Row],[Patient PHN]],'[1]MASTER LIST'!$C:$D,2,FALSE)</f>
        <v>#N/A</v>
      </c>
    </row>
    <row r="2342" spans="1:18" x14ac:dyDescent="0.25">
      <c r="A2342" s="128"/>
      <c r="B2342" s="129"/>
      <c r="C2342" s="130"/>
      <c r="D2342" s="130"/>
      <c r="E2342" s="130"/>
      <c r="F2342" s="130"/>
      <c r="G2342" s="130"/>
      <c r="H2342" s="125"/>
      <c r="I2342" s="130"/>
      <c r="J2342" s="130"/>
      <c r="K2342" s="127"/>
      <c r="L2342" s="127"/>
      <c r="M2342" s="127"/>
      <c r="N2342" s="226">
        <f>Table7[[#This Row],[Drug Cost]]+Table7[[#This Row],[Drug Markup]]+Table7[[#This Row],[Drug Dispensing Fee]]</f>
        <v>0</v>
      </c>
      <c r="O2342" s="126"/>
      <c r="P2342" s="127">
        <f>Table7[[#This Row],[Total Drug Cost]]-Table7[[#This Row],[Total Third-party Pay]]</f>
        <v>0</v>
      </c>
      <c r="Q2342" s="127"/>
      <c r="R2342" s="70" t="e">
        <f>VLOOKUP(Table7[[#This Row],[Patient PHN]],'[1]MASTER LIST'!$C:$D,2,FALSE)</f>
        <v>#N/A</v>
      </c>
    </row>
    <row r="2343" spans="1:18" x14ac:dyDescent="0.25">
      <c r="A2343" s="128"/>
      <c r="B2343" s="129"/>
      <c r="C2343" s="130"/>
      <c r="D2343" s="130"/>
      <c r="E2343" s="130"/>
      <c r="F2343" s="130"/>
      <c r="G2343" s="130"/>
      <c r="H2343" s="125"/>
      <c r="I2343" s="130"/>
      <c r="J2343" s="130"/>
      <c r="K2343" s="127"/>
      <c r="L2343" s="127"/>
      <c r="M2343" s="127"/>
      <c r="N2343" s="226">
        <f>Table7[[#This Row],[Drug Cost]]+Table7[[#This Row],[Drug Markup]]+Table7[[#This Row],[Drug Dispensing Fee]]</f>
        <v>0</v>
      </c>
      <c r="O2343" s="126"/>
      <c r="P2343" s="127">
        <f>Table7[[#This Row],[Total Drug Cost]]-Table7[[#This Row],[Total Third-party Pay]]</f>
        <v>0</v>
      </c>
      <c r="Q2343" s="127"/>
      <c r="R2343" s="70" t="e">
        <f>VLOOKUP(Table7[[#This Row],[Patient PHN]],'[1]MASTER LIST'!$C:$D,2,FALSE)</f>
        <v>#N/A</v>
      </c>
    </row>
    <row r="2344" spans="1:18" x14ac:dyDescent="0.25">
      <c r="A2344" s="128"/>
      <c r="B2344" s="129"/>
      <c r="C2344" s="130"/>
      <c r="D2344" s="130"/>
      <c r="E2344" s="130"/>
      <c r="F2344" s="130"/>
      <c r="G2344" s="130"/>
      <c r="H2344" s="125"/>
      <c r="I2344" s="130"/>
      <c r="J2344" s="130"/>
      <c r="K2344" s="127"/>
      <c r="L2344" s="127"/>
      <c r="M2344" s="127"/>
      <c r="N2344" s="226">
        <f>Table7[[#This Row],[Drug Cost]]+Table7[[#This Row],[Drug Markup]]+Table7[[#This Row],[Drug Dispensing Fee]]</f>
        <v>0</v>
      </c>
      <c r="O2344" s="126"/>
      <c r="P2344" s="127">
        <f>Table7[[#This Row],[Total Drug Cost]]-Table7[[#This Row],[Total Third-party Pay]]</f>
        <v>0</v>
      </c>
      <c r="Q2344" s="127"/>
      <c r="R2344" s="70" t="e">
        <f>VLOOKUP(Table7[[#This Row],[Patient PHN]],'[1]MASTER LIST'!$C:$D,2,FALSE)</f>
        <v>#N/A</v>
      </c>
    </row>
    <row r="2345" spans="1:18" x14ac:dyDescent="0.25">
      <c r="A2345" s="128"/>
      <c r="B2345" s="129"/>
      <c r="C2345" s="130"/>
      <c r="D2345" s="130"/>
      <c r="E2345" s="130"/>
      <c r="F2345" s="130"/>
      <c r="G2345" s="130"/>
      <c r="H2345" s="125"/>
      <c r="I2345" s="130"/>
      <c r="J2345" s="130"/>
      <c r="K2345" s="127"/>
      <c r="L2345" s="127"/>
      <c r="M2345" s="127"/>
      <c r="N2345" s="226">
        <f>Table7[[#This Row],[Drug Cost]]+Table7[[#This Row],[Drug Markup]]+Table7[[#This Row],[Drug Dispensing Fee]]</f>
        <v>0</v>
      </c>
      <c r="O2345" s="126"/>
      <c r="P2345" s="127">
        <f>Table7[[#This Row],[Total Drug Cost]]-Table7[[#This Row],[Total Third-party Pay]]</f>
        <v>0</v>
      </c>
      <c r="Q2345" s="127"/>
      <c r="R2345" s="70" t="e">
        <f>VLOOKUP(Table7[[#This Row],[Patient PHN]],'[1]MASTER LIST'!$C:$D,2,FALSE)</f>
        <v>#N/A</v>
      </c>
    </row>
    <row r="2346" spans="1:18" x14ac:dyDescent="0.25">
      <c r="A2346" s="128"/>
      <c r="B2346" s="129"/>
      <c r="C2346" s="130"/>
      <c r="D2346" s="130"/>
      <c r="E2346" s="130"/>
      <c r="F2346" s="130"/>
      <c r="G2346" s="130"/>
      <c r="H2346" s="125"/>
      <c r="I2346" s="130"/>
      <c r="J2346" s="130"/>
      <c r="K2346" s="127"/>
      <c r="L2346" s="127"/>
      <c r="M2346" s="127"/>
      <c r="N2346" s="226">
        <f>Table7[[#This Row],[Drug Cost]]+Table7[[#This Row],[Drug Markup]]+Table7[[#This Row],[Drug Dispensing Fee]]</f>
        <v>0</v>
      </c>
      <c r="O2346" s="126"/>
      <c r="P2346" s="127">
        <f>Table7[[#This Row],[Total Drug Cost]]-Table7[[#This Row],[Total Third-party Pay]]</f>
        <v>0</v>
      </c>
      <c r="Q2346" s="127"/>
      <c r="R2346" s="70" t="e">
        <f>VLOOKUP(Table7[[#This Row],[Patient PHN]],'[1]MASTER LIST'!$C:$D,2,FALSE)</f>
        <v>#N/A</v>
      </c>
    </row>
    <row r="2347" spans="1:18" x14ac:dyDescent="0.25">
      <c r="A2347" s="128"/>
      <c r="B2347" s="129"/>
      <c r="C2347" s="130"/>
      <c r="D2347" s="130"/>
      <c r="E2347" s="130"/>
      <c r="F2347" s="130"/>
      <c r="G2347" s="130"/>
      <c r="H2347" s="125"/>
      <c r="I2347" s="130"/>
      <c r="J2347" s="130"/>
      <c r="K2347" s="127"/>
      <c r="L2347" s="127"/>
      <c r="M2347" s="127"/>
      <c r="N2347" s="226">
        <f>Table7[[#This Row],[Drug Cost]]+Table7[[#This Row],[Drug Markup]]+Table7[[#This Row],[Drug Dispensing Fee]]</f>
        <v>0</v>
      </c>
      <c r="O2347" s="126"/>
      <c r="P2347" s="127">
        <f>Table7[[#This Row],[Total Drug Cost]]-Table7[[#This Row],[Total Third-party Pay]]</f>
        <v>0</v>
      </c>
      <c r="Q2347" s="127"/>
      <c r="R2347" s="70" t="e">
        <f>VLOOKUP(Table7[[#This Row],[Patient PHN]],'[1]MASTER LIST'!$C:$D,2,FALSE)</f>
        <v>#N/A</v>
      </c>
    </row>
    <row r="2348" spans="1:18" x14ac:dyDescent="0.25">
      <c r="A2348" s="128"/>
      <c r="B2348" s="129"/>
      <c r="C2348" s="130"/>
      <c r="D2348" s="130"/>
      <c r="E2348" s="130"/>
      <c r="F2348" s="130"/>
      <c r="G2348" s="130"/>
      <c r="H2348" s="125"/>
      <c r="I2348" s="130"/>
      <c r="J2348" s="130"/>
      <c r="K2348" s="127"/>
      <c r="L2348" s="127"/>
      <c r="M2348" s="127"/>
      <c r="N2348" s="226">
        <f>Table7[[#This Row],[Drug Cost]]+Table7[[#This Row],[Drug Markup]]+Table7[[#This Row],[Drug Dispensing Fee]]</f>
        <v>0</v>
      </c>
      <c r="O2348" s="126"/>
      <c r="P2348" s="127">
        <f>Table7[[#This Row],[Total Drug Cost]]-Table7[[#This Row],[Total Third-party Pay]]</f>
        <v>0</v>
      </c>
      <c r="Q2348" s="127"/>
      <c r="R2348" s="70" t="e">
        <f>VLOOKUP(Table7[[#This Row],[Patient PHN]],'[1]MASTER LIST'!$C:$D,2,FALSE)</f>
        <v>#N/A</v>
      </c>
    </row>
    <row r="2349" spans="1:18" x14ac:dyDescent="0.25">
      <c r="A2349" s="128"/>
      <c r="B2349" s="129"/>
      <c r="C2349" s="130"/>
      <c r="D2349" s="130"/>
      <c r="E2349" s="130"/>
      <c r="F2349" s="130"/>
      <c r="G2349" s="130"/>
      <c r="H2349" s="125"/>
      <c r="I2349" s="130"/>
      <c r="J2349" s="130"/>
      <c r="K2349" s="127"/>
      <c r="L2349" s="127"/>
      <c r="M2349" s="127"/>
      <c r="N2349" s="226">
        <f>Table7[[#This Row],[Drug Cost]]+Table7[[#This Row],[Drug Markup]]+Table7[[#This Row],[Drug Dispensing Fee]]</f>
        <v>0</v>
      </c>
      <c r="O2349" s="126"/>
      <c r="P2349" s="127">
        <f>Table7[[#This Row],[Total Drug Cost]]-Table7[[#This Row],[Total Third-party Pay]]</f>
        <v>0</v>
      </c>
      <c r="Q2349" s="127"/>
      <c r="R2349" s="70" t="e">
        <f>VLOOKUP(Table7[[#This Row],[Patient PHN]],'[1]MASTER LIST'!$C:$D,2,FALSE)</f>
        <v>#N/A</v>
      </c>
    </row>
    <row r="2350" spans="1:18" x14ac:dyDescent="0.25">
      <c r="A2350" s="128"/>
      <c r="B2350" s="129"/>
      <c r="C2350" s="130"/>
      <c r="D2350" s="130"/>
      <c r="E2350" s="130"/>
      <c r="F2350" s="130"/>
      <c r="G2350" s="130"/>
      <c r="H2350" s="125"/>
      <c r="I2350" s="130"/>
      <c r="J2350" s="130"/>
      <c r="K2350" s="127"/>
      <c r="L2350" s="127"/>
      <c r="M2350" s="127"/>
      <c r="N2350" s="226">
        <f>Table7[[#This Row],[Drug Cost]]+Table7[[#This Row],[Drug Markup]]+Table7[[#This Row],[Drug Dispensing Fee]]</f>
        <v>0</v>
      </c>
      <c r="O2350" s="126"/>
      <c r="P2350" s="127">
        <f>Table7[[#This Row],[Total Drug Cost]]-Table7[[#This Row],[Total Third-party Pay]]</f>
        <v>0</v>
      </c>
      <c r="Q2350" s="127"/>
      <c r="R2350" s="70" t="e">
        <f>VLOOKUP(Table7[[#This Row],[Patient PHN]],'[1]MASTER LIST'!$C:$D,2,FALSE)</f>
        <v>#N/A</v>
      </c>
    </row>
    <row r="2351" spans="1:18" x14ac:dyDescent="0.25">
      <c r="A2351" s="128"/>
      <c r="B2351" s="129"/>
      <c r="C2351" s="130"/>
      <c r="D2351" s="130"/>
      <c r="E2351" s="130"/>
      <c r="F2351" s="130"/>
      <c r="G2351" s="130"/>
      <c r="H2351" s="125"/>
      <c r="I2351" s="130"/>
      <c r="J2351" s="130"/>
      <c r="K2351" s="127"/>
      <c r="L2351" s="127"/>
      <c r="M2351" s="127"/>
      <c r="N2351" s="226">
        <f>Table7[[#This Row],[Drug Cost]]+Table7[[#This Row],[Drug Markup]]+Table7[[#This Row],[Drug Dispensing Fee]]</f>
        <v>0</v>
      </c>
      <c r="O2351" s="126"/>
      <c r="P2351" s="127">
        <f>Table7[[#This Row],[Total Drug Cost]]-Table7[[#This Row],[Total Third-party Pay]]</f>
        <v>0</v>
      </c>
      <c r="Q2351" s="127"/>
      <c r="R2351" s="70" t="e">
        <f>VLOOKUP(Table7[[#This Row],[Patient PHN]],'[1]MASTER LIST'!$C:$D,2,FALSE)</f>
        <v>#N/A</v>
      </c>
    </row>
    <row r="2352" spans="1:18" x14ac:dyDescent="0.25">
      <c r="A2352" s="128"/>
      <c r="B2352" s="129"/>
      <c r="C2352" s="130"/>
      <c r="D2352" s="130"/>
      <c r="E2352" s="130"/>
      <c r="F2352" s="130"/>
      <c r="G2352" s="130"/>
      <c r="H2352" s="125"/>
      <c r="I2352" s="130"/>
      <c r="J2352" s="130"/>
      <c r="K2352" s="127"/>
      <c r="L2352" s="127"/>
      <c r="M2352" s="127"/>
      <c r="N2352" s="226">
        <f>Table7[[#This Row],[Drug Cost]]+Table7[[#This Row],[Drug Markup]]+Table7[[#This Row],[Drug Dispensing Fee]]</f>
        <v>0</v>
      </c>
      <c r="O2352" s="126"/>
      <c r="P2352" s="127">
        <f>Table7[[#This Row],[Total Drug Cost]]-Table7[[#This Row],[Total Third-party Pay]]</f>
        <v>0</v>
      </c>
      <c r="Q2352" s="127"/>
      <c r="R2352" s="70" t="e">
        <f>VLOOKUP(Table7[[#This Row],[Patient PHN]],'[1]MASTER LIST'!$C:$D,2,FALSE)</f>
        <v>#N/A</v>
      </c>
    </row>
    <row r="2353" spans="1:18" x14ac:dyDescent="0.25">
      <c r="A2353" s="128"/>
      <c r="B2353" s="129"/>
      <c r="C2353" s="130"/>
      <c r="D2353" s="130"/>
      <c r="E2353" s="130"/>
      <c r="F2353" s="130"/>
      <c r="G2353" s="130"/>
      <c r="H2353" s="125"/>
      <c r="I2353" s="130"/>
      <c r="J2353" s="130"/>
      <c r="K2353" s="127"/>
      <c r="L2353" s="127"/>
      <c r="M2353" s="127"/>
      <c r="N2353" s="226">
        <f>Table7[[#This Row],[Drug Cost]]+Table7[[#This Row],[Drug Markup]]+Table7[[#This Row],[Drug Dispensing Fee]]</f>
        <v>0</v>
      </c>
      <c r="O2353" s="126"/>
      <c r="P2353" s="127">
        <f>Table7[[#This Row],[Total Drug Cost]]-Table7[[#This Row],[Total Third-party Pay]]</f>
        <v>0</v>
      </c>
      <c r="Q2353" s="127"/>
      <c r="R2353" s="70" t="e">
        <f>VLOOKUP(Table7[[#This Row],[Patient PHN]],'[1]MASTER LIST'!$C:$D,2,FALSE)</f>
        <v>#N/A</v>
      </c>
    </row>
    <row r="2354" spans="1:18" x14ac:dyDescent="0.25">
      <c r="A2354" s="128"/>
      <c r="B2354" s="129"/>
      <c r="C2354" s="130"/>
      <c r="D2354" s="130"/>
      <c r="E2354" s="130"/>
      <c r="F2354" s="130"/>
      <c r="G2354" s="130"/>
      <c r="H2354" s="125"/>
      <c r="I2354" s="130"/>
      <c r="J2354" s="130"/>
      <c r="K2354" s="127"/>
      <c r="L2354" s="127"/>
      <c r="M2354" s="127"/>
      <c r="N2354" s="226">
        <f>Table7[[#This Row],[Drug Cost]]+Table7[[#This Row],[Drug Markup]]+Table7[[#This Row],[Drug Dispensing Fee]]</f>
        <v>0</v>
      </c>
      <c r="O2354" s="126"/>
      <c r="P2354" s="127">
        <f>Table7[[#This Row],[Total Drug Cost]]-Table7[[#This Row],[Total Third-party Pay]]</f>
        <v>0</v>
      </c>
      <c r="Q2354" s="127"/>
      <c r="R2354" s="70" t="e">
        <f>VLOOKUP(Table7[[#This Row],[Patient PHN]],'[1]MASTER LIST'!$C:$D,2,FALSE)</f>
        <v>#N/A</v>
      </c>
    </row>
    <row r="2355" spans="1:18" x14ac:dyDescent="0.25">
      <c r="A2355" s="128"/>
      <c r="B2355" s="129"/>
      <c r="C2355" s="130"/>
      <c r="D2355" s="130"/>
      <c r="E2355" s="130"/>
      <c r="F2355" s="130"/>
      <c r="G2355" s="130"/>
      <c r="H2355" s="125"/>
      <c r="I2355" s="130"/>
      <c r="J2355" s="130"/>
      <c r="K2355" s="127"/>
      <c r="L2355" s="127"/>
      <c r="M2355" s="127"/>
      <c r="N2355" s="226">
        <f>Table7[[#This Row],[Drug Cost]]+Table7[[#This Row],[Drug Markup]]+Table7[[#This Row],[Drug Dispensing Fee]]</f>
        <v>0</v>
      </c>
      <c r="O2355" s="126"/>
      <c r="P2355" s="127">
        <f>Table7[[#This Row],[Total Drug Cost]]-Table7[[#This Row],[Total Third-party Pay]]</f>
        <v>0</v>
      </c>
      <c r="Q2355" s="127"/>
      <c r="R2355" s="70" t="e">
        <f>VLOOKUP(Table7[[#This Row],[Patient PHN]],'[1]MASTER LIST'!$C:$D,2,FALSE)</f>
        <v>#N/A</v>
      </c>
    </row>
    <row r="2356" spans="1:18" x14ac:dyDescent="0.25">
      <c r="A2356" s="128"/>
      <c r="B2356" s="129"/>
      <c r="C2356" s="130"/>
      <c r="D2356" s="130"/>
      <c r="E2356" s="130"/>
      <c r="F2356" s="130"/>
      <c r="G2356" s="130"/>
      <c r="H2356" s="125"/>
      <c r="I2356" s="130"/>
      <c r="J2356" s="130"/>
      <c r="K2356" s="127"/>
      <c r="L2356" s="127"/>
      <c r="M2356" s="127"/>
      <c r="N2356" s="226">
        <f>Table7[[#This Row],[Drug Cost]]+Table7[[#This Row],[Drug Markup]]+Table7[[#This Row],[Drug Dispensing Fee]]</f>
        <v>0</v>
      </c>
      <c r="O2356" s="126"/>
      <c r="P2356" s="127">
        <f>Table7[[#This Row],[Total Drug Cost]]-Table7[[#This Row],[Total Third-party Pay]]</f>
        <v>0</v>
      </c>
      <c r="Q2356" s="127"/>
      <c r="R2356" s="70" t="e">
        <f>VLOOKUP(Table7[[#This Row],[Patient PHN]],'[1]MASTER LIST'!$C:$D,2,FALSE)</f>
        <v>#N/A</v>
      </c>
    </row>
    <row r="2357" spans="1:18" x14ac:dyDescent="0.25">
      <c r="A2357" s="128"/>
      <c r="B2357" s="129"/>
      <c r="C2357" s="130"/>
      <c r="D2357" s="130"/>
      <c r="E2357" s="130"/>
      <c r="F2357" s="130"/>
      <c r="G2357" s="130"/>
      <c r="H2357" s="125"/>
      <c r="I2357" s="130"/>
      <c r="J2357" s="130"/>
      <c r="K2357" s="127"/>
      <c r="L2357" s="127"/>
      <c r="M2357" s="127"/>
      <c r="N2357" s="226">
        <f>Table7[[#This Row],[Drug Cost]]+Table7[[#This Row],[Drug Markup]]+Table7[[#This Row],[Drug Dispensing Fee]]</f>
        <v>0</v>
      </c>
      <c r="O2357" s="126"/>
      <c r="P2357" s="127">
        <f>Table7[[#This Row],[Total Drug Cost]]-Table7[[#This Row],[Total Third-party Pay]]</f>
        <v>0</v>
      </c>
      <c r="Q2357" s="127"/>
      <c r="R2357" s="70" t="e">
        <f>VLOOKUP(Table7[[#This Row],[Patient PHN]],'[1]MASTER LIST'!$C:$D,2,FALSE)</f>
        <v>#N/A</v>
      </c>
    </row>
    <row r="2358" spans="1:18" x14ac:dyDescent="0.25">
      <c r="A2358" s="128"/>
      <c r="B2358" s="129"/>
      <c r="C2358" s="130"/>
      <c r="D2358" s="130"/>
      <c r="E2358" s="130"/>
      <c r="F2358" s="130"/>
      <c r="G2358" s="130"/>
      <c r="H2358" s="125"/>
      <c r="I2358" s="130"/>
      <c r="J2358" s="130"/>
      <c r="K2358" s="127"/>
      <c r="L2358" s="127"/>
      <c r="M2358" s="127"/>
      <c r="N2358" s="226">
        <f>Table7[[#This Row],[Drug Cost]]+Table7[[#This Row],[Drug Markup]]+Table7[[#This Row],[Drug Dispensing Fee]]</f>
        <v>0</v>
      </c>
      <c r="O2358" s="126"/>
      <c r="P2358" s="127">
        <f>Table7[[#This Row],[Total Drug Cost]]-Table7[[#This Row],[Total Third-party Pay]]</f>
        <v>0</v>
      </c>
      <c r="Q2358" s="127"/>
      <c r="R2358" s="70" t="e">
        <f>VLOOKUP(Table7[[#This Row],[Patient PHN]],'[1]MASTER LIST'!$C:$D,2,FALSE)</f>
        <v>#N/A</v>
      </c>
    </row>
    <row r="2359" spans="1:18" x14ac:dyDescent="0.25">
      <c r="A2359" s="128"/>
      <c r="B2359" s="129"/>
      <c r="C2359" s="130"/>
      <c r="D2359" s="130"/>
      <c r="E2359" s="130"/>
      <c r="F2359" s="130"/>
      <c r="G2359" s="130"/>
      <c r="H2359" s="125"/>
      <c r="I2359" s="130"/>
      <c r="J2359" s="130"/>
      <c r="K2359" s="127"/>
      <c r="L2359" s="127"/>
      <c r="M2359" s="127"/>
      <c r="N2359" s="226">
        <f>Table7[[#This Row],[Drug Cost]]+Table7[[#This Row],[Drug Markup]]+Table7[[#This Row],[Drug Dispensing Fee]]</f>
        <v>0</v>
      </c>
      <c r="O2359" s="126"/>
      <c r="P2359" s="127">
        <f>Table7[[#This Row],[Total Drug Cost]]-Table7[[#This Row],[Total Third-party Pay]]</f>
        <v>0</v>
      </c>
      <c r="Q2359" s="127"/>
      <c r="R2359" s="70" t="e">
        <f>VLOOKUP(Table7[[#This Row],[Patient PHN]],'[1]MASTER LIST'!$C:$D,2,FALSE)</f>
        <v>#N/A</v>
      </c>
    </row>
    <row r="2360" spans="1:18" x14ac:dyDescent="0.25">
      <c r="A2360" s="128"/>
      <c r="B2360" s="129"/>
      <c r="C2360" s="130"/>
      <c r="D2360" s="130"/>
      <c r="E2360" s="130"/>
      <c r="F2360" s="130"/>
      <c r="G2360" s="130"/>
      <c r="H2360" s="125"/>
      <c r="I2360" s="130"/>
      <c r="J2360" s="130"/>
      <c r="K2360" s="127"/>
      <c r="L2360" s="127"/>
      <c r="M2360" s="127"/>
      <c r="N2360" s="226">
        <f>Table7[[#This Row],[Drug Cost]]+Table7[[#This Row],[Drug Markup]]+Table7[[#This Row],[Drug Dispensing Fee]]</f>
        <v>0</v>
      </c>
      <c r="O2360" s="126"/>
      <c r="P2360" s="127">
        <f>Table7[[#This Row],[Total Drug Cost]]-Table7[[#This Row],[Total Third-party Pay]]</f>
        <v>0</v>
      </c>
      <c r="Q2360" s="127"/>
      <c r="R2360" s="70" t="e">
        <f>VLOOKUP(Table7[[#This Row],[Patient PHN]],'[1]MASTER LIST'!$C:$D,2,FALSE)</f>
        <v>#N/A</v>
      </c>
    </row>
    <row r="2361" spans="1:18" x14ac:dyDescent="0.25">
      <c r="A2361" s="128"/>
      <c r="B2361" s="129"/>
      <c r="C2361" s="130"/>
      <c r="D2361" s="130"/>
      <c r="E2361" s="130"/>
      <c r="F2361" s="130"/>
      <c r="G2361" s="130"/>
      <c r="H2361" s="125"/>
      <c r="I2361" s="130"/>
      <c r="J2361" s="130"/>
      <c r="K2361" s="127"/>
      <c r="L2361" s="127"/>
      <c r="M2361" s="127"/>
      <c r="N2361" s="226">
        <f>Table7[[#This Row],[Drug Cost]]+Table7[[#This Row],[Drug Markup]]+Table7[[#This Row],[Drug Dispensing Fee]]</f>
        <v>0</v>
      </c>
      <c r="O2361" s="126"/>
      <c r="P2361" s="127">
        <f>Table7[[#This Row],[Total Drug Cost]]-Table7[[#This Row],[Total Third-party Pay]]</f>
        <v>0</v>
      </c>
      <c r="Q2361" s="127"/>
      <c r="R2361" s="70" t="e">
        <f>VLOOKUP(Table7[[#This Row],[Patient PHN]],'[1]MASTER LIST'!$C:$D,2,FALSE)</f>
        <v>#N/A</v>
      </c>
    </row>
    <row r="2362" spans="1:18" x14ac:dyDescent="0.25">
      <c r="A2362" s="128"/>
      <c r="B2362" s="129"/>
      <c r="C2362" s="130"/>
      <c r="D2362" s="130"/>
      <c r="E2362" s="130"/>
      <c r="F2362" s="130"/>
      <c r="G2362" s="130"/>
      <c r="H2362" s="125"/>
      <c r="I2362" s="130"/>
      <c r="J2362" s="130"/>
      <c r="K2362" s="127"/>
      <c r="L2362" s="127"/>
      <c r="M2362" s="127"/>
      <c r="N2362" s="226">
        <f>Table7[[#This Row],[Drug Cost]]+Table7[[#This Row],[Drug Markup]]+Table7[[#This Row],[Drug Dispensing Fee]]</f>
        <v>0</v>
      </c>
      <c r="O2362" s="126"/>
      <c r="P2362" s="127">
        <f>Table7[[#This Row],[Total Drug Cost]]-Table7[[#This Row],[Total Third-party Pay]]</f>
        <v>0</v>
      </c>
      <c r="Q2362" s="127"/>
      <c r="R2362" s="70" t="e">
        <f>VLOOKUP(Table7[[#This Row],[Patient PHN]],'[1]MASTER LIST'!$C:$D,2,FALSE)</f>
        <v>#N/A</v>
      </c>
    </row>
    <row r="2363" spans="1:18" x14ac:dyDescent="0.25">
      <c r="A2363" s="128"/>
      <c r="B2363" s="129"/>
      <c r="C2363" s="130"/>
      <c r="D2363" s="130"/>
      <c r="E2363" s="130"/>
      <c r="F2363" s="130"/>
      <c r="G2363" s="130"/>
      <c r="H2363" s="125"/>
      <c r="I2363" s="130"/>
      <c r="J2363" s="130"/>
      <c r="K2363" s="127"/>
      <c r="L2363" s="127"/>
      <c r="M2363" s="127"/>
      <c r="N2363" s="226">
        <f>Table7[[#This Row],[Drug Cost]]+Table7[[#This Row],[Drug Markup]]+Table7[[#This Row],[Drug Dispensing Fee]]</f>
        <v>0</v>
      </c>
      <c r="O2363" s="126"/>
      <c r="P2363" s="127">
        <f>Table7[[#This Row],[Total Drug Cost]]-Table7[[#This Row],[Total Third-party Pay]]</f>
        <v>0</v>
      </c>
      <c r="Q2363" s="127"/>
      <c r="R2363" s="70" t="e">
        <f>VLOOKUP(Table7[[#This Row],[Patient PHN]],'[1]MASTER LIST'!$C:$D,2,FALSE)</f>
        <v>#N/A</v>
      </c>
    </row>
    <row r="2364" spans="1:18" x14ac:dyDescent="0.25">
      <c r="A2364" s="128"/>
      <c r="B2364" s="129"/>
      <c r="C2364" s="130"/>
      <c r="D2364" s="130"/>
      <c r="E2364" s="130"/>
      <c r="F2364" s="130"/>
      <c r="G2364" s="130"/>
      <c r="H2364" s="125"/>
      <c r="I2364" s="130"/>
      <c r="J2364" s="130"/>
      <c r="K2364" s="127"/>
      <c r="L2364" s="127"/>
      <c r="M2364" s="127"/>
      <c r="N2364" s="226">
        <f>Table7[[#This Row],[Drug Cost]]+Table7[[#This Row],[Drug Markup]]+Table7[[#This Row],[Drug Dispensing Fee]]</f>
        <v>0</v>
      </c>
      <c r="O2364" s="126"/>
      <c r="P2364" s="127">
        <f>Table7[[#This Row],[Total Drug Cost]]-Table7[[#This Row],[Total Third-party Pay]]</f>
        <v>0</v>
      </c>
      <c r="Q2364" s="127"/>
      <c r="R2364" s="70" t="e">
        <f>VLOOKUP(Table7[[#This Row],[Patient PHN]],'[1]MASTER LIST'!$C:$D,2,FALSE)</f>
        <v>#N/A</v>
      </c>
    </row>
    <row r="2365" spans="1:18" x14ac:dyDescent="0.25">
      <c r="A2365" s="128"/>
      <c r="B2365" s="129"/>
      <c r="C2365" s="130"/>
      <c r="D2365" s="130"/>
      <c r="E2365" s="130"/>
      <c r="F2365" s="130"/>
      <c r="G2365" s="130"/>
      <c r="H2365" s="125"/>
      <c r="I2365" s="130"/>
      <c r="J2365" s="130"/>
      <c r="K2365" s="127"/>
      <c r="L2365" s="127"/>
      <c r="M2365" s="127"/>
      <c r="N2365" s="226">
        <f>Table7[[#This Row],[Drug Cost]]+Table7[[#This Row],[Drug Markup]]+Table7[[#This Row],[Drug Dispensing Fee]]</f>
        <v>0</v>
      </c>
      <c r="O2365" s="126"/>
      <c r="P2365" s="127">
        <f>Table7[[#This Row],[Total Drug Cost]]-Table7[[#This Row],[Total Third-party Pay]]</f>
        <v>0</v>
      </c>
      <c r="Q2365" s="127"/>
      <c r="R2365" s="70" t="e">
        <f>VLOOKUP(Table7[[#This Row],[Patient PHN]],'[1]MASTER LIST'!$C:$D,2,FALSE)</f>
        <v>#N/A</v>
      </c>
    </row>
    <row r="2366" spans="1:18" x14ac:dyDescent="0.25">
      <c r="A2366" s="128"/>
      <c r="B2366" s="129"/>
      <c r="C2366" s="130"/>
      <c r="D2366" s="130"/>
      <c r="E2366" s="130"/>
      <c r="F2366" s="130"/>
      <c r="G2366" s="130"/>
      <c r="H2366" s="125"/>
      <c r="I2366" s="130"/>
      <c r="J2366" s="130"/>
      <c r="K2366" s="127"/>
      <c r="L2366" s="127"/>
      <c r="M2366" s="127"/>
      <c r="N2366" s="226">
        <f>Table7[[#This Row],[Drug Cost]]+Table7[[#This Row],[Drug Markup]]+Table7[[#This Row],[Drug Dispensing Fee]]</f>
        <v>0</v>
      </c>
      <c r="O2366" s="126"/>
      <c r="P2366" s="127">
        <f>Table7[[#This Row],[Total Drug Cost]]-Table7[[#This Row],[Total Third-party Pay]]</f>
        <v>0</v>
      </c>
      <c r="Q2366" s="127"/>
      <c r="R2366" s="70" t="e">
        <f>VLOOKUP(Table7[[#This Row],[Patient PHN]],'[1]MASTER LIST'!$C:$D,2,FALSE)</f>
        <v>#N/A</v>
      </c>
    </row>
    <row r="2367" spans="1:18" x14ac:dyDescent="0.25">
      <c r="A2367" s="128"/>
      <c r="B2367" s="129"/>
      <c r="C2367" s="130"/>
      <c r="D2367" s="130"/>
      <c r="E2367" s="130"/>
      <c r="F2367" s="130"/>
      <c r="G2367" s="130"/>
      <c r="H2367" s="125"/>
      <c r="I2367" s="130"/>
      <c r="J2367" s="130"/>
      <c r="K2367" s="127"/>
      <c r="L2367" s="127"/>
      <c r="M2367" s="127"/>
      <c r="N2367" s="226">
        <f>Table7[[#This Row],[Drug Cost]]+Table7[[#This Row],[Drug Markup]]+Table7[[#This Row],[Drug Dispensing Fee]]</f>
        <v>0</v>
      </c>
      <c r="O2367" s="126"/>
      <c r="P2367" s="127">
        <f>Table7[[#This Row],[Total Drug Cost]]-Table7[[#This Row],[Total Third-party Pay]]</f>
        <v>0</v>
      </c>
      <c r="Q2367" s="127"/>
      <c r="R2367" s="70" t="e">
        <f>VLOOKUP(Table7[[#This Row],[Patient PHN]],'[1]MASTER LIST'!$C:$D,2,FALSE)</f>
        <v>#N/A</v>
      </c>
    </row>
    <row r="2368" spans="1:18" x14ac:dyDescent="0.25">
      <c r="A2368" s="128"/>
      <c r="B2368" s="129"/>
      <c r="C2368" s="130"/>
      <c r="D2368" s="130"/>
      <c r="E2368" s="130"/>
      <c r="F2368" s="130"/>
      <c r="G2368" s="130"/>
      <c r="H2368" s="125"/>
      <c r="I2368" s="130"/>
      <c r="J2368" s="130"/>
      <c r="K2368" s="127"/>
      <c r="L2368" s="127"/>
      <c r="M2368" s="127"/>
      <c r="N2368" s="226">
        <f>Table7[[#This Row],[Drug Cost]]+Table7[[#This Row],[Drug Markup]]+Table7[[#This Row],[Drug Dispensing Fee]]</f>
        <v>0</v>
      </c>
      <c r="O2368" s="126"/>
      <c r="P2368" s="127">
        <f>Table7[[#This Row],[Total Drug Cost]]-Table7[[#This Row],[Total Third-party Pay]]</f>
        <v>0</v>
      </c>
      <c r="Q2368" s="127"/>
      <c r="R2368" s="70" t="e">
        <f>VLOOKUP(Table7[[#This Row],[Patient PHN]],'[1]MASTER LIST'!$C:$D,2,FALSE)</f>
        <v>#N/A</v>
      </c>
    </row>
    <row r="2369" spans="1:18" x14ac:dyDescent="0.25">
      <c r="A2369" s="128"/>
      <c r="B2369" s="129"/>
      <c r="C2369" s="130"/>
      <c r="D2369" s="130"/>
      <c r="E2369" s="130"/>
      <c r="F2369" s="130"/>
      <c r="G2369" s="130"/>
      <c r="H2369" s="125"/>
      <c r="I2369" s="130"/>
      <c r="J2369" s="130"/>
      <c r="K2369" s="127"/>
      <c r="L2369" s="127"/>
      <c r="M2369" s="127"/>
      <c r="N2369" s="226">
        <f>Table7[[#This Row],[Drug Cost]]+Table7[[#This Row],[Drug Markup]]+Table7[[#This Row],[Drug Dispensing Fee]]</f>
        <v>0</v>
      </c>
      <c r="O2369" s="126"/>
      <c r="P2369" s="127">
        <f>Table7[[#This Row],[Total Drug Cost]]-Table7[[#This Row],[Total Third-party Pay]]</f>
        <v>0</v>
      </c>
      <c r="Q2369" s="127"/>
      <c r="R2369" s="70" t="e">
        <f>VLOOKUP(Table7[[#This Row],[Patient PHN]],'[1]MASTER LIST'!$C:$D,2,FALSE)</f>
        <v>#N/A</v>
      </c>
    </row>
    <row r="2370" spans="1:18" x14ac:dyDescent="0.25">
      <c r="A2370" s="128"/>
      <c r="B2370" s="129"/>
      <c r="C2370" s="130"/>
      <c r="D2370" s="130"/>
      <c r="E2370" s="130"/>
      <c r="F2370" s="130"/>
      <c r="G2370" s="130"/>
      <c r="H2370" s="125"/>
      <c r="I2370" s="130"/>
      <c r="J2370" s="130"/>
      <c r="K2370" s="127"/>
      <c r="L2370" s="127"/>
      <c r="M2370" s="127"/>
      <c r="N2370" s="226">
        <f>Table7[[#This Row],[Drug Cost]]+Table7[[#This Row],[Drug Markup]]+Table7[[#This Row],[Drug Dispensing Fee]]</f>
        <v>0</v>
      </c>
      <c r="O2370" s="126"/>
      <c r="P2370" s="127">
        <f>Table7[[#This Row],[Total Drug Cost]]-Table7[[#This Row],[Total Third-party Pay]]</f>
        <v>0</v>
      </c>
      <c r="Q2370" s="127"/>
      <c r="R2370" s="70" t="e">
        <f>VLOOKUP(Table7[[#This Row],[Patient PHN]],'[1]MASTER LIST'!$C:$D,2,FALSE)</f>
        <v>#N/A</v>
      </c>
    </row>
    <row r="2371" spans="1:18" x14ac:dyDescent="0.25">
      <c r="A2371" s="128"/>
      <c r="B2371" s="129"/>
      <c r="C2371" s="130"/>
      <c r="D2371" s="130"/>
      <c r="E2371" s="130"/>
      <c r="F2371" s="130"/>
      <c r="G2371" s="130"/>
      <c r="H2371" s="125"/>
      <c r="I2371" s="130"/>
      <c r="J2371" s="130"/>
      <c r="K2371" s="127"/>
      <c r="L2371" s="127"/>
      <c r="M2371" s="127"/>
      <c r="N2371" s="226">
        <f>Table7[[#This Row],[Drug Cost]]+Table7[[#This Row],[Drug Markup]]+Table7[[#This Row],[Drug Dispensing Fee]]</f>
        <v>0</v>
      </c>
      <c r="O2371" s="126"/>
      <c r="P2371" s="127">
        <f>Table7[[#This Row],[Total Drug Cost]]-Table7[[#This Row],[Total Third-party Pay]]</f>
        <v>0</v>
      </c>
      <c r="Q2371" s="127"/>
      <c r="R2371" s="70" t="e">
        <f>VLOOKUP(Table7[[#This Row],[Patient PHN]],'[1]MASTER LIST'!$C:$D,2,FALSE)</f>
        <v>#N/A</v>
      </c>
    </row>
    <row r="2372" spans="1:18" x14ac:dyDescent="0.25">
      <c r="A2372" s="128"/>
      <c r="B2372" s="129"/>
      <c r="C2372" s="130"/>
      <c r="D2372" s="130"/>
      <c r="E2372" s="130"/>
      <c r="F2372" s="130"/>
      <c r="G2372" s="130"/>
      <c r="H2372" s="125"/>
      <c r="I2372" s="130"/>
      <c r="J2372" s="130"/>
      <c r="K2372" s="127"/>
      <c r="L2372" s="127"/>
      <c r="M2372" s="127"/>
      <c r="N2372" s="226">
        <f>Table7[[#This Row],[Drug Cost]]+Table7[[#This Row],[Drug Markup]]+Table7[[#This Row],[Drug Dispensing Fee]]</f>
        <v>0</v>
      </c>
      <c r="O2372" s="126"/>
      <c r="P2372" s="127">
        <f>Table7[[#This Row],[Total Drug Cost]]-Table7[[#This Row],[Total Third-party Pay]]</f>
        <v>0</v>
      </c>
      <c r="Q2372" s="127"/>
      <c r="R2372" s="70" t="e">
        <f>VLOOKUP(Table7[[#This Row],[Patient PHN]],'[1]MASTER LIST'!$C:$D,2,FALSE)</f>
        <v>#N/A</v>
      </c>
    </row>
    <row r="2373" spans="1:18" x14ac:dyDescent="0.25">
      <c r="A2373" s="128"/>
      <c r="B2373" s="129"/>
      <c r="C2373" s="130"/>
      <c r="D2373" s="130"/>
      <c r="E2373" s="130"/>
      <c r="F2373" s="130"/>
      <c r="G2373" s="130"/>
      <c r="H2373" s="125"/>
      <c r="I2373" s="130"/>
      <c r="J2373" s="130"/>
      <c r="K2373" s="127"/>
      <c r="L2373" s="127"/>
      <c r="M2373" s="127"/>
      <c r="N2373" s="226">
        <f>Table7[[#This Row],[Drug Cost]]+Table7[[#This Row],[Drug Markup]]+Table7[[#This Row],[Drug Dispensing Fee]]</f>
        <v>0</v>
      </c>
      <c r="O2373" s="126"/>
      <c r="P2373" s="127">
        <f>Table7[[#This Row],[Total Drug Cost]]-Table7[[#This Row],[Total Third-party Pay]]</f>
        <v>0</v>
      </c>
      <c r="Q2373" s="127"/>
      <c r="R2373" s="70" t="e">
        <f>VLOOKUP(Table7[[#This Row],[Patient PHN]],'[1]MASTER LIST'!$C:$D,2,FALSE)</f>
        <v>#N/A</v>
      </c>
    </row>
    <row r="2374" spans="1:18" x14ac:dyDescent="0.25">
      <c r="A2374" s="128"/>
      <c r="B2374" s="129"/>
      <c r="C2374" s="130"/>
      <c r="D2374" s="130"/>
      <c r="E2374" s="130"/>
      <c r="F2374" s="130"/>
      <c r="G2374" s="130"/>
      <c r="H2374" s="125"/>
      <c r="I2374" s="130"/>
      <c r="J2374" s="130"/>
      <c r="K2374" s="127"/>
      <c r="L2374" s="127"/>
      <c r="M2374" s="127"/>
      <c r="N2374" s="226">
        <f>Table7[[#This Row],[Drug Cost]]+Table7[[#This Row],[Drug Markup]]+Table7[[#This Row],[Drug Dispensing Fee]]</f>
        <v>0</v>
      </c>
      <c r="O2374" s="126"/>
      <c r="P2374" s="127">
        <f>Table7[[#This Row],[Total Drug Cost]]-Table7[[#This Row],[Total Third-party Pay]]</f>
        <v>0</v>
      </c>
      <c r="Q2374" s="127"/>
      <c r="R2374" s="70" t="e">
        <f>VLOOKUP(Table7[[#This Row],[Patient PHN]],'[1]MASTER LIST'!$C:$D,2,FALSE)</f>
        <v>#N/A</v>
      </c>
    </row>
    <row r="2375" spans="1:18" x14ac:dyDescent="0.25">
      <c r="A2375" s="128"/>
      <c r="B2375" s="129"/>
      <c r="C2375" s="130"/>
      <c r="D2375" s="130"/>
      <c r="E2375" s="130"/>
      <c r="F2375" s="130"/>
      <c r="G2375" s="130"/>
      <c r="H2375" s="125"/>
      <c r="I2375" s="130"/>
      <c r="J2375" s="130"/>
      <c r="K2375" s="127"/>
      <c r="L2375" s="127"/>
      <c r="M2375" s="127"/>
      <c r="N2375" s="226">
        <f>Table7[[#This Row],[Drug Cost]]+Table7[[#This Row],[Drug Markup]]+Table7[[#This Row],[Drug Dispensing Fee]]</f>
        <v>0</v>
      </c>
      <c r="O2375" s="126"/>
      <c r="P2375" s="127">
        <f>Table7[[#This Row],[Total Drug Cost]]-Table7[[#This Row],[Total Third-party Pay]]</f>
        <v>0</v>
      </c>
      <c r="Q2375" s="127"/>
      <c r="R2375" s="70" t="e">
        <f>VLOOKUP(Table7[[#This Row],[Patient PHN]],'[1]MASTER LIST'!$C:$D,2,FALSE)</f>
        <v>#N/A</v>
      </c>
    </row>
    <row r="2376" spans="1:18" x14ac:dyDescent="0.25">
      <c r="A2376" s="128"/>
      <c r="B2376" s="129"/>
      <c r="C2376" s="130"/>
      <c r="D2376" s="130"/>
      <c r="E2376" s="130"/>
      <c r="F2376" s="130"/>
      <c r="G2376" s="130"/>
      <c r="H2376" s="125"/>
      <c r="I2376" s="130"/>
      <c r="J2376" s="130"/>
      <c r="K2376" s="127"/>
      <c r="L2376" s="127"/>
      <c r="M2376" s="127"/>
      <c r="N2376" s="226">
        <f>Table7[[#This Row],[Drug Cost]]+Table7[[#This Row],[Drug Markup]]+Table7[[#This Row],[Drug Dispensing Fee]]</f>
        <v>0</v>
      </c>
      <c r="O2376" s="126"/>
      <c r="P2376" s="127">
        <f>Table7[[#This Row],[Total Drug Cost]]-Table7[[#This Row],[Total Third-party Pay]]</f>
        <v>0</v>
      </c>
      <c r="Q2376" s="127"/>
      <c r="R2376" s="70" t="e">
        <f>VLOOKUP(Table7[[#This Row],[Patient PHN]],'[1]MASTER LIST'!$C:$D,2,FALSE)</f>
        <v>#N/A</v>
      </c>
    </row>
    <row r="2377" spans="1:18" x14ac:dyDescent="0.25">
      <c r="A2377" s="128"/>
      <c r="B2377" s="129"/>
      <c r="C2377" s="130"/>
      <c r="D2377" s="130"/>
      <c r="E2377" s="130"/>
      <c r="F2377" s="130"/>
      <c r="G2377" s="130"/>
      <c r="H2377" s="125"/>
      <c r="I2377" s="130"/>
      <c r="J2377" s="130"/>
      <c r="K2377" s="127"/>
      <c r="L2377" s="127"/>
      <c r="M2377" s="127"/>
      <c r="N2377" s="226">
        <f>Table7[[#This Row],[Drug Cost]]+Table7[[#This Row],[Drug Markup]]+Table7[[#This Row],[Drug Dispensing Fee]]</f>
        <v>0</v>
      </c>
      <c r="O2377" s="126"/>
      <c r="P2377" s="127">
        <f>Table7[[#This Row],[Total Drug Cost]]-Table7[[#This Row],[Total Third-party Pay]]</f>
        <v>0</v>
      </c>
      <c r="Q2377" s="127"/>
      <c r="R2377" s="70" t="e">
        <f>VLOOKUP(Table7[[#This Row],[Patient PHN]],'[1]MASTER LIST'!$C:$D,2,FALSE)</f>
        <v>#N/A</v>
      </c>
    </row>
    <row r="2378" spans="1:18" x14ac:dyDescent="0.25">
      <c r="A2378" s="128"/>
      <c r="B2378" s="129"/>
      <c r="C2378" s="130"/>
      <c r="D2378" s="130"/>
      <c r="E2378" s="130"/>
      <c r="F2378" s="130"/>
      <c r="G2378" s="130"/>
      <c r="H2378" s="125"/>
      <c r="I2378" s="130"/>
      <c r="J2378" s="130"/>
      <c r="K2378" s="127"/>
      <c r="L2378" s="127"/>
      <c r="M2378" s="127"/>
      <c r="N2378" s="226">
        <f>Table7[[#This Row],[Drug Cost]]+Table7[[#This Row],[Drug Markup]]+Table7[[#This Row],[Drug Dispensing Fee]]</f>
        <v>0</v>
      </c>
      <c r="O2378" s="126"/>
      <c r="P2378" s="127">
        <f>Table7[[#This Row],[Total Drug Cost]]-Table7[[#This Row],[Total Third-party Pay]]</f>
        <v>0</v>
      </c>
      <c r="Q2378" s="127"/>
      <c r="R2378" s="70" t="e">
        <f>VLOOKUP(Table7[[#This Row],[Patient PHN]],'[1]MASTER LIST'!$C:$D,2,FALSE)</f>
        <v>#N/A</v>
      </c>
    </row>
    <row r="2379" spans="1:18" x14ac:dyDescent="0.25">
      <c r="A2379" s="128"/>
      <c r="B2379" s="129"/>
      <c r="C2379" s="130"/>
      <c r="D2379" s="130"/>
      <c r="E2379" s="130"/>
      <c r="F2379" s="130"/>
      <c r="G2379" s="130"/>
      <c r="H2379" s="125"/>
      <c r="I2379" s="130"/>
      <c r="J2379" s="130"/>
      <c r="K2379" s="127"/>
      <c r="L2379" s="127"/>
      <c r="M2379" s="127"/>
      <c r="N2379" s="226">
        <f>Table7[[#This Row],[Drug Cost]]+Table7[[#This Row],[Drug Markup]]+Table7[[#This Row],[Drug Dispensing Fee]]</f>
        <v>0</v>
      </c>
      <c r="O2379" s="126"/>
      <c r="P2379" s="127">
        <f>Table7[[#This Row],[Total Drug Cost]]-Table7[[#This Row],[Total Third-party Pay]]</f>
        <v>0</v>
      </c>
      <c r="Q2379" s="127"/>
      <c r="R2379" s="70" t="e">
        <f>VLOOKUP(Table7[[#This Row],[Patient PHN]],'[1]MASTER LIST'!$C:$D,2,FALSE)</f>
        <v>#N/A</v>
      </c>
    </row>
    <row r="2380" spans="1:18" x14ac:dyDescent="0.25">
      <c r="A2380" s="128"/>
      <c r="B2380" s="129"/>
      <c r="C2380" s="130"/>
      <c r="D2380" s="130"/>
      <c r="E2380" s="130"/>
      <c r="F2380" s="130"/>
      <c r="G2380" s="130"/>
      <c r="H2380" s="125"/>
      <c r="I2380" s="130"/>
      <c r="J2380" s="130"/>
      <c r="K2380" s="127"/>
      <c r="L2380" s="127"/>
      <c r="M2380" s="127"/>
      <c r="N2380" s="226">
        <f>Table7[[#This Row],[Drug Cost]]+Table7[[#This Row],[Drug Markup]]+Table7[[#This Row],[Drug Dispensing Fee]]</f>
        <v>0</v>
      </c>
      <c r="O2380" s="126"/>
      <c r="P2380" s="127">
        <f>Table7[[#This Row],[Total Drug Cost]]-Table7[[#This Row],[Total Third-party Pay]]</f>
        <v>0</v>
      </c>
      <c r="Q2380" s="127"/>
      <c r="R2380" s="70" t="e">
        <f>VLOOKUP(Table7[[#This Row],[Patient PHN]],'[1]MASTER LIST'!$C:$D,2,FALSE)</f>
        <v>#N/A</v>
      </c>
    </row>
    <row r="2381" spans="1:18" x14ac:dyDescent="0.25">
      <c r="A2381" s="128"/>
      <c r="B2381" s="129"/>
      <c r="C2381" s="130"/>
      <c r="D2381" s="130"/>
      <c r="E2381" s="130"/>
      <c r="F2381" s="130"/>
      <c r="G2381" s="130"/>
      <c r="H2381" s="125"/>
      <c r="I2381" s="130"/>
      <c r="J2381" s="130"/>
      <c r="K2381" s="127"/>
      <c r="L2381" s="127"/>
      <c r="M2381" s="127"/>
      <c r="N2381" s="226">
        <f>Table7[[#This Row],[Drug Cost]]+Table7[[#This Row],[Drug Markup]]+Table7[[#This Row],[Drug Dispensing Fee]]</f>
        <v>0</v>
      </c>
      <c r="O2381" s="126"/>
      <c r="P2381" s="127">
        <f>Table7[[#This Row],[Total Drug Cost]]-Table7[[#This Row],[Total Third-party Pay]]</f>
        <v>0</v>
      </c>
      <c r="Q2381" s="127"/>
      <c r="R2381" s="70" t="e">
        <f>VLOOKUP(Table7[[#This Row],[Patient PHN]],'[1]MASTER LIST'!$C:$D,2,FALSE)</f>
        <v>#N/A</v>
      </c>
    </row>
    <row r="2382" spans="1:18" x14ac:dyDescent="0.25">
      <c r="A2382" s="128"/>
      <c r="B2382" s="129"/>
      <c r="C2382" s="130"/>
      <c r="D2382" s="130"/>
      <c r="E2382" s="130"/>
      <c r="F2382" s="130"/>
      <c r="G2382" s="130"/>
      <c r="H2382" s="125"/>
      <c r="I2382" s="130"/>
      <c r="J2382" s="130"/>
      <c r="K2382" s="127"/>
      <c r="L2382" s="127"/>
      <c r="M2382" s="127"/>
      <c r="N2382" s="226">
        <f>Table7[[#This Row],[Drug Cost]]+Table7[[#This Row],[Drug Markup]]+Table7[[#This Row],[Drug Dispensing Fee]]</f>
        <v>0</v>
      </c>
      <c r="O2382" s="126"/>
      <c r="P2382" s="127">
        <f>Table7[[#This Row],[Total Drug Cost]]-Table7[[#This Row],[Total Third-party Pay]]</f>
        <v>0</v>
      </c>
      <c r="Q2382" s="127"/>
      <c r="R2382" s="70" t="e">
        <f>VLOOKUP(Table7[[#This Row],[Patient PHN]],'[1]MASTER LIST'!$C:$D,2,FALSE)</f>
        <v>#N/A</v>
      </c>
    </row>
    <row r="2383" spans="1:18" x14ac:dyDescent="0.25">
      <c r="A2383" s="128"/>
      <c r="B2383" s="129"/>
      <c r="C2383" s="130"/>
      <c r="D2383" s="130"/>
      <c r="E2383" s="130"/>
      <c r="F2383" s="130"/>
      <c r="G2383" s="130"/>
      <c r="H2383" s="125"/>
      <c r="I2383" s="130"/>
      <c r="J2383" s="130"/>
      <c r="K2383" s="127"/>
      <c r="L2383" s="127"/>
      <c r="M2383" s="127"/>
      <c r="N2383" s="226">
        <f>Table7[[#This Row],[Drug Cost]]+Table7[[#This Row],[Drug Markup]]+Table7[[#This Row],[Drug Dispensing Fee]]</f>
        <v>0</v>
      </c>
      <c r="O2383" s="126"/>
      <c r="P2383" s="127">
        <f>Table7[[#This Row],[Total Drug Cost]]-Table7[[#This Row],[Total Third-party Pay]]</f>
        <v>0</v>
      </c>
      <c r="Q2383" s="127"/>
      <c r="R2383" s="70" t="e">
        <f>VLOOKUP(Table7[[#This Row],[Patient PHN]],'[1]MASTER LIST'!$C:$D,2,FALSE)</f>
        <v>#N/A</v>
      </c>
    </row>
    <row r="2384" spans="1:18" x14ac:dyDescent="0.25">
      <c r="A2384" s="128"/>
      <c r="B2384" s="129"/>
      <c r="C2384" s="130"/>
      <c r="D2384" s="130"/>
      <c r="E2384" s="130"/>
      <c r="F2384" s="130"/>
      <c r="G2384" s="130"/>
      <c r="H2384" s="125"/>
      <c r="I2384" s="130"/>
      <c r="J2384" s="130"/>
      <c r="K2384" s="127"/>
      <c r="L2384" s="127"/>
      <c r="M2384" s="127"/>
      <c r="N2384" s="226">
        <f>Table7[[#This Row],[Drug Cost]]+Table7[[#This Row],[Drug Markup]]+Table7[[#This Row],[Drug Dispensing Fee]]</f>
        <v>0</v>
      </c>
      <c r="O2384" s="126"/>
      <c r="P2384" s="127">
        <f>Table7[[#This Row],[Total Drug Cost]]-Table7[[#This Row],[Total Third-party Pay]]</f>
        <v>0</v>
      </c>
      <c r="Q2384" s="127"/>
      <c r="R2384" s="70" t="e">
        <f>VLOOKUP(Table7[[#This Row],[Patient PHN]],'[1]MASTER LIST'!$C:$D,2,FALSE)</f>
        <v>#N/A</v>
      </c>
    </row>
    <row r="2385" spans="1:18" x14ac:dyDescent="0.25">
      <c r="A2385" s="128"/>
      <c r="B2385" s="129"/>
      <c r="C2385" s="130"/>
      <c r="D2385" s="130"/>
      <c r="E2385" s="130"/>
      <c r="F2385" s="130"/>
      <c r="G2385" s="130"/>
      <c r="H2385" s="125"/>
      <c r="I2385" s="130"/>
      <c r="J2385" s="130"/>
      <c r="K2385" s="127"/>
      <c r="L2385" s="127"/>
      <c r="M2385" s="127"/>
      <c r="N2385" s="226">
        <f>Table7[[#This Row],[Drug Cost]]+Table7[[#This Row],[Drug Markup]]+Table7[[#This Row],[Drug Dispensing Fee]]</f>
        <v>0</v>
      </c>
      <c r="O2385" s="126"/>
      <c r="P2385" s="127">
        <f>Table7[[#This Row],[Total Drug Cost]]-Table7[[#This Row],[Total Third-party Pay]]</f>
        <v>0</v>
      </c>
      <c r="Q2385" s="127"/>
      <c r="R2385" s="70" t="e">
        <f>VLOOKUP(Table7[[#This Row],[Patient PHN]],'[1]MASTER LIST'!$C:$D,2,FALSE)</f>
        <v>#N/A</v>
      </c>
    </row>
    <row r="2386" spans="1:18" x14ac:dyDescent="0.25">
      <c r="A2386" s="128"/>
      <c r="B2386" s="129"/>
      <c r="C2386" s="130"/>
      <c r="D2386" s="130"/>
      <c r="E2386" s="130"/>
      <c r="F2386" s="130"/>
      <c r="G2386" s="130"/>
      <c r="H2386" s="125"/>
      <c r="I2386" s="130"/>
      <c r="J2386" s="130"/>
      <c r="K2386" s="127"/>
      <c r="L2386" s="127"/>
      <c r="M2386" s="127"/>
      <c r="N2386" s="226">
        <f>Table7[[#This Row],[Drug Cost]]+Table7[[#This Row],[Drug Markup]]+Table7[[#This Row],[Drug Dispensing Fee]]</f>
        <v>0</v>
      </c>
      <c r="O2386" s="126"/>
      <c r="P2386" s="127">
        <f>Table7[[#This Row],[Total Drug Cost]]-Table7[[#This Row],[Total Third-party Pay]]</f>
        <v>0</v>
      </c>
      <c r="Q2386" s="127"/>
      <c r="R2386" s="70" t="e">
        <f>VLOOKUP(Table7[[#This Row],[Patient PHN]],'[1]MASTER LIST'!$C:$D,2,FALSE)</f>
        <v>#N/A</v>
      </c>
    </row>
    <row r="2387" spans="1:18" x14ac:dyDescent="0.25">
      <c r="A2387" s="128"/>
      <c r="B2387" s="129"/>
      <c r="C2387" s="130"/>
      <c r="D2387" s="130"/>
      <c r="E2387" s="130"/>
      <c r="F2387" s="130"/>
      <c r="G2387" s="130"/>
      <c r="H2387" s="125"/>
      <c r="I2387" s="130"/>
      <c r="J2387" s="130"/>
      <c r="K2387" s="127"/>
      <c r="L2387" s="127"/>
      <c r="M2387" s="127"/>
      <c r="N2387" s="226">
        <f>Table7[[#This Row],[Drug Cost]]+Table7[[#This Row],[Drug Markup]]+Table7[[#This Row],[Drug Dispensing Fee]]</f>
        <v>0</v>
      </c>
      <c r="O2387" s="126"/>
      <c r="P2387" s="127">
        <f>Table7[[#This Row],[Total Drug Cost]]-Table7[[#This Row],[Total Third-party Pay]]</f>
        <v>0</v>
      </c>
      <c r="Q2387" s="127"/>
      <c r="R2387" s="70" t="e">
        <f>VLOOKUP(Table7[[#This Row],[Patient PHN]],'[1]MASTER LIST'!$C:$D,2,FALSE)</f>
        <v>#N/A</v>
      </c>
    </row>
    <row r="2388" spans="1:18" x14ac:dyDescent="0.25">
      <c r="A2388" s="128"/>
      <c r="B2388" s="129"/>
      <c r="C2388" s="130"/>
      <c r="D2388" s="130"/>
      <c r="E2388" s="130"/>
      <c r="F2388" s="130"/>
      <c r="G2388" s="130"/>
      <c r="H2388" s="125"/>
      <c r="I2388" s="130"/>
      <c r="J2388" s="130"/>
      <c r="K2388" s="127"/>
      <c r="L2388" s="127"/>
      <c r="M2388" s="127"/>
      <c r="N2388" s="226">
        <f>Table7[[#This Row],[Drug Cost]]+Table7[[#This Row],[Drug Markup]]+Table7[[#This Row],[Drug Dispensing Fee]]</f>
        <v>0</v>
      </c>
      <c r="O2388" s="126"/>
      <c r="P2388" s="127">
        <f>Table7[[#This Row],[Total Drug Cost]]-Table7[[#This Row],[Total Third-party Pay]]</f>
        <v>0</v>
      </c>
      <c r="Q2388" s="127"/>
      <c r="R2388" s="70" t="e">
        <f>VLOOKUP(Table7[[#This Row],[Patient PHN]],'[1]MASTER LIST'!$C:$D,2,FALSE)</f>
        <v>#N/A</v>
      </c>
    </row>
    <row r="2389" spans="1:18" x14ac:dyDescent="0.25">
      <c r="A2389" s="128"/>
      <c r="B2389" s="129"/>
      <c r="C2389" s="130"/>
      <c r="D2389" s="130"/>
      <c r="E2389" s="130"/>
      <c r="F2389" s="130"/>
      <c r="G2389" s="130"/>
      <c r="H2389" s="125"/>
      <c r="I2389" s="130"/>
      <c r="J2389" s="130"/>
      <c r="K2389" s="127"/>
      <c r="L2389" s="127"/>
      <c r="M2389" s="127"/>
      <c r="N2389" s="226">
        <f>Table7[[#This Row],[Drug Cost]]+Table7[[#This Row],[Drug Markup]]+Table7[[#This Row],[Drug Dispensing Fee]]</f>
        <v>0</v>
      </c>
      <c r="O2389" s="126"/>
      <c r="P2389" s="127">
        <f>Table7[[#This Row],[Total Drug Cost]]-Table7[[#This Row],[Total Third-party Pay]]</f>
        <v>0</v>
      </c>
      <c r="Q2389" s="127"/>
      <c r="R2389" s="70" t="e">
        <f>VLOOKUP(Table7[[#This Row],[Patient PHN]],'[1]MASTER LIST'!$C:$D,2,FALSE)</f>
        <v>#N/A</v>
      </c>
    </row>
    <row r="2390" spans="1:18" x14ac:dyDescent="0.25">
      <c r="A2390" s="128"/>
      <c r="B2390" s="129"/>
      <c r="C2390" s="130"/>
      <c r="D2390" s="130"/>
      <c r="E2390" s="130"/>
      <c r="F2390" s="130"/>
      <c r="G2390" s="130"/>
      <c r="H2390" s="125"/>
      <c r="I2390" s="130"/>
      <c r="J2390" s="130"/>
      <c r="K2390" s="127"/>
      <c r="L2390" s="127"/>
      <c r="M2390" s="127"/>
      <c r="N2390" s="226">
        <f>Table7[[#This Row],[Drug Cost]]+Table7[[#This Row],[Drug Markup]]+Table7[[#This Row],[Drug Dispensing Fee]]</f>
        <v>0</v>
      </c>
      <c r="O2390" s="126"/>
      <c r="P2390" s="127">
        <f>Table7[[#This Row],[Total Drug Cost]]-Table7[[#This Row],[Total Third-party Pay]]</f>
        <v>0</v>
      </c>
      <c r="Q2390" s="127"/>
      <c r="R2390" s="70" t="e">
        <f>VLOOKUP(Table7[[#This Row],[Patient PHN]],'[1]MASTER LIST'!$C:$D,2,FALSE)</f>
        <v>#N/A</v>
      </c>
    </row>
    <row r="2391" spans="1:18" x14ac:dyDescent="0.25">
      <c r="A2391" s="128"/>
      <c r="B2391" s="129"/>
      <c r="C2391" s="130"/>
      <c r="D2391" s="130"/>
      <c r="E2391" s="130"/>
      <c r="F2391" s="130"/>
      <c r="G2391" s="130"/>
      <c r="H2391" s="125"/>
      <c r="I2391" s="130"/>
      <c r="J2391" s="130"/>
      <c r="K2391" s="127"/>
      <c r="L2391" s="127"/>
      <c r="M2391" s="127"/>
      <c r="N2391" s="226">
        <f>Table7[[#This Row],[Drug Cost]]+Table7[[#This Row],[Drug Markup]]+Table7[[#This Row],[Drug Dispensing Fee]]</f>
        <v>0</v>
      </c>
      <c r="O2391" s="126"/>
      <c r="P2391" s="127">
        <f>Table7[[#This Row],[Total Drug Cost]]-Table7[[#This Row],[Total Third-party Pay]]</f>
        <v>0</v>
      </c>
      <c r="Q2391" s="127"/>
      <c r="R2391" s="70" t="e">
        <f>VLOOKUP(Table7[[#This Row],[Patient PHN]],'[1]MASTER LIST'!$C:$D,2,FALSE)</f>
        <v>#N/A</v>
      </c>
    </row>
    <row r="2392" spans="1:18" x14ac:dyDescent="0.25">
      <c r="A2392" s="128"/>
      <c r="B2392" s="129"/>
      <c r="C2392" s="130"/>
      <c r="D2392" s="130"/>
      <c r="E2392" s="130"/>
      <c r="F2392" s="130"/>
      <c r="G2392" s="130"/>
      <c r="H2392" s="125"/>
      <c r="I2392" s="130"/>
      <c r="J2392" s="130"/>
      <c r="K2392" s="127"/>
      <c r="L2392" s="127"/>
      <c r="M2392" s="127"/>
      <c r="N2392" s="226">
        <f>Table7[[#This Row],[Drug Cost]]+Table7[[#This Row],[Drug Markup]]+Table7[[#This Row],[Drug Dispensing Fee]]</f>
        <v>0</v>
      </c>
      <c r="O2392" s="126"/>
      <c r="P2392" s="127">
        <f>Table7[[#This Row],[Total Drug Cost]]-Table7[[#This Row],[Total Third-party Pay]]</f>
        <v>0</v>
      </c>
      <c r="Q2392" s="127"/>
      <c r="R2392" s="70" t="e">
        <f>VLOOKUP(Table7[[#This Row],[Patient PHN]],'[1]MASTER LIST'!$C:$D,2,FALSE)</f>
        <v>#N/A</v>
      </c>
    </row>
    <row r="2393" spans="1:18" x14ac:dyDescent="0.25">
      <c r="A2393" s="128"/>
      <c r="B2393" s="129"/>
      <c r="C2393" s="130"/>
      <c r="D2393" s="130"/>
      <c r="E2393" s="130"/>
      <c r="F2393" s="130"/>
      <c r="G2393" s="130"/>
      <c r="H2393" s="125"/>
      <c r="I2393" s="130"/>
      <c r="J2393" s="130"/>
      <c r="K2393" s="127"/>
      <c r="L2393" s="127"/>
      <c r="M2393" s="127"/>
      <c r="N2393" s="226">
        <f>Table7[[#This Row],[Drug Cost]]+Table7[[#This Row],[Drug Markup]]+Table7[[#This Row],[Drug Dispensing Fee]]</f>
        <v>0</v>
      </c>
      <c r="O2393" s="126"/>
      <c r="P2393" s="127">
        <f>Table7[[#This Row],[Total Drug Cost]]-Table7[[#This Row],[Total Third-party Pay]]</f>
        <v>0</v>
      </c>
      <c r="Q2393" s="127"/>
      <c r="R2393" s="70" t="e">
        <f>VLOOKUP(Table7[[#This Row],[Patient PHN]],'[1]MASTER LIST'!$C:$D,2,FALSE)</f>
        <v>#N/A</v>
      </c>
    </row>
    <row r="2394" spans="1:18" x14ac:dyDescent="0.25">
      <c r="A2394" s="128"/>
      <c r="B2394" s="129"/>
      <c r="C2394" s="130"/>
      <c r="D2394" s="130"/>
      <c r="E2394" s="130"/>
      <c r="F2394" s="130"/>
      <c r="G2394" s="130"/>
      <c r="H2394" s="125"/>
      <c r="I2394" s="130"/>
      <c r="J2394" s="130"/>
      <c r="K2394" s="127"/>
      <c r="L2394" s="127"/>
      <c r="M2394" s="127"/>
      <c r="N2394" s="226">
        <f>Table7[[#This Row],[Drug Cost]]+Table7[[#This Row],[Drug Markup]]+Table7[[#This Row],[Drug Dispensing Fee]]</f>
        <v>0</v>
      </c>
      <c r="O2394" s="126"/>
      <c r="P2394" s="127">
        <f>Table7[[#This Row],[Total Drug Cost]]-Table7[[#This Row],[Total Third-party Pay]]</f>
        <v>0</v>
      </c>
      <c r="Q2394" s="127"/>
      <c r="R2394" s="70" t="e">
        <f>VLOOKUP(Table7[[#This Row],[Patient PHN]],'[1]MASTER LIST'!$C:$D,2,FALSE)</f>
        <v>#N/A</v>
      </c>
    </row>
    <row r="2395" spans="1:18" x14ac:dyDescent="0.25">
      <c r="A2395" s="128"/>
      <c r="B2395" s="129"/>
      <c r="C2395" s="130"/>
      <c r="D2395" s="130"/>
      <c r="E2395" s="130"/>
      <c r="F2395" s="130"/>
      <c r="G2395" s="130"/>
      <c r="H2395" s="125"/>
      <c r="I2395" s="130"/>
      <c r="J2395" s="130"/>
      <c r="K2395" s="127"/>
      <c r="L2395" s="127"/>
      <c r="M2395" s="127"/>
      <c r="N2395" s="226">
        <f>Table7[[#This Row],[Drug Cost]]+Table7[[#This Row],[Drug Markup]]+Table7[[#This Row],[Drug Dispensing Fee]]</f>
        <v>0</v>
      </c>
      <c r="O2395" s="126"/>
      <c r="P2395" s="127">
        <f>Table7[[#This Row],[Total Drug Cost]]-Table7[[#This Row],[Total Third-party Pay]]</f>
        <v>0</v>
      </c>
      <c r="Q2395" s="127"/>
      <c r="R2395" s="70" t="e">
        <f>VLOOKUP(Table7[[#This Row],[Patient PHN]],'[1]MASTER LIST'!$C:$D,2,FALSE)</f>
        <v>#N/A</v>
      </c>
    </row>
    <row r="2396" spans="1:18" x14ac:dyDescent="0.25">
      <c r="A2396" s="128"/>
      <c r="B2396" s="129"/>
      <c r="C2396" s="130"/>
      <c r="D2396" s="130"/>
      <c r="E2396" s="130"/>
      <c r="F2396" s="130"/>
      <c r="G2396" s="130"/>
      <c r="H2396" s="125"/>
      <c r="I2396" s="130"/>
      <c r="J2396" s="130"/>
      <c r="K2396" s="127"/>
      <c r="L2396" s="127"/>
      <c r="M2396" s="127"/>
      <c r="N2396" s="226">
        <f>Table7[[#This Row],[Drug Cost]]+Table7[[#This Row],[Drug Markup]]+Table7[[#This Row],[Drug Dispensing Fee]]</f>
        <v>0</v>
      </c>
      <c r="O2396" s="126"/>
      <c r="P2396" s="127">
        <f>Table7[[#This Row],[Total Drug Cost]]-Table7[[#This Row],[Total Third-party Pay]]</f>
        <v>0</v>
      </c>
      <c r="Q2396" s="127"/>
      <c r="R2396" s="70" t="e">
        <f>VLOOKUP(Table7[[#This Row],[Patient PHN]],'[1]MASTER LIST'!$C:$D,2,FALSE)</f>
        <v>#N/A</v>
      </c>
    </row>
    <row r="2397" spans="1:18" x14ac:dyDescent="0.25">
      <c r="A2397" s="128"/>
      <c r="B2397" s="129"/>
      <c r="C2397" s="130"/>
      <c r="D2397" s="130"/>
      <c r="E2397" s="130"/>
      <c r="F2397" s="130"/>
      <c r="G2397" s="130"/>
      <c r="H2397" s="125"/>
      <c r="I2397" s="130"/>
      <c r="J2397" s="130"/>
      <c r="K2397" s="127"/>
      <c r="L2397" s="127"/>
      <c r="M2397" s="127"/>
      <c r="N2397" s="226">
        <f>Table7[[#This Row],[Drug Cost]]+Table7[[#This Row],[Drug Markup]]+Table7[[#This Row],[Drug Dispensing Fee]]</f>
        <v>0</v>
      </c>
      <c r="O2397" s="126"/>
      <c r="P2397" s="127">
        <f>Table7[[#This Row],[Total Drug Cost]]-Table7[[#This Row],[Total Third-party Pay]]</f>
        <v>0</v>
      </c>
      <c r="Q2397" s="127"/>
      <c r="R2397" s="70" t="e">
        <f>VLOOKUP(Table7[[#This Row],[Patient PHN]],'[1]MASTER LIST'!$C:$D,2,FALSE)</f>
        <v>#N/A</v>
      </c>
    </row>
    <row r="2398" spans="1:18" x14ac:dyDescent="0.25">
      <c r="A2398" s="128"/>
      <c r="B2398" s="129"/>
      <c r="C2398" s="130"/>
      <c r="D2398" s="130"/>
      <c r="E2398" s="130"/>
      <c r="F2398" s="130"/>
      <c r="G2398" s="130"/>
      <c r="H2398" s="125"/>
      <c r="I2398" s="130"/>
      <c r="J2398" s="130"/>
      <c r="K2398" s="127"/>
      <c r="L2398" s="127"/>
      <c r="M2398" s="127"/>
      <c r="N2398" s="226">
        <f>Table7[[#This Row],[Drug Cost]]+Table7[[#This Row],[Drug Markup]]+Table7[[#This Row],[Drug Dispensing Fee]]</f>
        <v>0</v>
      </c>
      <c r="O2398" s="126"/>
      <c r="P2398" s="127">
        <f>Table7[[#This Row],[Total Drug Cost]]-Table7[[#This Row],[Total Third-party Pay]]</f>
        <v>0</v>
      </c>
      <c r="Q2398" s="127"/>
      <c r="R2398" s="70" t="e">
        <f>VLOOKUP(Table7[[#This Row],[Patient PHN]],'[1]MASTER LIST'!$C:$D,2,FALSE)</f>
        <v>#N/A</v>
      </c>
    </row>
    <row r="2399" spans="1:18" x14ac:dyDescent="0.25">
      <c r="A2399" s="128"/>
      <c r="B2399" s="129"/>
      <c r="C2399" s="130"/>
      <c r="D2399" s="130"/>
      <c r="E2399" s="130"/>
      <c r="F2399" s="130"/>
      <c r="G2399" s="130"/>
      <c r="H2399" s="125"/>
      <c r="I2399" s="130"/>
      <c r="J2399" s="130"/>
      <c r="K2399" s="127"/>
      <c r="L2399" s="127"/>
      <c r="M2399" s="127"/>
      <c r="N2399" s="226">
        <f>Table7[[#This Row],[Drug Cost]]+Table7[[#This Row],[Drug Markup]]+Table7[[#This Row],[Drug Dispensing Fee]]</f>
        <v>0</v>
      </c>
      <c r="O2399" s="126"/>
      <c r="P2399" s="127">
        <f>Table7[[#This Row],[Total Drug Cost]]-Table7[[#This Row],[Total Third-party Pay]]</f>
        <v>0</v>
      </c>
      <c r="Q2399" s="127"/>
      <c r="R2399" s="70" t="e">
        <f>VLOOKUP(Table7[[#This Row],[Patient PHN]],'[1]MASTER LIST'!$C:$D,2,FALSE)</f>
        <v>#N/A</v>
      </c>
    </row>
    <row r="2400" spans="1:18" x14ac:dyDescent="0.25">
      <c r="A2400" s="128"/>
      <c r="B2400" s="129"/>
      <c r="C2400" s="130"/>
      <c r="D2400" s="130"/>
      <c r="E2400" s="130"/>
      <c r="F2400" s="130"/>
      <c r="G2400" s="130"/>
      <c r="H2400" s="125"/>
      <c r="I2400" s="130"/>
      <c r="J2400" s="130"/>
      <c r="K2400" s="127"/>
      <c r="L2400" s="127"/>
      <c r="M2400" s="127"/>
      <c r="N2400" s="226">
        <f>Table7[[#This Row],[Drug Cost]]+Table7[[#This Row],[Drug Markup]]+Table7[[#This Row],[Drug Dispensing Fee]]</f>
        <v>0</v>
      </c>
      <c r="O2400" s="126"/>
      <c r="P2400" s="127">
        <f>Table7[[#This Row],[Total Drug Cost]]-Table7[[#This Row],[Total Third-party Pay]]</f>
        <v>0</v>
      </c>
      <c r="Q2400" s="127"/>
      <c r="R2400" s="70" t="e">
        <f>VLOOKUP(Table7[[#This Row],[Patient PHN]],'[1]MASTER LIST'!$C:$D,2,FALSE)</f>
        <v>#N/A</v>
      </c>
    </row>
    <row r="2401" spans="1:18" x14ac:dyDescent="0.25">
      <c r="A2401" s="128"/>
      <c r="B2401" s="129"/>
      <c r="C2401" s="130"/>
      <c r="D2401" s="130"/>
      <c r="E2401" s="130"/>
      <c r="F2401" s="130"/>
      <c r="G2401" s="130"/>
      <c r="H2401" s="125"/>
      <c r="I2401" s="130"/>
      <c r="J2401" s="130"/>
      <c r="K2401" s="127"/>
      <c r="L2401" s="127"/>
      <c r="M2401" s="127"/>
      <c r="N2401" s="226">
        <f>Table7[[#This Row],[Drug Cost]]+Table7[[#This Row],[Drug Markup]]+Table7[[#This Row],[Drug Dispensing Fee]]</f>
        <v>0</v>
      </c>
      <c r="O2401" s="126"/>
      <c r="P2401" s="127">
        <f>Table7[[#This Row],[Total Drug Cost]]-Table7[[#This Row],[Total Third-party Pay]]</f>
        <v>0</v>
      </c>
      <c r="Q2401" s="127"/>
      <c r="R2401" s="70" t="e">
        <f>VLOOKUP(Table7[[#This Row],[Patient PHN]],'[1]MASTER LIST'!$C:$D,2,FALSE)</f>
        <v>#N/A</v>
      </c>
    </row>
    <row r="2402" spans="1:18" x14ac:dyDescent="0.25">
      <c r="A2402" s="128"/>
      <c r="B2402" s="129"/>
      <c r="C2402" s="130"/>
      <c r="D2402" s="130"/>
      <c r="E2402" s="130"/>
      <c r="F2402" s="130"/>
      <c r="G2402" s="130"/>
      <c r="H2402" s="125"/>
      <c r="I2402" s="130"/>
      <c r="J2402" s="130"/>
      <c r="K2402" s="127"/>
      <c r="L2402" s="127"/>
      <c r="M2402" s="127"/>
      <c r="N2402" s="226">
        <f>Table7[[#This Row],[Drug Cost]]+Table7[[#This Row],[Drug Markup]]+Table7[[#This Row],[Drug Dispensing Fee]]</f>
        <v>0</v>
      </c>
      <c r="O2402" s="126"/>
      <c r="P2402" s="127">
        <f>Table7[[#This Row],[Total Drug Cost]]-Table7[[#This Row],[Total Third-party Pay]]</f>
        <v>0</v>
      </c>
      <c r="Q2402" s="127"/>
      <c r="R2402" s="70" t="e">
        <f>VLOOKUP(Table7[[#This Row],[Patient PHN]],'[1]MASTER LIST'!$C:$D,2,FALSE)</f>
        <v>#N/A</v>
      </c>
    </row>
    <row r="2403" spans="1:18" x14ac:dyDescent="0.25">
      <c r="A2403" s="128"/>
      <c r="B2403" s="129"/>
      <c r="C2403" s="130"/>
      <c r="D2403" s="130"/>
      <c r="E2403" s="130"/>
      <c r="F2403" s="130"/>
      <c r="G2403" s="130"/>
      <c r="H2403" s="125"/>
      <c r="I2403" s="130"/>
      <c r="J2403" s="130"/>
      <c r="K2403" s="127"/>
      <c r="L2403" s="127"/>
      <c r="M2403" s="127"/>
      <c r="N2403" s="226">
        <f>Table7[[#This Row],[Drug Cost]]+Table7[[#This Row],[Drug Markup]]+Table7[[#This Row],[Drug Dispensing Fee]]</f>
        <v>0</v>
      </c>
      <c r="O2403" s="126"/>
      <c r="P2403" s="127">
        <f>Table7[[#This Row],[Total Drug Cost]]-Table7[[#This Row],[Total Third-party Pay]]</f>
        <v>0</v>
      </c>
      <c r="Q2403" s="127"/>
      <c r="R2403" s="70" t="e">
        <f>VLOOKUP(Table7[[#This Row],[Patient PHN]],'[1]MASTER LIST'!$C:$D,2,FALSE)</f>
        <v>#N/A</v>
      </c>
    </row>
    <row r="2404" spans="1:18" x14ac:dyDescent="0.25">
      <c r="A2404" s="128"/>
      <c r="B2404" s="129"/>
      <c r="C2404" s="130"/>
      <c r="D2404" s="130"/>
      <c r="E2404" s="130"/>
      <c r="F2404" s="130"/>
      <c r="G2404" s="130"/>
      <c r="H2404" s="125"/>
      <c r="I2404" s="130"/>
      <c r="J2404" s="130"/>
      <c r="K2404" s="127"/>
      <c r="L2404" s="127"/>
      <c r="M2404" s="127"/>
      <c r="N2404" s="226">
        <f>Table7[[#This Row],[Drug Cost]]+Table7[[#This Row],[Drug Markup]]+Table7[[#This Row],[Drug Dispensing Fee]]</f>
        <v>0</v>
      </c>
      <c r="O2404" s="126"/>
      <c r="P2404" s="127">
        <f>Table7[[#This Row],[Total Drug Cost]]-Table7[[#This Row],[Total Third-party Pay]]</f>
        <v>0</v>
      </c>
      <c r="Q2404" s="127"/>
      <c r="R2404" s="70" t="e">
        <f>VLOOKUP(Table7[[#This Row],[Patient PHN]],'[1]MASTER LIST'!$C:$D,2,FALSE)</f>
        <v>#N/A</v>
      </c>
    </row>
    <row r="2405" spans="1:18" x14ac:dyDescent="0.25">
      <c r="A2405" s="128"/>
      <c r="B2405" s="129"/>
      <c r="C2405" s="130"/>
      <c r="D2405" s="130"/>
      <c r="E2405" s="130"/>
      <c r="F2405" s="130"/>
      <c r="G2405" s="130"/>
      <c r="H2405" s="125"/>
      <c r="I2405" s="130"/>
      <c r="J2405" s="130"/>
      <c r="K2405" s="127"/>
      <c r="L2405" s="127"/>
      <c r="M2405" s="127"/>
      <c r="N2405" s="226">
        <f>Table7[[#This Row],[Drug Cost]]+Table7[[#This Row],[Drug Markup]]+Table7[[#This Row],[Drug Dispensing Fee]]</f>
        <v>0</v>
      </c>
      <c r="O2405" s="126"/>
      <c r="P2405" s="127">
        <f>Table7[[#This Row],[Total Drug Cost]]-Table7[[#This Row],[Total Third-party Pay]]</f>
        <v>0</v>
      </c>
      <c r="Q2405" s="127"/>
      <c r="R2405" s="70" t="e">
        <f>VLOOKUP(Table7[[#This Row],[Patient PHN]],'[1]MASTER LIST'!$C:$D,2,FALSE)</f>
        <v>#N/A</v>
      </c>
    </row>
    <row r="2406" spans="1:18" x14ac:dyDescent="0.25">
      <c r="A2406" s="128"/>
      <c r="B2406" s="129"/>
      <c r="C2406" s="130"/>
      <c r="D2406" s="130"/>
      <c r="E2406" s="130"/>
      <c r="F2406" s="130"/>
      <c r="G2406" s="130"/>
      <c r="H2406" s="125"/>
      <c r="I2406" s="130"/>
      <c r="J2406" s="130"/>
      <c r="K2406" s="127"/>
      <c r="L2406" s="127"/>
      <c r="M2406" s="127"/>
      <c r="N2406" s="226">
        <f>Table7[[#This Row],[Drug Cost]]+Table7[[#This Row],[Drug Markup]]+Table7[[#This Row],[Drug Dispensing Fee]]</f>
        <v>0</v>
      </c>
      <c r="O2406" s="126"/>
      <c r="P2406" s="127">
        <f>Table7[[#This Row],[Total Drug Cost]]-Table7[[#This Row],[Total Third-party Pay]]</f>
        <v>0</v>
      </c>
      <c r="Q2406" s="127"/>
      <c r="R2406" s="70" t="e">
        <f>VLOOKUP(Table7[[#This Row],[Patient PHN]],'[1]MASTER LIST'!$C:$D,2,FALSE)</f>
        <v>#N/A</v>
      </c>
    </row>
    <row r="2407" spans="1:18" x14ac:dyDescent="0.25">
      <c r="A2407" s="128"/>
      <c r="B2407" s="129"/>
      <c r="C2407" s="130"/>
      <c r="D2407" s="130"/>
      <c r="E2407" s="130"/>
      <c r="F2407" s="130"/>
      <c r="G2407" s="130"/>
      <c r="H2407" s="125"/>
      <c r="I2407" s="130"/>
      <c r="J2407" s="130"/>
      <c r="K2407" s="127"/>
      <c r="L2407" s="127"/>
      <c r="M2407" s="127"/>
      <c r="N2407" s="226">
        <f>Table7[[#This Row],[Drug Cost]]+Table7[[#This Row],[Drug Markup]]+Table7[[#This Row],[Drug Dispensing Fee]]</f>
        <v>0</v>
      </c>
      <c r="O2407" s="126"/>
      <c r="P2407" s="127">
        <f>Table7[[#This Row],[Total Drug Cost]]-Table7[[#This Row],[Total Third-party Pay]]</f>
        <v>0</v>
      </c>
      <c r="Q2407" s="127"/>
      <c r="R2407" s="70" t="e">
        <f>VLOOKUP(Table7[[#This Row],[Patient PHN]],'[1]MASTER LIST'!$C:$D,2,FALSE)</f>
        <v>#N/A</v>
      </c>
    </row>
    <row r="2408" spans="1:18" x14ac:dyDescent="0.25">
      <c r="A2408" s="128"/>
      <c r="B2408" s="129"/>
      <c r="C2408" s="130"/>
      <c r="D2408" s="130"/>
      <c r="E2408" s="130"/>
      <c r="F2408" s="130"/>
      <c r="G2408" s="130"/>
      <c r="H2408" s="125"/>
      <c r="I2408" s="130"/>
      <c r="J2408" s="130"/>
      <c r="K2408" s="127"/>
      <c r="L2408" s="127"/>
      <c r="M2408" s="127"/>
      <c r="N2408" s="226">
        <f>Table7[[#This Row],[Drug Cost]]+Table7[[#This Row],[Drug Markup]]+Table7[[#This Row],[Drug Dispensing Fee]]</f>
        <v>0</v>
      </c>
      <c r="O2408" s="126"/>
      <c r="P2408" s="127">
        <f>Table7[[#This Row],[Total Drug Cost]]-Table7[[#This Row],[Total Third-party Pay]]</f>
        <v>0</v>
      </c>
      <c r="Q2408" s="127"/>
      <c r="R2408" s="70" t="e">
        <f>VLOOKUP(Table7[[#This Row],[Patient PHN]],'[1]MASTER LIST'!$C:$D,2,FALSE)</f>
        <v>#N/A</v>
      </c>
    </row>
    <row r="2409" spans="1:18" x14ac:dyDescent="0.25">
      <c r="A2409" s="128"/>
      <c r="B2409" s="129"/>
      <c r="C2409" s="130"/>
      <c r="D2409" s="130"/>
      <c r="E2409" s="130"/>
      <c r="F2409" s="130"/>
      <c r="G2409" s="130"/>
      <c r="H2409" s="125"/>
      <c r="I2409" s="130"/>
      <c r="J2409" s="130"/>
      <c r="K2409" s="127"/>
      <c r="L2409" s="127"/>
      <c r="M2409" s="127"/>
      <c r="N2409" s="226">
        <f>Table7[[#This Row],[Drug Cost]]+Table7[[#This Row],[Drug Markup]]+Table7[[#This Row],[Drug Dispensing Fee]]</f>
        <v>0</v>
      </c>
      <c r="O2409" s="126"/>
      <c r="P2409" s="127">
        <f>Table7[[#This Row],[Total Drug Cost]]-Table7[[#This Row],[Total Third-party Pay]]</f>
        <v>0</v>
      </c>
      <c r="Q2409" s="127"/>
      <c r="R2409" s="70" t="e">
        <f>VLOOKUP(Table7[[#This Row],[Patient PHN]],'[1]MASTER LIST'!$C:$D,2,FALSE)</f>
        <v>#N/A</v>
      </c>
    </row>
    <row r="2410" spans="1:18" x14ac:dyDescent="0.25">
      <c r="A2410" s="128"/>
      <c r="B2410" s="129"/>
      <c r="C2410" s="130"/>
      <c r="D2410" s="130"/>
      <c r="E2410" s="130"/>
      <c r="F2410" s="130"/>
      <c r="G2410" s="130"/>
      <c r="H2410" s="125"/>
      <c r="I2410" s="130"/>
      <c r="J2410" s="130"/>
      <c r="K2410" s="127"/>
      <c r="L2410" s="127"/>
      <c r="M2410" s="127"/>
      <c r="N2410" s="226">
        <f>Table7[[#This Row],[Drug Cost]]+Table7[[#This Row],[Drug Markup]]+Table7[[#This Row],[Drug Dispensing Fee]]</f>
        <v>0</v>
      </c>
      <c r="O2410" s="126"/>
      <c r="P2410" s="127">
        <f>Table7[[#This Row],[Total Drug Cost]]-Table7[[#This Row],[Total Third-party Pay]]</f>
        <v>0</v>
      </c>
      <c r="Q2410" s="127"/>
      <c r="R2410" s="70" t="e">
        <f>VLOOKUP(Table7[[#This Row],[Patient PHN]],'[1]MASTER LIST'!$C:$D,2,FALSE)</f>
        <v>#N/A</v>
      </c>
    </row>
    <row r="2411" spans="1:18" x14ac:dyDescent="0.25">
      <c r="A2411" s="128"/>
      <c r="B2411" s="129"/>
      <c r="C2411" s="130"/>
      <c r="D2411" s="130"/>
      <c r="E2411" s="130"/>
      <c r="F2411" s="130"/>
      <c r="G2411" s="130"/>
      <c r="H2411" s="125"/>
      <c r="I2411" s="130"/>
      <c r="J2411" s="130"/>
      <c r="K2411" s="127"/>
      <c r="L2411" s="127"/>
      <c r="M2411" s="127"/>
      <c r="N2411" s="226">
        <f>Table7[[#This Row],[Drug Cost]]+Table7[[#This Row],[Drug Markup]]+Table7[[#This Row],[Drug Dispensing Fee]]</f>
        <v>0</v>
      </c>
      <c r="O2411" s="126"/>
      <c r="P2411" s="127">
        <f>Table7[[#This Row],[Total Drug Cost]]-Table7[[#This Row],[Total Third-party Pay]]</f>
        <v>0</v>
      </c>
      <c r="Q2411" s="127"/>
      <c r="R2411" s="70" t="e">
        <f>VLOOKUP(Table7[[#This Row],[Patient PHN]],'[1]MASTER LIST'!$C:$D,2,FALSE)</f>
        <v>#N/A</v>
      </c>
    </row>
    <row r="2412" spans="1:18" x14ac:dyDescent="0.25">
      <c r="A2412" s="128"/>
      <c r="B2412" s="129"/>
      <c r="C2412" s="130"/>
      <c r="D2412" s="130"/>
      <c r="E2412" s="130"/>
      <c r="F2412" s="130"/>
      <c r="G2412" s="130"/>
      <c r="H2412" s="125"/>
      <c r="I2412" s="130"/>
      <c r="J2412" s="130"/>
      <c r="K2412" s="127"/>
      <c r="L2412" s="127"/>
      <c r="M2412" s="127"/>
      <c r="N2412" s="226">
        <f>Table7[[#This Row],[Drug Cost]]+Table7[[#This Row],[Drug Markup]]+Table7[[#This Row],[Drug Dispensing Fee]]</f>
        <v>0</v>
      </c>
      <c r="O2412" s="126"/>
      <c r="P2412" s="127">
        <f>Table7[[#This Row],[Total Drug Cost]]-Table7[[#This Row],[Total Third-party Pay]]</f>
        <v>0</v>
      </c>
      <c r="Q2412" s="127"/>
      <c r="R2412" s="70" t="e">
        <f>VLOOKUP(Table7[[#This Row],[Patient PHN]],'[1]MASTER LIST'!$C:$D,2,FALSE)</f>
        <v>#N/A</v>
      </c>
    </row>
    <row r="2413" spans="1:18" x14ac:dyDescent="0.25">
      <c r="A2413" s="128"/>
      <c r="B2413" s="129"/>
      <c r="C2413" s="130"/>
      <c r="D2413" s="130"/>
      <c r="E2413" s="130"/>
      <c r="F2413" s="130"/>
      <c r="G2413" s="130"/>
      <c r="H2413" s="125"/>
      <c r="I2413" s="130"/>
      <c r="J2413" s="130"/>
      <c r="K2413" s="127"/>
      <c r="L2413" s="127"/>
      <c r="M2413" s="127"/>
      <c r="N2413" s="226">
        <f>Table7[[#This Row],[Drug Cost]]+Table7[[#This Row],[Drug Markup]]+Table7[[#This Row],[Drug Dispensing Fee]]</f>
        <v>0</v>
      </c>
      <c r="O2413" s="126"/>
      <c r="P2413" s="127">
        <f>Table7[[#This Row],[Total Drug Cost]]-Table7[[#This Row],[Total Third-party Pay]]</f>
        <v>0</v>
      </c>
      <c r="Q2413" s="127"/>
      <c r="R2413" s="70" t="e">
        <f>VLOOKUP(Table7[[#This Row],[Patient PHN]],'[1]MASTER LIST'!$C:$D,2,FALSE)</f>
        <v>#N/A</v>
      </c>
    </row>
    <row r="2414" spans="1:18" x14ac:dyDescent="0.25">
      <c r="A2414" s="128"/>
      <c r="B2414" s="129"/>
      <c r="C2414" s="130"/>
      <c r="D2414" s="130"/>
      <c r="E2414" s="130"/>
      <c r="F2414" s="130"/>
      <c r="G2414" s="130"/>
      <c r="H2414" s="125"/>
      <c r="I2414" s="130"/>
      <c r="J2414" s="130"/>
      <c r="K2414" s="127"/>
      <c r="L2414" s="127"/>
      <c r="M2414" s="127"/>
      <c r="N2414" s="226">
        <f>Table7[[#This Row],[Drug Cost]]+Table7[[#This Row],[Drug Markup]]+Table7[[#This Row],[Drug Dispensing Fee]]</f>
        <v>0</v>
      </c>
      <c r="O2414" s="126"/>
      <c r="P2414" s="127">
        <f>Table7[[#This Row],[Total Drug Cost]]-Table7[[#This Row],[Total Third-party Pay]]</f>
        <v>0</v>
      </c>
      <c r="Q2414" s="127"/>
      <c r="R2414" s="70" t="e">
        <f>VLOOKUP(Table7[[#This Row],[Patient PHN]],'[1]MASTER LIST'!$C:$D,2,FALSE)</f>
        <v>#N/A</v>
      </c>
    </row>
    <row r="2415" spans="1:18" x14ac:dyDescent="0.25">
      <c r="A2415" s="128"/>
      <c r="B2415" s="129"/>
      <c r="C2415" s="130"/>
      <c r="D2415" s="130"/>
      <c r="E2415" s="130"/>
      <c r="F2415" s="130"/>
      <c r="G2415" s="130"/>
      <c r="H2415" s="125"/>
      <c r="I2415" s="130"/>
      <c r="J2415" s="130"/>
      <c r="K2415" s="127"/>
      <c r="L2415" s="127"/>
      <c r="M2415" s="127"/>
      <c r="N2415" s="226">
        <f>Table7[[#This Row],[Drug Cost]]+Table7[[#This Row],[Drug Markup]]+Table7[[#This Row],[Drug Dispensing Fee]]</f>
        <v>0</v>
      </c>
      <c r="O2415" s="126"/>
      <c r="P2415" s="127">
        <f>Table7[[#This Row],[Total Drug Cost]]-Table7[[#This Row],[Total Third-party Pay]]</f>
        <v>0</v>
      </c>
      <c r="Q2415" s="127"/>
      <c r="R2415" s="70" t="e">
        <f>VLOOKUP(Table7[[#This Row],[Patient PHN]],'[1]MASTER LIST'!$C:$D,2,FALSE)</f>
        <v>#N/A</v>
      </c>
    </row>
    <row r="2416" spans="1:18" x14ac:dyDescent="0.25">
      <c r="A2416" s="128"/>
      <c r="B2416" s="129"/>
      <c r="C2416" s="130"/>
      <c r="D2416" s="130"/>
      <c r="E2416" s="130"/>
      <c r="F2416" s="130"/>
      <c r="G2416" s="130"/>
      <c r="H2416" s="125"/>
      <c r="I2416" s="130"/>
      <c r="J2416" s="130"/>
      <c r="K2416" s="127"/>
      <c r="L2416" s="127"/>
      <c r="M2416" s="127"/>
      <c r="N2416" s="226">
        <f>Table7[[#This Row],[Drug Cost]]+Table7[[#This Row],[Drug Markup]]+Table7[[#This Row],[Drug Dispensing Fee]]</f>
        <v>0</v>
      </c>
      <c r="O2416" s="126"/>
      <c r="P2416" s="127">
        <f>Table7[[#This Row],[Total Drug Cost]]-Table7[[#This Row],[Total Third-party Pay]]</f>
        <v>0</v>
      </c>
      <c r="Q2416" s="127"/>
      <c r="R2416" s="70" t="e">
        <f>VLOOKUP(Table7[[#This Row],[Patient PHN]],'[1]MASTER LIST'!$C:$D,2,FALSE)</f>
        <v>#N/A</v>
      </c>
    </row>
    <row r="2417" spans="1:18" x14ac:dyDescent="0.25">
      <c r="A2417" s="128"/>
      <c r="B2417" s="129"/>
      <c r="C2417" s="130"/>
      <c r="D2417" s="130"/>
      <c r="E2417" s="130"/>
      <c r="F2417" s="130"/>
      <c r="G2417" s="130"/>
      <c r="H2417" s="125"/>
      <c r="I2417" s="130"/>
      <c r="J2417" s="130"/>
      <c r="K2417" s="127"/>
      <c r="L2417" s="127"/>
      <c r="M2417" s="127"/>
      <c r="N2417" s="226">
        <f>Table7[[#This Row],[Drug Cost]]+Table7[[#This Row],[Drug Markup]]+Table7[[#This Row],[Drug Dispensing Fee]]</f>
        <v>0</v>
      </c>
      <c r="O2417" s="126"/>
      <c r="P2417" s="127">
        <f>Table7[[#This Row],[Total Drug Cost]]-Table7[[#This Row],[Total Third-party Pay]]</f>
        <v>0</v>
      </c>
      <c r="Q2417" s="127"/>
      <c r="R2417" s="70" t="e">
        <f>VLOOKUP(Table7[[#This Row],[Patient PHN]],'[1]MASTER LIST'!$C:$D,2,FALSE)</f>
        <v>#N/A</v>
      </c>
    </row>
    <row r="2418" spans="1:18" x14ac:dyDescent="0.25">
      <c r="A2418" s="128"/>
      <c r="B2418" s="129"/>
      <c r="C2418" s="130"/>
      <c r="D2418" s="130"/>
      <c r="E2418" s="130"/>
      <c r="F2418" s="130"/>
      <c r="G2418" s="130"/>
      <c r="H2418" s="125"/>
      <c r="I2418" s="130"/>
      <c r="J2418" s="130"/>
      <c r="K2418" s="127"/>
      <c r="L2418" s="127"/>
      <c r="M2418" s="127"/>
      <c r="N2418" s="226">
        <f>Table7[[#This Row],[Drug Cost]]+Table7[[#This Row],[Drug Markup]]+Table7[[#This Row],[Drug Dispensing Fee]]</f>
        <v>0</v>
      </c>
      <c r="O2418" s="126"/>
      <c r="P2418" s="127">
        <f>Table7[[#This Row],[Total Drug Cost]]-Table7[[#This Row],[Total Third-party Pay]]</f>
        <v>0</v>
      </c>
      <c r="Q2418" s="127"/>
      <c r="R2418" s="70" t="e">
        <f>VLOOKUP(Table7[[#This Row],[Patient PHN]],'[1]MASTER LIST'!$C:$D,2,FALSE)</f>
        <v>#N/A</v>
      </c>
    </row>
    <row r="2419" spans="1:18" x14ac:dyDescent="0.25">
      <c r="A2419" s="128"/>
      <c r="B2419" s="129"/>
      <c r="C2419" s="130"/>
      <c r="D2419" s="130"/>
      <c r="E2419" s="130"/>
      <c r="F2419" s="130"/>
      <c r="G2419" s="130"/>
      <c r="H2419" s="125"/>
      <c r="I2419" s="130"/>
      <c r="J2419" s="130"/>
      <c r="K2419" s="127"/>
      <c r="L2419" s="127"/>
      <c r="M2419" s="127"/>
      <c r="N2419" s="226">
        <f>Table7[[#This Row],[Drug Cost]]+Table7[[#This Row],[Drug Markup]]+Table7[[#This Row],[Drug Dispensing Fee]]</f>
        <v>0</v>
      </c>
      <c r="O2419" s="126"/>
      <c r="P2419" s="127">
        <f>Table7[[#This Row],[Total Drug Cost]]-Table7[[#This Row],[Total Third-party Pay]]</f>
        <v>0</v>
      </c>
      <c r="Q2419" s="127"/>
      <c r="R2419" s="70" t="e">
        <f>VLOOKUP(Table7[[#This Row],[Patient PHN]],'[1]MASTER LIST'!$C:$D,2,FALSE)</f>
        <v>#N/A</v>
      </c>
    </row>
    <row r="2420" spans="1:18" x14ac:dyDescent="0.25">
      <c r="A2420" s="128"/>
      <c r="B2420" s="129"/>
      <c r="C2420" s="130"/>
      <c r="D2420" s="130"/>
      <c r="E2420" s="130"/>
      <c r="F2420" s="130"/>
      <c r="G2420" s="130"/>
      <c r="H2420" s="125"/>
      <c r="I2420" s="130"/>
      <c r="J2420" s="130"/>
      <c r="K2420" s="127"/>
      <c r="L2420" s="127"/>
      <c r="M2420" s="127"/>
      <c r="N2420" s="226">
        <f>Table7[[#This Row],[Drug Cost]]+Table7[[#This Row],[Drug Markup]]+Table7[[#This Row],[Drug Dispensing Fee]]</f>
        <v>0</v>
      </c>
      <c r="O2420" s="126"/>
      <c r="P2420" s="127">
        <f>Table7[[#This Row],[Total Drug Cost]]-Table7[[#This Row],[Total Third-party Pay]]</f>
        <v>0</v>
      </c>
      <c r="Q2420" s="127"/>
      <c r="R2420" s="70" t="e">
        <f>VLOOKUP(Table7[[#This Row],[Patient PHN]],'[1]MASTER LIST'!$C:$D,2,FALSE)</f>
        <v>#N/A</v>
      </c>
    </row>
    <row r="2421" spans="1:18" x14ac:dyDescent="0.25">
      <c r="A2421" s="128"/>
      <c r="B2421" s="129"/>
      <c r="C2421" s="130"/>
      <c r="D2421" s="130"/>
      <c r="E2421" s="130"/>
      <c r="F2421" s="130"/>
      <c r="G2421" s="130"/>
      <c r="H2421" s="125"/>
      <c r="I2421" s="130"/>
      <c r="J2421" s="130"/>
      <c r="K2421" s="127"/>
      <c r="L2421" s="127"/>
      <c r="M2421" s="127"/>
      <c r="N2421" s="226">
        <f>Table7[[#This Row],[Drug Cost]]+Table7[[#This Row],[Drug Markup]]+Table7[[#This Row],[Drug Dispensing Fee]]</f>
        <v>0</v>
      </c>
      <c r="O2421" s="126"/>
      <c r="P2421" s="127">
        <f>Table7[[#This Row],[Total Drug Cost]]-Table7[[#This Row],[Total Third-party Pay]]</f>
        <v>0</v>
      </c>
      <c r="Q2421" s="127"/>
      <c r="R2421" s="70" t="e">
        <f>VLOOKUP(Table7[[#This Row],[Patient PHN]],'[1]MASTER LIST'!$C:$D,2,FALSE)</f>
        <v>#N/A</v>
      </c>
    </row>
    <row r="2422" spans="1:18" x14ac:dyDescent="0.25">
      <c r="A2422" s="128"/>
      <c r="B2422" s="129"/>
      <c r="C2422" s="130"/>
      <c r="D2422" s="130"/>
      <c r="E2422" s="130"/>
      <c r="F2422" s="130"/>
      <c r="G2422" s="130"/>
      <c r="H2422" s="125"/>
      <c r="I2422" s="130"/>
      <c r="J2422" s="130"/>
      <c r="K2422" s="127"/>
      <c r="L2422" s="127"/>
      <c r="M2422" s="127"/>
      <c r="N2422" s="226">
        <f>Table7[[#This Row],[Drug Cost]]+Table7[[#This Row],[Drug Markup]]+Table7[[#This Row],[Drug Dispensing Fee]]</f>
        <v>0</v>
      </c>
      <c r="O2422" s="126"/>
      <c r="P2422" s="127">
        <f>Table7[[#This Row],[Total Drug Cost]]-Table7[[#This Row],[Total Third-party Pay]]</f>
        <v>0</v>
      </c>
      <c r="Q2422" s="127"/>
      <c r="R2422" s="70" t="e">
        <f>VLOOKUP(Table7[[#This Row],[Patient PHN]],'[1]MASTER LIST'!$C:$D,2,FALSE)</f>
        <v>#N/A</v>
      </c>
    </row>
    <row r="2423" spans="1:18" x14ac:dyDescent="0.25">
      <c r="A2423" s="128"/>
      <c r="B2423" s="129"/>
      <c r="C2423" s="130"/>
      <c r="D2423" s="130"/>
      <c r="E2423" s="130"/>
      <c r="F2423" s="130"/>
      <c r="G2423" s="130"/>
      <c r="H2423" s="125"/>
      <c r="I2423" s="130"/>
      <c r="J2423" s="130"/>
      <c r="K2423" s="127"/>
      <c r="L2423" s="127"/>
      <c r="M2423" s="127"/>
      <c r="N2423" s="226">
        <f>Table7[[#This Row],[Drug Cost]]+Table7[[#This Row],[Drug Markup]]+Table7[[#This Row],[Drug Dispensing Fee]]</f>
        <v>0</v>
      </c>
      <c r="O2423" s="126"/>
      <c r="P2423" s="127">
        <f>Table7[[#This Row],[Total Drug Cost]]-Table7[[#This Row],[Total Third-party Pay]]</f>
        <v>0</v>
      </c>
      <c r="Q2423" s="127"/>
      <c r="R2423" s="70" t="e">
        <f>VLOOKUP(Table7[[#This Row],[Patient PHN]],'[1]MASTER LIST'!$C:$D,2,FALSE)</f>
        <v>#N/A</v>
      </c>
    </row>
    <row r="2424" spans="1:18" x14ac:dyDescent="0.25">
      <c r="A2424" s="128"/>
      <c r="B2424" s="129"/>
      <c r="C2424" s="130"/>
      <c r="D2424" s="130"/>
      <c r="E2424" s="130"/>
      <c r="F2424" s="130"/>
      <c r="G2424" s="130"/>
      <c r="H2424" s="125"/>
      <c r="I2424" s="130"/>
      <c r="J2424" s="130"/>
      <c r="K2424" s="127"/>
      <c r="L2424" s="127"/>
      <c r="M2424" s="127"/>
      <c r="N2424" s="226">
        <f>Table7[[#This Row],[Drug Cost]]+Table7[[#This Row],[Drug Markup]]+Table7[[#This Row],[Drug Dispensing Fee]]</f>
        <v>0</v>
      </c>
      <c r="O2424" s="126"/>
      <c r="P2424" s="127">
        <f>Table7[[#This Row],[Total Drug Cost]]-Table7[[#This Row],[Total Third-party Pay]]</f>
        <v>0</v>
      </c>
      <c r="Q2424" s="127"/>
      <c r="R2424" s="70" t="e">
        <f>VLOOKUP(Table7[[#This Row],[Patient PHN]],'[1]MASTER LIST'!$C:$D,2,FALSE)</f>
        <v>#N/A</v>
      </c>
    </row>
    <row r="2425" spans="1:18" x14ac:dyDescent="0.25">
      <c r="A2425" s="128"/>
      <c r="B2425" s="129"/>
      <c r="C2425" s="130"/>
      <c r="D2425" s="130"/>
      <c r="E2425" s="130"/>
      <c r="F2425" s="130"/>
      <c r="G2425" s="130"/>
      <c r="H2425" s="125"/>
      <c r="I2425" s="130"/>
      <c r="J2425" s="130"/>
      <c r="K2425" s="127"/>
      <c r="L2425" s="127"/>
      <c r="M2425" s="127"/>
      <c r="N2425" s="226">
        <f>Table7[[#This Row],[Drug Cost]]+Table7[[#This Row],[Drug Markup]]+Table7[[#This Row],[Drug Dispensing Fee]]</f>
        <v>0</v>
      </c>
      <c r="O2425" s="126"/>
      <c r="P2425" s="127">
        <f>Table7[[#This Row],[Total Drug Cost]]-Table7[[#This Row],[Total Third-party Pay]]</f>
        <v>0</v>
      </c>
      <c r="Q2425" s="127"/>
      <c r="R2425" s="70" t="e">
        <f>VLOOKUP(Table7[[#This Row],[Patient PHN]],'[1]MASTER LIST'!$C:$D,2,FALSE)</f>
        <v>#N/A</v>
      </c>
    </row>
    <row r="2426" spans="1:18" x14ac:dyDescent="0.25">
      <c r="A2426" s="128"/>
      <c r="B2426" s="129"/>
      <c r="C2426" s="130"/>
      <c r="D2426" s="130"/>
      <c r="E2426" s="130"/>
      <c r="F2426" s="130"/>
      <c r="G2426" s="130"/>
      <c r="H2426" s="125"/>
      <c r="I2426" s="130"/>
      <c r="J2426" s="130"/>
      <c r="K2426" s="127"/>
      <c r="L2426" s="127"/>
      <c r="M2426" s="127"/>
      <c r="N2426" s="226">
        <f>Table7[[#This Row],[Drug Cost]]+Table7[[#This Row],[Drug Markup]]+Table7[[#This Row],[Drug Dispensing Fee]]</f>
        <v>0</v>
      </c>
      <c r="O2426" s="126"/>
      <c r="P2426" s="127">
        <f>Table7[[#This Row],[Total Drug Cost]]-Table7[[#This Row],[Total Third-party Pay]]</f>
        <v>0</v>
      </c>
      <c r="Q2426" s="127"/>
      <c r="R2426" s="70" t="e">
        <f>VLOOKUP(Table7[[#This Row],[Patient PHN]],'[1]MASTER LIST'!$C:$D,2,FALSE)</f>
        <v>#N/A</v>
      </c>
    </row>
    <row r="2427" spans="1:18" x14ac:dyDescent="0.25">
      <c r="A2427" s="128"/>
      <c r="B2427" s="129"/>
      <c r="C2427" s="130"/>
      <c r="D2427" s="130"/>
      <c r="E2427" s="130"/>
      <c r="F2427" s="130"/>
      <c r="G2427" s="130"/>
      <c r="H2427" s="125"/>
      <c r="I2427" s="130"/>
      <c r="J2427" s="130"/>
      <c r="K2427" s="127"/>
      <c r="L2427" s="127"/>
      <c r="M2427" s="127"/>
      <c r="N2427" s="226">
        <f>Table7[[#This Row],[Drug Cost]]+Table7[[#This Row],[Drug Markup]]+Table7[[#This Row],[Drug Dispensing Fee]]</f>
        <v>0</v>
      </c>
      <c r="O2427" s="126"/>
      <c r="P2427" s="127">
        <f>Table7[[#This Row],[Total Drug Cost]]-Table7[[#This Row],[Total Third-party Pay]]</f>
        <v>0</v>
      </c>
      <c r="Q2427" s="127"/>
      <c r="R2427" s="70" t="e">
        <f>VLOOKUP(Table7[[#This Row],[Patient PHN]],'[1]MASTER LIST'!$C:$D,2,FALSE)</f>
        <v>#N/A</v>
      </c>
    </row>
    <row r="2428" spans="1:18" x14ac:dyDescent="0.25">
      <c r="A2428" s="128"/>
      <c r="B2428" s="129"/>
      <c r="C2428" s="130"/>
      <c r="D2428" s="130"/>
      <c r="E2428" s="130"/>
      <c r="F2428" s="130"/>
      <c r="G2428" s="130"/>
      <c r="H2428" s="125"/>
      <c r="I2428" s="130"/>
      <c r="J2428" s="130"/>
      <c r="K2428" s="127"/>
      <c r="L2428" s="127"/>
      <c r="M2428" s="127"/>
      <c r="N2428" s="226">
        <f>Table7[[#This Row],[Drug Cost]]+Table7[[#This Row],[Drug Markup]]+Table7[[#This Row],[Drug Dispensing Fee]]</f>
        <v>0</v>
      </c>
      <c r="O2428" s="126"/>
      <c r="P2428" s="127">
        <f>Table7[[#This Row],[Total Drug Cost]]-Table7[[#This Row],[Total Third-party Pay]]</f>
        <v>0</v>
      </c>
      <c r="Q2428" s="127"/>
      <c r="R2428" s="70" t="e">
        <f>VLOOKUP(Table7[[#This Row],[Patient PHN]],'[1]MASTER LIST'!$C:$D,2,FALSE)</f>
        <v>#N/A</v>
      </c>
    </row>
    <row r="2429" spans="1:18" x14ac:dyDescent="0.25">
      <c r="A2429" s="128"/>
      <c r="B2429" s="129"/>
      <c r="C2429" s="130"/>
      <c r="D2429" s="130"/>
      <c r="E2429" s="130"/>
      <c r="F2429" s="130"/>
      <c r="G2429" s="130"/>
      <c r="H2429" s="125"/>
      <c r="I2429" s="130"/>
      <c r="J2429" s="130"/>
      <c r="K2429" s="127"/>
      <c r="L2429" s="127"/>
      <c r="M2429" s="127"/>
      <c r="N2429" s="226">
        <f>Table7[[#This Row],[Drug Cost]]+Table7[[#This Row],[Drug Markup]]+Table7[[#This Row],[Drug Dispensing Fee]]</f>
        <v>0</v>
      </c>
      <c r="O2429" s="126"/>
      <c r="P2429" s="127">
        <f>Table7[[#This Row],[Total Drug Cost]]-Table7[[#This Row],[Total Third-party Pay]]</f>
        <v>0</v>
      </c>
      <c r="Q2429" s="127"/>
      <c r="R2429" s="70" t="e">
        <f>VLOOKUP(Table7[[#This Row],[Patient PHN]],'[1]MASTER LIST'!$C:$D,2,FALSE)</f>
        <v>#N/A</v>
      </c>
    </row>
    <row r="2430" spans="1:18" x14ac:dyDescent="0.25">
      <c r="A2430" s="128"/>
      <c r="B2430" s="129"/>
      <c r="C2430" s="130"/>
      <c r="D2430" s="130"/>
      <c r="E2430" s="130"/>
      <c r="F2430" s="130"/>
      <c r="G2430" s="130"/>
      <c r="H2430" s="125"/>
      <c r="I2430" s="130"/>
      <c r="J2430" s="130"/>
      <c r="K2430" s="127"/>
      <c r="L2430" s="127"/>
      <c r="M2430" s="127"/>
      <c r="N2430" s="226">
        <f>Table7[[#This Row],[Drug Cost]]+Table7[[#This Row],[Drug Markup]]+Table7[[#This Row],[Drug Dispensing Fee]]</f>
        <v>0</v>
      </c>
      <c r="O2430" s="126"/>
      <c r="P2430" s="127">
        <f>Table7[[#This Row],[Total Drug Cost]]-Table7[[#This Row],[Total Third-party Pay]]</f>
        <v>0</v>
      </c>
      <c r="Q2430" s="127"/>
      <c r="R2430" s="70" t="e">
        <f>VLOOKUP(Table7[[#This Row],[Patient PHN]],'[1]MASTER LIST'!$C:$D,2,FALSE)</f>
        <v>#N/A</v>
      </c>
    </row>
    <row r="2431" spans="1:18" x14ac:dyDescent="0.25">
      <c r="A2431" s="128"/>
      <c r="B2431" s="129"/>
      <c r="C2431" s="130"/>
      <c r="D2431" s="130"/>
      <c r="E2431" s="130"/>
      <c r="F2431" s="130"/>
      <c r="G2431" s="130"/>
      <c r="H2431" s="125"/>
      <c r="I2431" s="130"/>
      <c r="J2431" s="130"/>
      <c r="K2431" s="127"/>
      <c r="L2431" s="127"/>
      <c r="M2431" s="127"/>
      <c r="N2431" s="226">
        <f>Table7[[#This Row],[Drug Cost]]+Table7[[#This Row],[Drug Markup]]+Table7[[#This Row],[Drug Dispensing Fee]]</f>
        <v>0</v>
      </c>
      <c r="O2431" s="126"/>
      <c r="P2431" s="127">
        <f>Table7[[#This Row],[Total Drug Cost]]-Table7[[#This Row],[Total Third-party Pay]]</f>
        <v>0</v>
      </c>
      <c r="Q2431" s="127"/>
      <c r="R2431" s="70" t="e">
        <f>VLOOKUP(Table7[[#This Row],[Patient PHN]],'[1]MASTER LIST'!$C:$D,2,FALSE)</f>
        <v>#N/A</v>
      </c>
    </row>
    <row r="2432" spans="1:18" x14ac:dyDescent="0.25">
      <c r="A2432" s="128"/>
      <c r="B2432" s="129"/>
      <c r="C2432" s="130"/>
      <c r="D2432" s="130"/>
      <c r="E2432" s="130"/>
      <c r="F2432" s="130"/>
      <c r="G2432" s="130"/>
      <c r="H2432" s="125"/>
      <c r="I2432" s="130"/>
      <c r="J2432" s="130"/>
      <c r="K2432" s="127"/>
      <c r="L2432" s="127"/>
      <c r="M2432" s="127"/>
      <c r="N2432" s="226">
        <f>Table7[[#This Row],[Drug Cost]]+Table7[[#This Row],[Drug Markup]]+Table7[[#This Row],[Drug Dispensing Fee]]</f>
        <v>0</v>
      </c>
      <c r="O2432" s="126"/>
      <c r="P2432" s="127">
        <f>Table7[[#This Row],[Total Drug Cost]]-Table7[[#This Row],[Total Third-party Pay]]</f>
        <v>0</v>
      </c>
      <c r="Q2432" s="127"/>
      <c r="R2432" s="70" t="e">
        <f>VLOOKUP(Table7[[#This Row],[Patient PHN]],'[1]MASTER LIST'!$C:$D,2,FALSE)</f>
        <v>#N/A</v>
      </c>
    </row>
    <row r="2433" spans="1:18" x14ac:dyDescent="0.25">
      <c r="A2433" s="128"/>
      <c r="B2433" s="129"/>
      <c r="C2433" s="130"/>
      <c r="D2433" s="130"/>
      <c r="E2433" s="130"/>
      <c r="F2433" s="130"/>
      <c r="G2433" s="130"/>
      <c r="H2433" s="125"/>
      <c r="I2433" s="130"/>
      <c r="J2433" s="130"/>
      <c r="K2433" s="127"/>
      <c r="L2433" s="127"/>
      <c r="M2433" s="127"/>
      <c r="N2433" s="226">
        <f>Table7[[#This Row],[Drug Cost]]+Table7[[#This Row],[Drug Markup]]+Table7[[#This Row],[Drug Dispensing Fee]]</f>
        <v>0</v>
      </c>
      <c r="O2433" s="126"/>
      <c r="P2433" s="127">
        <f>Table7[[#This Row],[Total Drug Cost]]-Table7[[#This Row],[Total Third-party Pay]]</f>
        <v>0</v>
      </c>
      <c r="Q2433" s="127"/>
      <c r="R2433" s="70" t="e">
        <f>VLOOKUP(Table7[[#This Row],[Patient PHN]],'[1]MASTER LIST'!$C:$D,2,FALSE)</f>
        <v>#N/A</v>
      </c>
    </row>
    <row r="2434" spans="1:18" x14ac:dyDescent="0.25">
      <c r="A2434" s="128"/>
      <c r="B2434" s="129"/>
      <c r="C2434" s="130"/>
      <c r="D2434" s="130"/>
      <c r="E2434" s="130"/>
      <c r="F2434" s="130"/>
      <c r="G2434" s="130"/>
      <c r="H2434" s="125"/>
      <c r="I2434" s="130"/>
      <c r="J2434" s="130"/>
      <c r="K2434" s="127"/>
      <c r="L2434" s="127"/>
      <c r="M2434" s="127"/>
      <c r="N2434" s="226">
        <f>Table7[[#This Row],[Drug Cost]]+Table7[[#This Row],[Drug Markup]]+Table7[[#This Row],[Drug Dispensing Fee]]</f>
        <v>0</v>
      </c>
      <c r="O2434" s="126"/>
      <c r="P2434" s="127">
        <f>Table7[[#This Row],[Total Drug Cost]]-Table7[[#This Row],[Total Third-party Pay]]</f>
        <v>0</v>
      </c>
      <c r="Q2434" s="127"/>
      <c r="R2434" s="70" t="e">
        <f>VLOOKUP(Table7[[#This Row],[Patient PHN]],'[1]MASTER LIST'!$C:$D,2,FALSE)</f>
        <v>#N/A</v>
      </c>
    </row>
    <row r="2435" spans="1:18" x14ac:dyDescent="0.25">
      <c r="A2435" s="128"/>
      <c r="B2435" s="129"/>
      <c r="C2435" s="130"/>
      <c r="D2435" s="130"/>
      <c r="E2435" s="130"/>
      <c r="F2435" s="130"/>
      <c r="G2435" s="130"/>
      <c r="H2435" s="125"/>
      <c r="I2435" s="130"/>
      <c r="J2435" s="130"/>
      <c r="K2435" s="127"/>
      <c r="L2435" s="127"/>
      <c r="M2435" s="127"/>
      <c r="N2435" s="226">
        <f>Table7[[#This Row],[Drug Cost]]+Table7[[#This Row],[Drug Markup]]+Table7[[#This Row],[Drug Dispensing Fee]]</f>
        <v>0</v>
      </c>
      <c r="O2435" s="126"/>
      <c r="P2435" s="127">
        <f>Table7[[#This Row],[Total Drug Cost]]-Table7[[#This Row],[Total Third-party Pay]]</f>
        <v>0</v>
      </c>
      <c r="Q2435" s="127"/>
      <c r="R2435" s="70" t="e">
        <f>VLOOKUP(Table7[[#This Row],[Patient PHN]],'[1]MASTER LIST'!$C:$D,2,FALSE)</f>
        <v>#N/A</v>
      </c>
    </row>
    <row r="2436" spans="1:18" x14ac:dyDescent="0.25">
      <c r="A2436" s="128"/>
      <c r="B2436" s="129"/>
      <c r="C2436" s="130"/>
      <c r="D2436" s="130"/>
      <c r="E2436" s="130"/>
      <c r="F2436" s="130"/>
      <c r="G2436" s="130"/>
      <c r="H2436" s="125"/>
      <c r="I2436" s="130"/>
      <c r="J2436" s="130"/>
      <c r="K2436" s="127"/>
      <c r="L2436" s="127"/>
      <c r="M2436" s="127"/>
      <c r="N2436" s="226">
        <f>Table7[[#This Row],[Drug Cost]]+Table7[[#This Row],[Drug Markup]]+Table7[[#This Row],[Drug Dispensing Fee]]</f>
        <v>0</v>
      </c>
      <c r="O2436" s="126"/>
      <c r="P2436" s="127">
        <f>Table7[[#This Row],[Total Drug Cost]]-Table7[[#This Row],[Total Third-party Pay]]</f>
        <v>0</v>
      </c>
      <c r="Q2436" s="127"/>
      <c r="R2436" s="70" t="e">
        <f>VLOOKUP(Table7[[#This Row],[Patient PHN]],'[1]MASTER LIST'!$C:$D,2,FALSE)</f>
        <v>#N/A</v>
      </c>
    </row>
    <row r="2437" spans="1:18" x14ac:dyDescent="0.25">
      <c r="A2437" s="128"/>
      <c r="B2437" s="129"/>
      <c r="C2437" s="130"/>
      <c r="D2437" s="130"/>
      <c r="E2437" s="130"/>
      <c r="F2437" s="130"/>
      <c r="G2437" s="130"/>
      <c r="H2437" s="125"/>
      <c r="I2437" s="130"/>
      <c r="J2437" s="130"/>
      <c r="K2437" s="127"/>
      <c r="L2437" s="127"/>
      <c r="M2437" s="127"/>
      <c r="N2437" s="226">
        <f>Table7[[#This Row],[Drug Cost]]+Table7[[#This Row],[Drug Markup]]+Table7[[#This Row],[Drug Dispensing Fee]]</f>
        <v>0</v>
      </c>
      <c r="O2437" s="126"/>
      <c r="P2437" s="127">
        <f>Table7[[#This Row],[Total Drug Cost]]-Table7[[#This Row],[Total Third-party Pay]]</f>
        <v>0</v>
      </c>
      <c r="Q2437" s="127"/>
      <c r="R2437" s="70" t="e">
        <f>VLOOKUP(Table7[[#This Row],[Patient PHN]],'[1]MASTER LIST'!$C:$D,2,FALSE)</f>
        <v>#N/A</v>
      </c>
    </row>
    <row r="2438" spans="1:18" x14ac:dyDescent="0.25">
      <c r="A2438" s="128"/>
      <c r="B2438" s="129"/>
      <c r="C2438" s="130"/>
      <c r="D2438" s="130"/>
      <c r="E2438" s="130"/>
      <c r="F2438" s="130"/>
      <c r="G2438" s="130"/>
      <c r="H2438" s="125"/>
      <c r="I2438" s="130"/>
      <c r="J2438" s="130"/>
      <c r="K2438" s="127"/>
      <c r="L2438" s="127"/>
      <c r="M2438" s="127"/>
      <c r="N2438" s="226">
        <f>Table7[[#This Row],[Drug Cost]]+Table7[[#This Row],[Drug Markup]]+Table7[[#This Row],[Drug Dispensing Fee]]</f>
        <v>0</v>
      </c>
      <c r="O2438" s="126"/>
      <c r="P2438" s="127">
        <f>Table7[[#This Row],[Total Drug Cost]]-Table7[[#This Row],[Total Third-party Pay]]</f>
        <v>0</v>
      </c>
      <c r="Q2438" s="127"/>
      <c r="R2438" s="70" t="e">
        <f>VLOOKUP(Table7[[#This Row],[Patient PHN]],'[1]MASTER LIST'!$C:$D,2,FALSE)</f>
        <v>#N/A</v>
      </c>
    </row>
    <row r="2439" spans="1:18" x14ac:dyDescent="0.25">
      <c r="A2439" s="128"/>
      <c r="B2439" s="129"/>
      <c r="C2439" s="130"/>
      <c r="D2439" s="130"/>
      <c r="E2439" s="130"/>
      <c r="F2439" s="130"/>
      <c r="G2439" s="130"/>
      <c r="H2439" s="125"/>
      <c r="I2439" s="130"/>
      <c r="J2439" s="130"/>
      <c r="K2439" s="127"/>
      <c r="L2439" s="127"/>
      <c r="M2439" s="127"/>
      <c r="N2439" s="226">
        <f>Table7[[#This Row],[Drug Cost]]+Table7[[#This Row],[Drug Markup]]+Table7[[#This Row],[Drug Dispensing Fee]]</f>
        <v>0</v>
      </c>
      <c r="O2439" s="126"/>
      <c r="P2439" s="127">
        <f>Table7[[#This Row],[Total Drug Cost]]-Table7[[#This Row],[Total Third-party Pay]]</f>
        <v>0</v>
      </c>
      <c r="Q2439" s="127"/>
      <c r="R2439" s="70" t="e">
        <f>VLOOKUP(Table7[[#This Row],[Patient PHN]],'[1]MASTER LIST'!$C:$D,2,FALSE)</f>
        <v>#N/A</v>
      </c>
    </row>
    <row r="2440" spans="1:18" x14ac:dyDescent="0.25">
      <c r="A2440" s="128"/>
      <c r="B2440" s="129"/>
      <c r="C2440" s="130"/>
      <c r="D2440" s="130"/>
      <c r="E2440" s="130"/>
      <c r="F2440" s="130"/>
      <c r="G2440" s="130"/>
      <c r="H2440" s="125"/>
      <c r="I2440" s="130"/>
      <c r="J2440" s="130"/>
      <c r="K2440" s="127"/>
      <c r="L2440" s="127"/>
      <c r="M2440" s="127"/>
      <c r="N2440" s="226">
        <f>Table7[[#This Row],[Drug Cost]]+Table7[[#This Row],[Drug Markup]]+Table7[[#This Row],[Drug Dispensing Fee]]</f>
        <v>0</v>
      </c>
      <c r="O2440" s="126"/>
      <c r="P2440" s="127">
        <f>Table7[[#This Row],[Total Drug Cost]]-Table7[[#This Row],[Total Third-party Pay]]</f>
        <v>0</v>
      </c>
      <c r="Q2440" s="127"/>
      <c r="R2440" s="70" t="e">
        <f>VLOOKUP(Table7[[#This Row],[Patient PHN]],'[1]MASTER LIST'!$C:$D,2,FALSE)</f>
        <v>#N/A</v>
      </c>
    </row>
    <row r="2441" spans="1:18" x14ac:dyDescent="0.25">
      <c r="A2441" s="128"/>
      <c r="B2441" s="129"/>
      <c r="C2441" s="130"/>
      <c r="D2441" s="130"/>
      <c r="E2441" s="130"/>
      <c r="F2441" s="130"/>
      <c r="G2441" s="130"/>
      <c r="H2441" s="125"/>
      <c r="I2441" s="130"/>
      <c r="J2441" s="130"/>
      <c r="K2441" s="127"/>
      <c r="L2441" s="127"/>
      <c r="M2441" s="127"/>
      <c r="N2441" s="226">
        <f>Table7[[#This Row],[Drug Cost]]+Table7[[#This Row],[Drug Markup]]+Table7[[#This Row],[Drug Dispensing Fee]]</f>
        <v>0</v>
      </c>
      <c r="O2441" s="126"/>
      <c r="P2441" s="127">
        <f>Table7[[#This Row],[Total Drug Cost]]-Table7[[#This Row],[Total Third-party Pay]]</f>
        <v>0</v>
      </c>
      <c r="Q2441" s="127"/>
      <c r="R2441" s="70" t="e">
        <f>VLOOKUP(Table7[[#This Row],[Patient PHN]],'[1]MASTER LIST'!$C:$D,2,FALSE)</f>
        <v>#N/A</v>
      </c>
    </row>
    <row r="2442" spans="1:18" x14ac:dyDescent="0.25">
      <c r="A2442" s="128"/>
      <c r="B2442" s="129"/>
      <c r="C2442" s="130"/>
      <c r="D2442" s="130"/>
      <c r="E2442" s="130"/>
      <c r="F2442" s="130"/>
      <c r="G2442" s="130"/>
      <c r="H2442" s="125"/>
      <c r="I2442" s="130"/>
      <c r="J2442" s="130"/>
      <c r="K2442" s="127"/>
      <c r="L2442" s="127"/>
      <c r="M2442" s="127"/>
      <c r="N2442" s="226">
        <f>Table7[[#This Row],[Drug Cost]]+Table7[[#This Row],[Drug Markup]]+Table7[[#This Row],[Drug Dispensing Fee]]</f>
        <v>0</v>
      </c>
      <c r="O2442" s="126"/>
      <c r="P2442" s="127">
        <f>Table7[[#This Row],[Total Drug Cost]]-Table7[[#This Row],[Total Third-party Pay]]</f>
        <v>0</v>
      </c>
      <c r="Q2442" s="127"/>
      <c r="R2442" s="70" t="e">
        <f>VLOOKUP(Table7[[#This Row],[Patient PHN]],'[1]MASTER LIST'!$C:$D,2,FALSE)</f>
        <v>#N/A</v>
      </c>
    </row>
    <row r="2443" spans="1:18" x14ac:dyDescent="0.25">
      <c r="A2443" s="128"/>
      <c r="B2443" s="129"/>
      <c r="C2443" s="130"/>
      <c r="D2443" s="130"/>
      <c r="E2443" s="130"/>
      <c r="F2443" s="130"/>
      <c r="G2443" s="130"/>
      <c r="H2443" s="125"/>
      <c r="I2443" s="130"/>
      <c r="J2443" s="130"/>
      <c r="K2443" s="127"/>
      <c r="L2443" s="127"/>
      <c r="M2443" s="127"/>
      <c r="N2443" s="226">
        <f>Table7[[#This Row],[Drug Cost]]+Table7[[#This Row],[Drug Markup]]+Table7[[#This Row],[Drug Dispensing Fee]]</f>
        <v>0</v>
      </c>
      <c r="O2443" s="126"/>
      <c r="P2443" s="127">
        <f>Table7[[#This Row],[Total Drug Cost]]-Table7[[#This Row],[Total Third-party Pay]]</f>
        <v>0</v>
      </c>
      <c r="Q2443" s="127"/>
      <c r="R2443" s="70" t="e">
        <f>VLOOKUP(Table7[[#This Row],[Patient PHN]],'[1]MASTER LIST'!$C:$D,2,FALSE)</f>
        <v>#N/A</v>
      </c>
    </row>
    <row r="2444" spans="1:18" x14ac:dyDescent="0.25">
      <c r="A2444" s="128"/>
      <c r="B2444" s="129"/>
      <c r="C2444" s="130"/>
      <c r="D2444" s="130"/>
      <c r="E2444" s="130"/>
      <c r="F2444" s="130"/>
      <c r="G2444" s="130"/>
      <c r="H2444" s="125"/>
      <c r="I2444" s="130"/>
      <c r="J2444" s="130"/>
      <c r="K2444" s="127"/>
      <c r="L2444" s="127"/>
      <c r="M2444" s="127"/>
      <c r="N2444" s="226">
        <f>Table7[[#This Row],[Drug Cost]]+Table7[[#This Row],[Drug Markup]]+Table7[[#This Row],[Drug Dispensing Fee]]</f>
        <v>0</v>
      </c>
      <c r="O2444" s="126"/>
      <c r="P2444" s="127">
        <f>Table7[[#This Row],[Total Drug Cost]]-Table7[[#This Row],[Total Third-party Pay]]</f>
        <v>0</v>
      </c>
      <c r="Q2444" s="127"/>
      <c r="R2444" s="70" t="e">
        <f>VLOOKUP(Table7[[#This Row],[Patient PHN]],'[1]MASTER LIST'!$C:$D,2,FALSE)</f>
        <v>#N/A</v>
      </c>
    </row>
    <row r="2445" spans="1:18" x14ac:dyDescent="0.25">
      <c r="A2445" s="128"/>
      <c r="B2445" s="129"/>
      <c r="C2445" s="130"/>
      <c r="D2445" s="130"/>
      <c r="E2445" s="130"/>
      <c r="F2445" s="130"/>
      <c r="G2445" s="130"/>
      <c r="H2445" s="125"/>
      <c r="I2445" s="130"/>
      <c r="J2445" s="130"/>
      <c r="K2445" s="127"/>
      <c r="L2445" s="127"/>
      <c r="M2445" s="127"/>
      <c r="N2445" s="226">
        <f>Table7[[#This Row],[Drug Cost]]+Table7[[#This Row],[Drug Markup]]+Table7[[#This Row],[Drug Dispensing Fee]]</f>
        <v>0</v>
      </c>
      <c r="O2445" s="126"/>
      <c r="P2445" s="127">
        <f>Table7[[#This Row],[Total Drug Cost]]-Table7[[#This Row],[Total Third-party Pay]]</f>
        <v>0</v>
      </c>
      <c r="Q2445" s="127"/>
      <c r="R2445" s="70" t="e">
        <f>VLOOKUP(Table7[[#This Row],[Patient PHN]],'[1]MASTER LIST'!$C:$D,2,FALSE)</f>
        <v>#N/A</v>
      </c>
    </row>
    <row r="2446" spans="1:18" x14ac:dyDescent="0.25">
      <c r="A2446" s="128"/>
      <c r="B2446" s="129"/>
      <c r="C2446" s="130"/>
      <c r="D2446" s="130"/>
      <c r="E2446" s="130"/>
      <c r="F2446" s="130"/>
      <c r="G2446" s="130"/>
      <c r="H2446" s="125"/>
      <c r="I2446" s="130"/>
      <c r="J2446" s="130"/>
      <c r="K2446" s="127"/>
      <c r="L2446" s="127"/>
      <c r="M2446" s="127"/>
      <c r="N2446" s="226">
        <f>Table7[[#This Row],[Drug Cost]]+Table7[[#This Row],[Drug Markup]]+Table7[[#This Row],[Drug Dispensing Fee]]</f>
        <v>0</v>
      </c>
      <c r="O2446" s="126"/>
      <c r="P2446" s="127">
        <f>Table7[[#This Row],[Total Drug Cost]]-Table7[[#This Row],[Total Third-party Pay]]</f>
        <v>0</v>
      </c>
      <c r="Q2446" s="127"/>
      <c r="R2446" s="70" t="e">
        <f>VLOOKUP(Table7[[#This Row],[Patient PHN]],'[1]MASTER LIST'!$C:$D,2,FALSE)</f>
        <v>#N/A</v>
      </c>
    </row>
    <row r="2447" spans="1:18" x14ac:dyDescent="0.25">
      <c r="A2447" s="128"/>
      <c r="B2447" s="129"/>
      <c r="C2447" s="130"/>
      <c r="D2447" s="130"/>
      <c r="E2447" s="130"/>
      <c r="F2447" s="130"/>
      <c r="G2447" s="130"/>
      <c r="H2447" s="125"/>
      <c r="I2447" s="130"/>
      <c r="J2447" s="130"/>
      <c r="K2447" s="127"/>
      <c r="L2447" s="127"/>
      <c r="M2447" s="127"/>
      <c r="N2447" s="226">
        <f>Table7[[#This Row],[Drug Cost]]+Table7[[#This Row],[Drug Markup]]+Table7[[#This Row],[Drug Dispensing Fee]]</f>
        <v>0</v>
      </c>
      <c r="O2447" s="126"/>
      <c r="P2447" s="127">
        <f>Table7[[#This Row],[Total Drug Cost]]-Table7[[#This Row],[Total Third-party Pay]]</f>
        <v>0</v>
      </c>
      <c r="Q2447" s="127"/>
      <c r="R2447" s="70" t="e">
        <f>VLOOKUP(Table7[[#This Row],[Patient PHN]],'[1]MASTER LIST'!$C:$D,2,FALSE)</f>
        <v>#N/A</v>
      </c>
    </row>
    <row r="2448" spans="1:18" x14ac:dyDescent="0.25">
      <c r="A2448" s="128"/>
      <c r="B2448" s="129"/>
      <c r="C2448" s="130"/>
      <c r="D2448" s="130"/>
      <c r="E2448" s="130"/>
      <c r="F2448" s="130"/>
      <c r="G2448" s="130"/>
      <c r="H2448" s="125"/>
      <c r="I2448" s="130"/>
      <c r="J2448" s="130"/>
      <c r="K2448" s="127"/>
      <c r="L2448" s="127"/>
      <c r="M2448" s="127"/>
      <c r="N2448" s="226">
        <f>Table7[[#This Row],[Drug Cost]]+Table7[[#This Row],[Drug Markup]]+Table7[[#This Row],[Drug Dispensing Fee]]</f>
        <v>0</v>
      </c>
      <c r="O2448" s="126"/>
      <c r="P2448" s="127">
        <f>Table7[[#This Row],[Total Drug Cost]]-Table7[[#This Row],[Total Third-party Pay]]</f>
        <v>0</v>
      </c>
      <c r="Q2448" s="127"/>
      <c r="R2448" s="70" t="e">
        <f>VLOOKUP(Table7[[#This Row],[Patient PHN]],'[1]MASTER LIST'!$C:$D,2,FALSE)</f>
        <v>#N/A</v>
      </c>
    </row>
    <row r="2449" spans="1:18" x14ac:dyDescent="0.25">
      <c r="A2449" s="128"/>
      <c r="B2449" s="129"/>
      <c r="C2449" s="130"/>
      <c r="D2449" s="130"/>
      <c r="E2449" s="130"/>
      <c r="F2449" s="130"/>
      <c r="G2449" s="130"/>
      <c r="H2449" s="125"/>
      <c r="I2449" s="130"/>
      <c r="J2449" s="130"/>
      <c r="K2449" s="127"/>
      <c r="L2449" s="127"/>
      <c r="M2449" s="127"/>
      <c r="N2449" s="226">
        <f>Table7[[#This Row],[Drug Cost]]+Table7[[#This Row],[Drug Markup]]+Table7[[#This Row],[Drug Dispensing Fee]]</f>
        <v>0</v>
      </c>
      <c r="O2449" s="126"/>
      <c r="P2449" s="127">
        <f>Table7[[#This Row],[Total Drug Cost]]-Table7[[#This Row],[Total Third-party Pay]]</f>
        <v>0</v>
      </c>
      <c r="Q2449" s="127"/>
      <c r="R2449" s="70" t="e">
        <f>VLOOKUP(Table7[[#This Row],[Patient PHN]],'[1]MASTER LIST'!$C:$D,2,FALSE)</f>
        <v>#N/A</v>
      </c>
    </row>
    <row r="2450" spans="1:18" x14ac:dyDescent="0.25">
      <c r="A2450" s="128"/>
      <c r="B2450" s="129"/>
      <c r="C2450" s="130"/>
      <c r="D2450" s="130"/>
      <c r="E2450" s="130"/>
      <c r="F2450" s="130"/>
      <c r="G2450" s="130"/>
      <c r="H2450" s="125"/>
      <c r="I2450" s="130"/>
      <c r="J2450" s="130"/>
      <c r="K2450" s="127"/>
      <c r="L2450" s="127"/>
      <c r="M2450" s="127"/>
      <c r="N2450" s="226">
        <f>Table7[[#This Row],[Drug Cost]]+Table7[[#This Row],[Drug Markup]]+Table7[[#This Row],[Drug Dispensing Fee]]</f>
        <v>0</v>
      </c>
      <c r="O2450" s="126"/>
      <c r="P2450" s="127">
        <f>Table7[[#This Row],[Total Drug Cost]]-Table7[[#This Row],[Total Third-party Pay]]</f>
        <v>0</v>
      </c>
      <c r="Q2450" s="127"/>
      <c r="R2450" s="70" t="e">
        <f>VLOOKUP(Table7[[#This Row],[Patient PHN]],'[1]MASTER LIST'!$C:$D,2,FALSE)</f>
        <v>#N/A</v>
      </c>
    </row>
    <row r="2451" spans="1:18" x14ac:dyDescent="0.25">
      <c r="A2451" s="128"/>
      <c r="B2451" s="129"/>
      <c r="C2451" s="130"/>
      <c r="D2451" s="130"/>
      <c r="E2451" s="130"/>
      <c r="F2451" s="130"/>
      <c r="G2451" s="130"/>
      <c r="H2451" s="125"/>
      <c r="I2451" s="130"/>
      <c r="J2451" s="130"/>
      <c r="K2451" s="127"/>
      <c r="L2451" s="127"/>
      <c r="M2451" s="127"/>
      <c r="N2451" s="226">
        <f>Table7[[#This Row],[Drug Cost]]+Table7[[#This Row],[Drug Markup]]+Table7[[#This Row],[Drug Dispensing Fee]]</f>
        <v>0</v>
      </c>
      <c r="O2451" s="126"/>
      <c r="P2451" s="127">
        <f>Table7[[#This Row],[Total Drug Cost]]-Table7[[#This Row],[Total Third-party Pay]]</f>
        <v>0</v>
      </c>
      <c r="Q2451" s="127"/>
      <c r="R2451" s="70" t="e">
        <f>VLOOKUP(Table7[[#This Row],[Patient PHN]],'[1]MASTER LIST'!$C:$D,2,FALSE)</f>
        <v>#N/A</v>
      </c>
    </row>
    <row r="2452" spans="1:18" x14ac:dyDescent="0.25">
      <c r="A2452" s="128"/>
      <c r="B2452" s="129"/>
      <c r="C2452" s="130"/>
      <c r="D2452" s="130"/>
      <c r="E2452" s="130"/>
      <c r="F2452" s="130"/>
      <c r="G2452" s="130"/>
      <c r="H2452" s="125"/>
      <c r="I2452" s="130"/>
      <c r="J2452" s="130"/>
      <c r="K2452" s="127"/>
      <c r="L2452" s="127"/>
      <c r="M2452" s="127"/>
      <c r="N2452" s="226">
        <f>Table7[[#This Row],[Drug Cost]]+Table7[[#This Row],[Drug Markup]]+Table7[[#This Row],[Drug Dispensing Fee]]</f>
        <v>0</v>
      </c>
      <c r="O2452" s="126"/>
      <c r="P2452" s="127">
        <f>Table7[[#This Row],[Total Drug Cost]]-Table7[[#This Row],[Total Third-party Pay]]</f>
        <v>0</v>
      </c>
      <c r="Q2452" s="127"/>
      <c r="R2452" s="70" t="e">
        <f>VLOOKUP(Table7[[#This Row],[Patient PHN]],'[1]MASTER LIST'!$C:$D,2,FALSE)</f>
        <v>#N/A</v>
      </c>
    </row>
    <row r="2453" spans="1:18" x14ac:dyDescent="0.25">
      <c r="A2453" s="128"/>
      <c r="B2453" s="129"/>
      <c r="C2453" s="130"/>
      <c r="D2453" s="130"/>
      <c r="E2453" s="130"/>
      <c r="F2453" s="130"/>
      <c r="G2453" s="130"/>
      <c r="H2453" s="125"/>
      <c r="I2453" s="130"/>
      <c r="J2453" s="130"/>
      <c r="K2453" s="127"/>
      <c r="L2453" s="127"/>
      <c r="M2453" s="127"/>
      <c r="N2453" s="226">
        <f>Table7[[#This Row],[Drug Cost]]+Table7[[#This Row],[Drug Markup]]+Table7[[#This Row],[Drug Dispensing Fee]]</f>
        <v>0</v>
      </c>
      <c r="O2453" s="126"/>
      <c r="P2453" s="127">
        <f>Table7[[#This Row],[Total Drug Cost]]-Table7[[#This Row],[Total Third-party Pay]]</f>
        <v>0</v>
      </c>
      <c r="Q2453" s="127"/>
      <c r="R2453" s="70" t="e">
        <f>VLOOKUP(Table7[[#This Row],[Patient PHN]],'[1]MASTER LIST'!$C:$D,2,FALSE)</f>
        <v>#N/A</v>
      </c>
    </row>
    <row r="2454" spans="1:18" x14ac:dyDescent="0.25">
      <c r="A2454" s="128"/>
      <c r="B2454" s="129"/>
      <c r="C2454" s="130"/>
      <c r="D2454" s="130"/>
      <c r="E2454" s="130"/>
      <c r="F2454" s="130"/>
      <c r="G2454" s="130"/>
      <c r="H2454" s="125"/>
      <c r="I2454" s="130"/>
      <c r="J2454" s="130"/>
      <c r="K2454" s="127"/>
      <c r="L2454" s="127"/>
      <c r="M2454" s="127"/>
      <c r="N2454" s="226">
        <f>Table7[[#This Row],[Drug Cost]]+Table7[[#This Row],[Drug Markup]]+Table7[[#This Row],[Drug Dispensing Fee]]</f>
        <v>0</v>
      </c>
      <c r="O2454" s="126"/>
      <c r="P2454" s="127">
        <f>Table7[[#This Row],[Total Drug Cost]]-Table7[[#This Row],[Total Third-party Pay]]</f>
        <v>0</v>
      </c>
      <c r="Q2454" s="127"/>
      <c r="R2454" s="70" t="e">
        <f>VLOOKUP(Table7[[#This Row],[Patient PHN]],'[1]MASTER LIST'!$C:$D,2,FALSE)</f>
        <v>#N/A</v>
      </c>
    </row>
    <row r="2455" spans="1:18" x14ac:dyDescent="0.25">
      <c r="A2455" s="128"/>
      <c r="B2455" s="129"/>
      <c r="C2455" s="130"/>
      <c r="D2455" s="130"/>
      <c r="E2455" s="130"/>
      <c r="F2455" s="130"/>
      <c r="G2455" s="130"/>
      <c r="H2455" s="125"/>
      <c r="I2455" s="130"/>
      <c r="J2455" s="130"/>
      <c r="K2455" s="127"/>
      <c r="L2455" s="127"/>
      <c r="M2455" s="127"/>
      <c r="N2455" s="226">
        <f>Table7[[#This Row],[Drug Cost]]+Table7[[#This Row],[Drug Markup]]+Table7[[#This Row],[Drug Dispensing Fee]]</f>
        <v>0</v>
      </c>
      <c r="O2455" s="126"/>
      <c r="P2455" s="127">
        <f>Table7[[#This Row],[Total Drug Cost]]-Table7[[#This Row],[Total Third-party Pay]]</f>
        <v>0</v>
      </c>
      <c r="Q2455" s="127"/>
      <c r="R2455" s="70" t="e">
        <f>VLOOKUP(Table7[[#This Row],[Patient PHN]],'[1]MASTER LIST'!$C:$D,2,FALSE)</f>
        <v>#N/A</v>
      </c>
    </row>
    <row r="2456" spans="1:18" x14ac:dyDescent="0.25">
      <c r="A2456" s="128"/>
      <c r="B2456" s="129"/>
      <c r="C2456" s="130"/>
      <c r="D2456" s="130"/>
      <c r="E2456" s="130"/>
      <c r="F2456" s="130"/>
      <c r="G2456" s="130"/>
      <c r="H2456" s="125"/>
      <c r="I2456" s="130"/>
      <c r="J2456" s="130"/>
      <c r="K2456" s="127"/>
      <c r="L2456" s="127"/>
      <c r="M2456" s="127"/>
      <c r="N2456" s="226">
        <f>Table7[[#This Row],[Drug Cost]]+Table7[[#This Row],[Drug Markup]]+Table7[[#This Row],[Drug Dispensing Fee]]</f>
        <v>0</v>
      </c>
      <c r="O2456" s="126"/>
      <c r="P2456" s="127">
        <f>Table7[[#This Row],[Total Drug Cost]]-Table7[[#This Row],[Total Third-party Pay]]</f>
        <v>0</v>
      </c>
      <c r="Q2456" s="127"/>
      <c r="R2456" s="70" t="e">
        <f>VLOOKUP(Table7[[#This Row],[Patient PHN]],'[1]MASTER LIST'!$C:$D,2,FALSE)</f>
        <v>#N/A</v>
      </c>
    </row>
    <row r="2457" spans="1:18" x14ac:dyDescent="0.25">
      <c r="A2457" s="128"/>
      <c r="B2457" s="129"/>
      <c r="C2457" s="130"/>
      <c r="D2457" s="130"/>
      <c r="E2457" s="130"/>
      <c r="F2457" s="130"/>
      <c r="G2457" s="130"/>
      <c r="H2457" s="125"/>
      <c r="I2457" s="130"/>
      <c r="J2457" s="130"/>
      <c r="K2457" s="127"/>
      <c r="L2457" s="127"/>
      <c r="M2457" s="127"/>
      <c r="N2457" s="226">
        <f>Table7[[#This Row],[Drug Cost]]+Table7[[#This Row],[Drug Markup]]+Table7[[#This Row],[Drug Dispensing Fee]]</f>
        <v>0</v>
      </c>
      <c r="O2457" s="126"/>
      <c r="P2457" s="127">
        <f>Table7[[#This Row],[Total Drug Cost]]-Table7[[#This Row],[Total Third-party Pay]]</f>
        <v>0</v>
      </c>
      <c r="Q2457" s="127"/>
      <c r="R2457" s="70" t="e">
        <f>VLOOKUP(Table7[[#This Row],[Patient PHN]],'[1]MASTER LIST'!$C:$D,2,FALSE)</f>
        <v>#N/A</v>
      </c>
    </row>
    <row r="2458" spans="1:18" x14ac:dyDescent="0.25">
      <c r="A2458" s="128"/>
      <c r="B2458" s="129"/>
      <c r="C2458" s="130"/>
      <c r="D2458" s="130"/>
      <c r="E2458" s="130"/>
      <c r="F2458" s="130"/>
      <c r="G2458" s="130"/>
      <c r="H2458" s="125"/>
      <c r="I2458" s="130"/>
      <c r="J2458" s="130"/>
      <c r="K2458" s="127"/>
      <c r="L2458" s="127"/>
      <c r="M2458" s="127"/>
      <c r="N2458" s="226">
        <f>Table7[[#This Row],[Drug Cost]]+Table7[[#This Row],[Drug Markup]]+Table7[[#This Row],[Drug Dispensing Fee]]</f>
        <v>0</v>
      </c>
      <c r="O2458" s="126"/>
      <c r="P2458" s="127">
        <f>Table7[[#This Row],[Total Drug Cost]]-Table7[[#This Row],[Total Third-party Pay]]</f>
        <v>0</v>
      </c>
      <c r="Q2458" s="127"/>
      <c r="R2458" s="70" t="e">
        <f>VLOOKUP(Table7[[#This Row],[Patient PHN]],'[1]MASTER LIST'!$C:$D,2,FALSE)</f>
        <v>#N/A</v>
      </c>
    </row>
    <row r="2459" spans="1:18" x14ac:dyDescent="0.25">
      <c r="A2459" s="128"/>
      <c r="B2459" s="129"/>
      <c r="C2459" s="130"/>
      <c r="D2459" s="130"/>
      <c r="E2459" s="130"/>
      <c r="F2459" s="130"/>
      <c r="G2459" s="130"/>
      <c r="H2459" s="125"/>
      <c r="I2459" s="130"/>
      <c r="J2459" s="130"/>
      <c r="K2459" s="127"/>
      <c r="L2459" s="127"/>
      <c r="M2459" s="127"/>
      <c r="N2459" s="226">
        <f>Table7[[#This Row],[Drug Cost]]+Table7[[#This Row],[Drug Markup]]+Table7[[#This Row],[Drug Dispensing Fee]]</f>
        <v>0</v>
      </c>
      <c r="O2459" s="126"/>
      <c r="P2459" s="127">
        <f>Table7[[#This Row],[Total Drug Cost]]-Table7[[#This Row],[Total Third-party Pay]]</f>
        <v>0</v>
      </c>
      <c r="Q2459" s="127"/>
      <c r="R2459" s="70" t="e">
        <f>VLOOKUP(Table7[[#This Row],[Patient PHN]],'[1]MASTER LIST'!$C:$D,2,FALSE)</f>
        <v>#N/A</v>
      </c>
    </row>
    <row r="2460" spans="1:18" x14ac:dyDescent="0.25">
      <c r="A2460" s="128"/>
      <c r="B2460" s="129"/>
      <c r="C2460" s="130"/>
      <c r="D2460" s="130"/>
      <c r="E2460" s="130"/>
      <c r="F2460" s="130"/>
      <c r="G2460" s="130"/>
      <c r="H2460" s="125"/>
      <c r="I2460" s="130"/>
      <c r="J2460" s="130"/>
      <c r="K2460" s="127"/>
      <c r="L2460" s="127"/>
      <c r="M2460" s="127"/>
      <c r="N2460" s="226">
        <f>Table7[[#This Row],[Drug Cost]]+Table7[[#This Row],[Drug Markup]]+Table7[[#This Row],[Drug Dispensing Fee]]</f>
        <v>0</v>
      </c>
      <c r="O2460" s="126"/>
      <c r="P2460" s="127">
        <f>Table7[[#This Row],[Total Drug Cost]]-Table7[[#This Row],[Total Third-party Pay]]</f>
        <v>0</v>
      </c>
      <c r="Q2460" s="127"/>
      <c r="R2460" s="70" t="e">
        <f>VLOOKUP(Table7[[#This Row],[Patient PHN]],'[1]MASTER LIST'!$C:$D,2,FALSE)</f>
        <v>#N/A</v>
      </c>
    </row>
    <row r="2461" spans="1:18" x14ac:dyDescent="0.25">
      <c r="A2461" s="128"/>
      <c r="B2461" s="129"/>
      <c r="C2461" s="130"/>
      <c r="D2461" s="130"/>
      <c r="E2461" s="130"/>
      <c r="F2461" s="130"/>
      <c r="G2461" s="130"/>
      <c r="H2461" s="125"/>
      <c r="I2461" s="130"/>
      <c r="J2461" s="130"/>
      <c r="K2461" s="127"/>
      <c r="L2461" s="127"/>
      <c r="M2461" s="127"/>
      <c r="N2461" s="226">
        <f>Table7[[#This Row],[Drug Cost]]+Table7[[#This Row],[Drug Markup]]+Table7[[#This Row],[Drug Dispensing Fee]]</f>
        <v>0</v>
      </c>
      <c r="O2461" s="126"/>
      <c r="P2461" s="127">
        <f>Table7[[#This Row],[Total Drug Cost]]-Table7[[#This Row],[Total Third-party Pay]]</f>
        <v>0</v>
      </c>
      <c r="Q2461" s="127"/>
      <c r="R2461" s="70" t="e">
        <f>VLOOKUP(Table7[[#This Row],[Patient PHN]],'[1]MASTER LIST'!$C:$D,2,FALSE)</f>
        <v>#N/A</v>
      </c>
    </row>
    <row r="2462" spans="1:18" x14ac:dyDescent="0.25">
      <c r="A2462" s="128"/>
      <c r="B2462" s="129"/>
      <c r="C2462" s="130"/>
      <c r="D2462" s="130"/>
      <c r="E2462" s="130"/>
      <c r="F2462" s="130"/>
      <c r="G2462" s="130"/>
      <c r="H2462" s="125"/>
      <c r="I2462" s="130"/>
      <c r="J2462" s="130"/>
      <c r="K2462" s="127"/>
      <c r="L2462" s="127"/>
      <c r="M2462" s="127"/>
      <c r="N2462" s="226">
        <f>Table7[[#This Row],[Drug Cost]]+Table7[[#This Row],[Drug Markup]]+Table7[[#This Row],[Drug Dispensing Fee]]</f>
        <v>0</v>
      </c>
      <c r="O2462" s="126"/>
      <c r="P2462" s="127">
        <f>Table7[[#This Row],[Total Drug Cost]]-Table7[[#This Row],[Total Third-party Pay]]</f>
        <v>0</v>
      </c>
      <c r="Q2462" s="127"/>
      <c r="R2462" s="70" t="e">
        <f>VLOOKUP(Table7[[#This Row],[Patient PHN]],'[1]MASTER LIST'!$C:$D,2,FALSE)</f>
        <v>#N/A</v>
      </c>
    </row>
    <row r="2463" spans="1:18" x14ac:dyDescent="0.25">
      <c r="A2463" s="128"/>
      <c r="B2463" s="129"/>
      <c r="C2463" s="130"/>
      <c r="D2463" s="130"/>
      <c r="E2463" s="130"/>
      <c r="F2463" s="130"/>
      <c r="G2463" s="130"/>
      <c r="H2463" s="125"/>
      <c r="I2463" s="130"/>
      <c r="J2463" s="130"/>
      <c r="K2463" s="127"/>
      <c r="L2463" s="127"/>
      <c r="M2463" s="127"/>
      <c r="N2463" s="226">
        <f>Table7[[#This Row],[Drug Cost]]+Table7[[#This Row],[Drug Markup]]+Table7[[#This Row],[Drug Dispensing Fee]]</f>
        <v>0</v>
      </c>
      <c r="O2463" s="126"/>
      <c r="P2463" s="127">
        <f>Table7[[#This Row],[Total Drug Cost]]-Table7[[#This Row],[Total Third-party Pay]]</f>
        <v>0</v>
      </c>
      <c r="Q2463" s="127"/>
      <c r="R2463" s="70" t="e">
        <f>VLOOKUP(Table7[[#This Row],[Patient PHN]],'[1]MASTER LIST'!$C:$D,2,FALSE)</f>
        <v>#N/A</v>
      </c>
    </row>
    <row r="2464" spans="1:18" x14ac:dyDescent="0.25">
      <c r="A2464" s="128"/>
      <c r="B2464" s="129"/>
      <c r="C2464" s="130"/>
      <c r="D2464" s="130"/>
      <c r="E2464" s="130"/>
      <c r="F2464" s="130"/>
      <c r="G2464" s="130"/>
      <c r="H2464" s="125"/>
      <c r="I2464" s="130"/>
      <c r="J2464" s="130"/>
      <c r="K2464" s="127"/>
      <c r="L2464" s="127"/>
      <c r="M2464" s="127"/>
      <c r="N2464" s="226">
        <f>Table7[[#This Row],[Drug Cost]]+Table7[[#This Row],[Drug Markup]]+Table7[[#This Row],[Drug Dispensing Fee]]</f>
        <v>0</v>
      </c>
      <c r="O2464" s="126"/>
      <c r="P2464" s="127">
        <f>Table7[[#This Row],[Total Drug Cost]]-Table7[[#This Row],[Total Third-party Pay]]</f>
        <v>0</v>
      </c>
      <c r="Q2464" s="127"/>
      <c r="R2464" s="70" t="e">
        <f>VLOOKUP(Table7[[#This Row],[Patient PHN]],'[1]MASTER LIST'!$C:$D,2,FALSE)</f>
        <v>#N/A</v>
      </c>
    </row>
    <row r="2465" spans="1:18" x14ac:dyDescent="0.25">
      <c r="A2465" s="128"/>
      <c r="B2465" s="129"/>
      <c r="C2465" s="130"/>
      <c r="D2465" s="130"/>
      <c r="E2465" s="130"/>
      <c r="F2465" s="130"/>
      <c r="G2465" s="130"/>
      <c r="H2465" s="125"/>
      <c r="I2465" s="130"/>
      <c r="J2465" s="130"/>
      <c r="K2465" s="127"/>
      <c r="L2465" s="127"/>
      <c r="M2465" s="127"/>
      <c r="N2465" s="226">
        <f>Table7[[#This Row],[Drug Cost]]+Table7[[#This Row],[Drug Markup]]+Table7[[#This Row],[Drug Dispensing Fee]]</f>
        <v>0</v>
      </c>
      <c r="O2465" s="126"/>
      <c r="P2465" s="127">
        <f>Table7[[#This Row],[Total Drug Cost]]-Table7[[#This Row],[Total Third-party Pay]]</f>
        <v>0</v>
      </c>
      <c r="Q2465" s="127"/>
      <c r="R2465" s="70" t="e">
        <f>VLOOKUP(Table7[[#This Row],[Patient PHN]],'[1]MASTER LIST'!$C:$D,2,FALSE)</f>
        <v>#N/A</v>
      </c>
    </row>
    <row r="2466" spans="1:18" x14ac:dyDescent="0.25">
      <c r="A2466" s="128"/>
      <c r="B2466" s="129"/>
      <c r="C2466" s="130"/>
      <c r="D2466" s="130"/>
      <c r="E2466" s="130"/>
      <c r="F2466" s="130"/>
      <c r="G2466" s="130"/>
      <c r="H2466" s="125"/>
      <c r="I2466" s="130"/>
      <c r="J2466" s="130"/>
      <c r="K2466" s="127"/>
      <c r="L2466" s="127"/>
      <c r="M2466" s="127"/>
      <c r="N2466" s="226">
        <f>Table7[[#This Row],[Drug Cost]]+Table7[[#This Row],[Drug Markup]]+Table7[[#This Row],[Drug Dispensing Fee]]</f>
        <v>0</v>
      </c>
      <c r="O2466" s="126"/>
      <c r="P2466" s="127">
        <f>Table7[[#This Row],[Total Drug Cost]]-Table7[[#This Row],[Total Third-party Pay]]</f>
        <v>0</v>
      </c>
      <c r="Q2466" s="127"/>
      <c r="R2466" s="70" t="e">
        <f>VLOOKUP(Table7[[#This Row],[Patient PHN]],'[1]MASTER LIST'!$C:$D,2,FALSE)</f>
        <v>#N/A</v>
      </c>
    </row>
    <row r="2467" spans="1:18" x14ac:dyDescent="0.25">
      <c r="A2467" s="128"/>
      <c r="B2467" s="129"/>
      <c r="C2467" s="130"/>
      <c r="D2467" s="130"/>
      <c r="E2467" s="130"/>
      <c r="F2467" s="130"/>
      <c r="G2467" s="130"/>
      <c r="H2467" s="125"/>
      <c r="I2467" s="130"/>
      <c r="J2467" s="130"/>
      <c r="K2467" s="127"/>
      <c r="L2467" s="127"/>
      <c r="M2467" s="127"/>
      <c r="N2467" s="226">
        <f>Table7[[#This Row],[Drug Cost]]+Table7[[#This Row],[Drug Markup]]+Table7[[#This Row],[Drug Dispensing Fee]]</f>
        <v>0</v>
      </c>
      <c r="O2467" s="126"/>
      <c r="P2467" s="127">
        <f>Table7[[#This Row],[Total Drug Cost]]-Table7[[#This Row],[Total Third-party Pay]]</f>
        <v>0</v>
      </c>
      <c r="Q2467" s="127"/>
      <c r="R2467" s="70" t="e">
        <f>VLOOKUP(Table7[[#This Row],[Patient PHN]],'[1]MASTER LIST'!$C:$D,2,FALSE)</f>
        <v>#N/A</v>
      </c>
    </row>
    <row r="2468" spans="1:18" x14ac:dyDescent="0.25">
      <c r="A2468" s="128"/>
      <c r="B2468" s="129"/>
      <c r="C2468" s="130"/>
      <c r="D2468" s="130"/>
      <c r="E2468" s="130"/>
      <c r="F2468" s="130"/>
      <c r="G2468" s="130"/>
      <c r="H2468" s="125"/>
      <c r="I2468" s="130"/>
      <c r="J2468" s="130"/>
      <c r="K2468" s="127"/>
      <c r="L2468" s="127"/>
      <c r="M2468" s="127"/>
      <c r="N2468" s="226">
        <f>Table7[[#This Row],[Drug Cost]]+Table7[[#This Row],[Drug Markup]]+Table7[[#This Row],[Drug Dispensing Fee]]</f>
        <v>0</v>
      </c>
      <c r="O2468" s="126"/>
      <c r="P2468" s="127">
        <f>Table7[[#This Row],[Total Drug Cost]]-Table7[[#This Row],[Total Third-party Pay]]</f>
        <v>0</v>
      </c>
      <c r="Q2468" s="127"/>
      <c r="R2468" s="70" t="e">
        <f>VLOOKUP(Table7[[#This Row],[Patient PHN]],'[1]MASTER LIST'!$C:$D,2,FALSE)</f>
        <v>#N/A</v>
      </c>
    </row>
    <row r="2469" spans="1:18" x14ac:dyDescent="0.25">
      <c r="A2469" s="128"/>
      <c r="B2469" s="129"/>
      <c r="C2469" s="130"/>
      <c r="D2469" s="130"/>
      <c r="E2469" s="130"/>
      <c r="F2469" s="130"/>
      <c r="G2469" s="130"/>
      <c r="H2469" s="125"/>
      <c r="I2469" s="130"/>
      <c r="J2469" s="130"/>
      <c r="K2469" s="127"/>
      <c r="L2469" s="127"/>
      <c r="M2469" s="127"/>
      <c r="N2469" s="226">
        <f>Table7[[#This Row],[Drug Cost]]+Table7[[#This Row],[Drug Markup]]+Table7[[#This Row],[Drug Dispensing Fee]]</f>
        <v>0</v>
      </c>
      <c r="O2469" s="126"/>
      <c r="P2469" s="127">
        <f>Table7[[#This Row],[Total Drug Cost]]-Table7[[#This Row],[Total Third-party Pay]]</f>
        <v>0</v>
      </c>
      <c r="Q2469" s="127"/>
      <c r="R2469" s="70" t="e">
        <f>VLOOKUP(Table7[[#This Row],[Patient PHN]],'[1]MASTER LIST'!$C:$D,2,FALSE)</f>
        <v>#N/A</v>
      </c>
    </row>
    <row r="2470" spans="1:18" x14ac:dyDescent="0.25">
      <c r="A2470" s="128"/>
      <c r="B2470" s="129"/>
      <c r="C2470" s="130"/>
      <c r="D2470" s="130"/>
      <c r="E2470" s="130"/>
      <c r="F2470" s="130"/>
      <c r="G2470" s="130"/>
      <c r="H2470" s="125"/>
      <c r="I2470" s="130"/>
      <c r="J2470" s="130"/>
      <c r="K2470" s="127"/>
      <c r="L2470" s="127"/>
      <c r="M2470" s="127"/>
      <c r="N2470" s="226">
        <f>Table7[[#This Row],[Drug Cost]]+Table7[[#This Row],[Drug Markup]]+Table7[[#This Row],[Drug Dispensing Fee]]</f>
        <v>0</v>
      </c>
      <c r="O2470" s="126"/>
      <c r="P2470" s="127">
        <f>Table7[[#This Row],[Total Drug Cost]]-Table7[[#This Row],[Total Third-party Pay]]</f>
        <v>0</v>
      </c>
      <c r="Q2470" s="127"/>
      <c r="R2470" s="70" t="e">
        <f>VLOOKUP(Table7[[#This Row],[Patient PHN]],'[1]MASTER LIST'!$C:$D,2,FALSE)</f>
        <v>#N/A</v>
      </c>
    </row>
    <row r="2471" spans="1:18" x14ac:dyDescent="0.25">
      <c r="A2471" s="128"/>
      <c r="B2471" s="129"/>
      <c r="C2471" s="130"/>
      <c r="D2471" s="130"/>
      <c r="E2471" s="130"/>
      <c r="F2471" s="130"/>
      <c r="G2471" s="130"/>
      <c r="H2471" s="125"/>
      <c r="I2471" s="130"/>
      <c r="J2471" s="130"/>
      <c r="K2471" s="127"/>
      <c r="L2471" s="127"/>
      <c r="M2471" s="127"/>
      <c r="N2471" s="226">
        <f>Table7[[#This Row],[Drug Cost]]+Table7[[#This Row],[Drug Markup]]+Table7[[#This Row],[Drug Dispensing Fee]]</f>
        <v>0</v>
      </c>
      <c r="O2471" s="126"/>
      <c r="P2471" s="127">
        <f>Table7[[#This Row],[Total Drug Cost]]-Table7[[#This Row],[Total Third-party Pay]]</f>
        <v>0</v>
      </c>
      <c r="Q2471" s="127"/>
      <c r="R2471" s="70" t="e">
        <f>VLOOKUP(Table7[[#This Row],[Patient PHN]],'[1]MASTER LIST'!$C:$D,2,FALSE)</f>
        <v>#N/A</v>
      </c>
    </row>
    <row r="2472" spans="1:18" x14ac:dyDescent="0.25">
      <c r="A2472" s="128"/>
      <c r="B2472" s="129"/>
      <c r="C2472" s="130"/>
      <c r="D2472" s="130"/>
      <c r="E2472" s="130"/>
      <c r="F2472" s="130"/>
      <c r="G2472" s="130"/>
      <c r="H2472" s="125"/>
      <c r="I2472" s="130"/>
      <c r="J2472" s="130"/>
      <c r="K2472" s="127"/>
      <c r="L2472" s="127"/>
      <c r="M2472" s="127"/>
      <c r="N2472" s="226">
        <f>Table7[[#This Row],[Drug Cost]]+Table7[[#This Row],[Drug Markup]]+Table7[[#This Row],[Drug Dispensing Fee]]</f>
        <v>0</v>
      </c>
      <c r="O2472" s="126"/>
      <c r="P2472" s="127">
        <f>Table7[[#This Row],[Total Drug Cost]]-Table7[[#This Row],[Total Third-party Pay]]</f>
        <v>0</v>
      </c>
      <c r="Q2472" s="127"/>
      <c r="R2472" s="70" t="e">
        <f>VLOOKUP(Table7[[#This Row],[Patient PHN]],'[1]MASTER LIST'!$C:$D,2,FALSE)</f>
        <v>#N/A</v>
      </c>
    </row>
    <row r="2473" spans="1:18" x14ac:dyDescent="0.25">
      <c r="A2473" s="128"/>
      <c r="B2473" s="129"/>
      <c r="C2473" s="130"/>
      <c r="D2473" s="130"/>
      <c r="E2473" s="130"/>
      <c r="F2473" s="130"/>
      <c r="G2473" s="130"/>
      <c r="H2473" s="125"/>
      <c r="I2473" s="130"/>
      <c r="J2473" s="130"/>
      <c r="K2473" s="127"/>
      <c r="L2473" s="127"/>
      <c r="M2473" s="127"/>
      <c r="N2473" s="226">
        <f>Table7[[#This Row],[Drug Cost]]+Table7[[#This Row],[Drug Markup]]+Table7[[#This Row],[Drug Dispensing Fee]]</f>
        <v>0</v>
      </c>
      <c r="O2473" s="126"/>
      <c r="P2473" s="127">
        <f>Table7[[#This Row],[Total Drug Cost]]-Table7[[#This Row],[Total Third-party Pay]]</f>
        <v>0</v>
      </c>
      <c r="Q2473" s="127"/>
      <c r="R2473" s="70" t="e">
        <f>VLOOKUP(Table7[[#This Row],[Patient PHN]],'[1]MASTER LIST'!$C:$D,2,FALSE)</f>
        <v>#N/A</v>
      </c>
    </row>
    <row r="2474" spans="1:18" x14ac:dyDescent="0.25">
      <c r="A2474" s="128"/>
      <c r="B2474" s="129"/>
      <c r="C2474" s="130"/>
      <c r="D2474" s="130"/>
      <c r="E2474" s="130"/>
      <c r="F2474" s="130"/>
      <c r="G2474" s="130"/>
      <c r="H2474" s="125"/>
      <c r="I2474" s="130"/>
      <c r="J2474" s="130"/>
      <c r="K2474" s="127"/>
      <c r="L2474" s="127"/>
      <c r="M2474" s="127"/>
      <c r="N2474" s="226">
        <f>Table7[[#This Row],[Drug Cost]]+Table7[[#This Row],[Drug Markup]]+Table7[[#This Row],[Drug Dispensing Fee]]</f>
        <v>0</v>
      </c>
      <c r="O2474" s="126"/>
      <c r="P2474" s="127">
        <f>Table7[[#This Row],[Total Drug Cost]]-Table7[[#This Row],[Total Third-party Pay]]</f>
        <v>0</v>
      </c>
      <c r="Q2474" s="127"/>
      <c r="R2474" s="70" t="e">
        <f>VLOOKUP(Table7[[#This Row],[Patient PHN]],'[1]MASTER LIST'!$C:$D,2,FALSE)</f>
        <v>#N/A</v>
      </c>
    </row>
    <row r="2475" spans="1:18" x14ac:dyDescent="0.25">
      <c r="A2475" s="128"/>
      <c r="B2475" s="129"/>
      <c r="C2475" s="130"/>
      <c r="D2475" s="130"/>
      <c r="E2475" s="130"/>
      <c r="F2475" s="130"/>
      <c r="G2475" s="130"/>
      <c r="H2475" s="125"/>
      <c r="I2475" s="130"/>
      <c r="J2475" s="130"/>
      <c r="K2475" s="127"/>
      <c r="L2475" s="127"/>
      <c r="M2475" s="127"/>
      <c r="N2475" s="226">
        <f>Table7[[#This Row],[Drug Cost]]+Table7[[#This Row],[Drug Markup]]+Table7[[#This Row],[Drug Dispensing Fee]]</f>
        <v>0</v>
      </c>
      <c r="O2475" s="126"/>
      <c r="P2475" s="127">
        <f>Table7[[#This Row],[Total Drug Cost]]-Table7[[#This Row],[Total Third-party Pay]]</f>
        <v>0</v>
      </c>
      <c r="Q2475" s="127"/>
      <c r="R2475" s="70" t="e">
        <f>VLOOKUP(Table7[[#This Row],[Patient PHN]],'[1]MASTER LIST'!$C:$D,2,FALSE)</f>
        <v>#N/A</v>
      </c>
    </row>
    <row r="2476" spans="1:18" x14ac:dyDescent="0.25">
      <c r="A2476" s="128"/>
      <c r="B2476" s="129"/>
      <c r="C2476" s="130"/>
      <c r="D2476" s="130"/>
      <c r="E2476" s="130"/>
      <c r="F2476" s="130"/>
      <c r="G2476" s="130"/>
      <c r="H2476" s="125"/>
      <c r="I2476" s="130"/>
      <c r="J2476" s="130"/>
      <c r="K2476" s="127"/>
      <c r="L2476" s="127"/>
      <c r="M2476" s="127"/>
      <c r="N2476" s="226">
        <f>Table7[[#This Row],[Drug Cost]]+Table7[[#This Row],[Drug Markup]]+Table7[[#This Row],[Drug Dispensing Fee]]</f>
        <v>0</v>
      </c>
      <c r="O2476" s="126"/>
      <c r="P2476" s="127">
        <f>Table7[[#This Row],[Total Drug Cost]]-Table7[[#This Row],[Total Third-party Pay]]</f>
        <v>0</v>
      </c>
      <c r="Q2476" s="127"/>
      <c r="R2476" s="70" t="e">
        <f>VLOOKUP(Table7[[#This Row],[Patient PHN]],'[1]MASTER LIST'!$C:$D,2,FALSE)</f>
        <v>#N/A</v>
      </c>
    </row>
    <row r="2477" spans="1:18" x14ac:dyDescent="0.25">
      <c r="A2477" s="128"/>
      <c r="B2477" s="129"/>
      <c r="C2477" s="130"/>
      <c r="D2477" s="130"/>
      <c r="E2477" s="130"/>
      <c r="F2477" s="130"/>
      <c r="G2477" s="130"/>
      <c r="H2477" s="125"/>
      <c r="I2477" s="130"/>
      <c r="J2477" s="130"/>
      <c r="K2477" s="127"/>
      <c r="L2477" s="127"/>
      <c r="M2477" s="127"/>
      <c r="N2477" s="226">
        <f>Table7[[#This Row],[Drug Cost]]+Table7[[#This Row],[Drug Markup]]+Table7[[#This Row],[Drug Dispensing Fee]]</f>
        <v>0</v>
      </c>
      <c r="O2477" s="126"/>
      <c r="P2477" s="127">
        <f>Table7[[#This Row],[Total Drug Cost]]-Table7[[#This Row],[Total Third-party Pay]]</f>
        <v>0</v>
      </c>
      <c r="Q2477" s="127"/>
      <c r="R2477" s="70" t="e">
        <f>VLOOKUP(Table7[[#This Row],[Patient PHN]],'[1]MASTER LIST'!$C:$D,2,FALSE)</f>
        <v>#N/A</v>
      </c>
    </row>
    <row r="2478" spans="1:18" x14ac:dyDescent="0.25">
      <c r="A2478" s="128"/>
      <c r="B2478" s="129"/>
      <c r="C2478" s="130"/>
      <c r="D2478" s="130"/>
      <c r="E2478" s="130"/>
      <c r="F2478" s="130"/>
      <c r="G2478" s="130"/>
      <c r="H2478" s="125"/>
      <c r="I2478" s="130"/>
      <c r="J2478" s="130"/>
      <c r="K2478" s="127"/>
      <c r="L2478" s="127"/>
      <c r="M2478" s="127"/>
      <c r="N2478" s="226">
        <f>Table7[[#This Row],[Drug Cost]]+Table7[[#This Row],[Drug Markup]]+Table7[[#This Row],[Drug Dispensing Fee]]</f>
        <v>0</v>
      </c>
      <c r="O2478" s="126"/>
      <c r="P2478" s="127">
        <f>Table7[[#This Row],[Total Drug Cost]]-Table7[[#This Row],[Total Third-party Pay]]</f>
        <v>0</v>
      </c>
      <c r="Q2478" s="127"/>
      <c r="R2478" s="70" t="e">
        <f>VLOOKUP(Table7[[#This Row],[Patient PHN]],'[1]MASTER LIST'!$C:$D,2,FALSE)</f>
        <v>#N/A</v>
      </c>
    </row>
    <row r="2479" spans="1:18" x14ac:dyDescent="0.25">
      <c r="A2479" s="128"/>
      <c r="B2479" s="129"/>
      <c r="C2479" s="130"/>
      <c r="D2479" s="130"/>
      <c r="E2479" s="130"/>
      <c r="F2479" s="130"/>
      <c r="G2479" s="130"/>
      <c r="H2479" s="125"/>
      <c r="I2479" s="130"/>
      <c r="J2479" s="130"/>
      <c r="K2479" s="127"/>
      <c r="L2479" s="127"/>
      <c r="M2479" s="127"/>
      <c r="N2479" s="226">
        <f>Table7[[#This Row],[Drug Cost]]+Table7[[#This Row],[Drug Markup]]+Table7[[#This Row],[Drug Dispensing Fee]]</f>
        <v>0</v>
      </c>
      <c r="O2479" s="126"/>
      <c r="P2479" s="127">
        <f>Table7[[#This Row],[Total Drug Cost]]-Table7[[#This Row],[Total Third-party Pay]]</f>
        <v>0</v>
      </c>
      <c r="Q2479" s="127"/>
      <c r="R2479" s="70" t="e">
        <f>VLOOKUP(Table7[[#This Row],[Patient PHN]],'[1]MASTER LIST'!$C:$D,2,FALSE)</f>
        <v>#N/A</v>
      </c>
    </row>
    <row r="2480" spans="1:18" x14ac:dyDescent="0.25">
      <c r="A2480" s="128"/>
      <c r="B2480" s="129"/>
      <c r="C2480" s="130"/>
      <c r="D2480" s="130"/>
      <c r="E2480" s="130"/>
      <c r="F2480" s="130"/>
      <c r="G2480" s="130"/>
      <c r="H2480" s="125"/>
      <c r="I2480" s="130"/>
      <c r="J2480" s="130"/>
      <c r="K2480" s="127"/>
      <c r="L2480" s="127"/>
      <c r="M2480" s="127"/>
      <c r="N2480" s="226">
        <f>Table7[[#This Row],[Drug Cost]]+Table7[[#This Row],[Drug Markup]]+Table7[[#This Row],[Drug Dispensing Fee]]</f>
        <v>0</v>
      </c>
      <c r="O2480" s="126"/>
      <c r="P2480" s="127">
        <f>Table7[[#This Row],[Total Drug Cost]]-Table7[[#This Row],[Total Third-party Pay]]</f>
        <v>0</v>
      </c>
      <c r="Q2480" s="127"/>
      <c r="R2480" s="70" t="e">
        <f>VLOOKUP(Table7[[#This Row],[Patient PHN]],'[1]MASTER LIST'!$C:$D,2,FALSE)</f>
        <v>#N/A</v>
      </c>
    </row>
    <row r="2481" spans="1:18" x14ac:dyDescent="0.25">
      <c r="A2481" s="128"/>
      <c r="B2481" s="129"/>
      <c r="C2481" s="130"/>
      <c r="D2481" s="130"/>
      <c r="E2481" s="130"/>
      <c r="F2481" s="130"/>
      <c r="G2481" s="130"/>
      <c r="H2481" s="125"/>
      <c r="I2481" s="130"/>
      <c r="J2481" s="130"/>
      <c r="K2481" s="127"/>
      <c r="L2481" s="127"/>
      <c r="M2481" s="127"/>
      <c r="N2481" s="226">
        <f>Table7[[#This Row],[Drug Cost]]+Table7[[#This Row],[Drug Markup]]+Table7[[#This Row],[Drug Dispensing Fee]]</f>
        <v>0</v>
      </c>
      <c r="O2481" s="126"/>
      <c r="P2481" s="127">
        <f>Table7[[#This Row],[Total Drug Cost]]-Table7[[#This Row],[Total Third-party Pay]]</f>
        <v>0</v>
      </c>
      <c r="Q2481" s="127"/>
      <c r="R2481" s="70" t="e">
        <f>VLOOKUP(Table7[[#This Row],[Patient PHN]],'[1]MASTER LIST'!$C:$D,2,FALSE)</f>
        <v>#N/A</v>
      </c>
    </row>
    <row r="2482" spans="1:18" x14ac:dyDescent="0.25">
      <c r="A2482" s="128"/>
      <c r="B2482" s="129"/>
      <c r="C2482" s="130"/>
      <c r="D2482" s="130"/>
      <c r="E2482" s="130"/>
      <c r="F2482" s="130"/>
      <c r="G2482" s="130"/>
      <c r="H2482" s="125"/>
      <c r="I2482" s="130"/>
      <c r="J2482" s="130"/>
      <c r="K2482" s="127"/>
      <c r="L2482" s="127"/>
      <c r="M2482" s="127"/>
      <c r="N2482" s="226">
        <f>Table7[[#This Row],[Drug Cost]]+Table7[[#This Row],[Drug Markup]]+Table7[[#This Row],[Drug Dispensing Fee]]</f>
        <v>0</v>
      </c>
      <c r="O2482" s="126"/>
      <c r="P2482" s="127">
        <f>Table7[[#This Row],[Total Drug Cost]]-Table7[[#This Row],[Total Third-party Pay]]</f>
        <v>0</v>
      </c>
      <c r="Q2482" s="127"/>
      <c r="R2482" s="70" t="e">
        <f>VLOOKUP(Table7[[#This Row],[Patient PHN]],'[1]MASTER LIST'!$C:$D,2,FALSE)</f>
        <v>#N/A</v>
      </c>
    </row>
    <row r="2483" spans="1:18" x14ac:dyDescent="0.25">
      <c r="A2483" s="128"/>
      <c r="B2483" s="129"/>
      <c r="C2483" s="130"/>
      <c r="D2483" s="130"/>
      <c r="E2483" s="130"/>
      <c r="F2483" s="130"/>
      <c r="G2483" s="130"/>
      <c r="H2483" s="125"/>
      <c r="I2483" s="130"/>
      <c r="J2483" s="130"/>
      <c r="K2483" s="127"/>
      <c r="L2483" s="127"/>
      <c r="M2483" s="127"/>
      <c r="N2483" s="226">
        <f>Table7[[#This Row],[Drug Cost]]+Table7[[#This Row],[Drug Markup]]+Table7[[#This Row],[Drug Dispensing Fee]]</f>
        <v>0</v>
      </c>
      <c r="O2483" s="126"/>
      <c r="P2483" s="127">
        <f>Table7[[#This Row],[Total Drug Cost]]-Table7[[#This Row],[Total Third-party Pay]]</f>
        <v>0</v>
      </c>
      <c r="Q2483" s="127"/>
      <c r="R2483" s="70" t="e">
        <f>VLOOKUP(Table7[[#This Row],[Patient PHN]],'[1]MASTER LIST'!$C:$D,2,FALSE)</f>
        <v>#N/A</v>
      </c>
    </row>
    <row r="2484" spans="1:18" x14ac:dyDescent="0.25">
      <c r="A2484" s="128"/>
      <c r="B2484" s="129"/>
      <c r="C2484" s="130"/>
      <c r="D2484" s="130"/>
      <c r="E2484" s="130"/>
      <c r="F2484" s="130"/>
      <c r="G2484" s="130"/>
      <c r="H2484" s="125"/>
      <c r="I2484" s="130"/>
      <c r="J2484" s="130"/>
      <c r="K2484" s="127"/>
      <c r="L2484" s="127"/>
      <c r="M2484" s="127"/>
      <c r="N2484" s="226">
        <f>Table7[[#This Row],[Drug Cost]]+Table7[[#This Row],[Drug Markup]]+Table7[[#This Row],[Drug Dispensing Fee]]</f>
        <v>0</v>
      </c>
      <c r="O2484" s="126"/>
      <c r="P2484" s="127">
        <f>Table7[[#This Row],[Total Drug Cost]]-Table7[[#This Row],[Total Third-party Pay]]</f>
        <v>0</v>
      </c>
      <c r="Q2484" s="127"/>
      <c r="R2484" s="70" t="e">
        <f>VLOOKUP(Table7[[#This Row],[Patient PHN]],'[1]MASTER LIST'!$C:$D,2,FALSE)</f>
        <v>#N/A</v>
      </c>
    </row>
    <row r="2485" spans="1:18" x14ac:dyDescent="0.25">
      <c r="A2485" s="128"/>
      <c r="B2485" s="129"/>
      <c r="C2485" s="130"/>
      <c r="D2485" s="130"/>
      <c r="E2485" s="130"/>
      <c r="F2485" s="130"/>
      <c r="G2485" s="130"/>
      <c r="H2485" s="125"/>
      <c r="I2485" s="130"/>
      <c r="J2485" s="130"/>
      <c r="K2485" s="127"/>
      <c r="L2485" s="127"/>
      <c r="M2485" s="127"/>
      <c r="N2485" s="226">
        <f>Table7[[#This Row],[Drug Cost]]+Table7[[#This Row],[Drug Markup]]+Table7[[#This Row],[Drug Dispensing Fee]]</f>
        <v>0</v>
      </c>
      <c r="O2485" s="126"/>
      <c r="P2485" s="127">
        <f>Table7[[#This Row],[Total Drug Cost]]-Table7[[#This Row],[Total Third-party Pay]]</f>
        <v>0</v>
      </c>
      <c r="Q2485" s="127"/>
      <c r="R2485" s="70" t="e">
        <f>VLOOKUP(Table7[[#This Row],[Patient PHN]],'[1]MASTER LIST'!$C:$D,2,FALSE)</f>
        <v>#N/A</v>
      </c>
    </row>
    <row r="2486" spans="1:18" x14ac:dyDescent="0.25">
      <c r="A2486" s="128"/>
      <c r="B2486" s="129"/>
      <c r="C2486" s="130"/>
      <c r="D2486" s="130"/>
      <c r="E2486" s="130"/>
      <c r="F2486" s="130"/>
      <c r="G2486" s="130"/>
      <c r="H2486" s="125"/>
      <c r="I2486" s="130"/>
      <c r="J2486" s="130"/>
      <c r="K2486" s="127"/>
      <c r="L2486" s="127"/>
      <c r="M2486" s="127"/>
      <c r="N2486" s="226">
        <f>Table7[[#This Row],[Drug Cost]]+Table7[[#This Row],[Drug Markup]]+Table7[[#This Row],[Drug Dispensing Fee]]</f>
        <v>0</v>
      </c>
      <c r="O2486" s="126"/>
      <c r="P2486" s="127">
        <f>Table7[[#This Row],[Total Drug Cost]]-Table7[[#This Row],[Total Third-party Pay]]</f>
        <v>0</v>
      </c>
      <c r="Q2486" s="127"/>
      <c r="R2486" s="70" t="e">
        <f>VLOOKUP(Table7[[#This Row],[Patient PHN]],'[1]MASTER LIST'!$C:$D,2,FALSE)</f>
        <v>#N/A</v>
      </c>
    </row>
    <row r="2487" spans="1:18" x14ac:dyDescent="0.25">
      <c r="A2487" s="128"/>
      <c r="B2487" s="129"/>
      <c r="C2487" s="130"/>
      <c r="D2487" s="130"/>
      <c r="E2487" s="130"/>
      <c r="F2487" s="130"/>
      <c r="G2487" s="130"/>
      <c r="H2487" s="125"/>
      <c r="I2487" s="130"/>
      <c r="J2487" s="130"/>
      <c r="K2487" s="127"/>
      <c r="L2487" s="127"/>
      <c r="M2487" s="127"/>
      <c r="N2487" s="226">
        <f>Table7[[#This Row],[Drug Cost]]+Table7[[#This Row],[Drug Markup]]+Table7[[#This Row],[Drug Dispensing Fee]]</f>
        <v>0</v>
      </c>
      <c r="O2487" s="126"/>
      <c r="P2487" s="127">
        <f>Table7[[#This Row],[Total Drug Cost]]-Table7[[#This Row],[Total Third-party Pay]]</f>
        <v>0</v>
      </c>
      <c r="Q2487" s="127"/>
      <c r="R2487" s="70" t="e">
        <f>VLOOKUP(Table7[[#This Row],[Patient PHN]],'[1]MASTER LIST'!$C:$D,2,FALSE)</f>
        <v>#N/A</v>
      </c>
    </row>
    <row r="2488" spans="1:18" x14ac:dyDescent="0.25">
      <c r="A2488" s="128"/>
      <c r="B2488" s="129"/>
      <c r="C2488" s="130"/>
      <c r="D2488" s="130"/>
      <c r="E2488" s="130"/>
      <c r="F2488" s="130"/>
      <c r="G2488" s="130"/>
      <c r="H2488" s="125"/>
      <c r="I2488" s="130"/>
      <c r="J2488" s="130"/>
      <c r="K2488" s="127"/>
      <c r="L2488" s="127"/>
      <c r="M2488" s="127"/>
      <c r="N2488" s="226">
        <f>Table7[[#This Row],[Drug Cost]]+Table7[[#This Row],[Drug Markup]]+Table7[[#This Row],[Drug Dispensing Fee]]</f>
        <v>0</v>
      </c>
      <c r="O2488" s="126"/>
      <c r="P2488" s="127">
        <f>Table7[[#This Row],[Total Drug Cost]]-Table7[[#This Row],[Total Third-party Pay]]</f>
        <v>0</v>
      </c>
      <c r="Q2488" s="127"/>
      <c r="R2488" s="70" t="e">
        <f>VLOOKUP(Table7[[#This Row],[Patient PHN]],'[1]MASTER LIST'!$C:$D,2,FALSE)</f>
        <v>#N/A</v>
      </c>
    </row>
    <row r="2489" spans="1:18" x14ac:dyDescent="0.25">
      <c r="A2489" s="128"/>
      <c r="B2489" s="129"/>
      <c r="C2489" s="130"/>
      <c r="D2489" s="130"/>
      <c r="E2489" s="130"/>
      <c r="F2489" s="130"/>
      <c r="G2489" s="130"/>
      <c r="H2489" s="125"/>
      <c r="I2489" s="130"/>
      <c r="J2489" s="130"/>
      <c r="K2489" s="127"/>
      <c r="L2489" s="127"/>
      <c r="M2489" s="127"/>
      <c r="N2489" s="226">
        <f>Table7[[#This Row],[Drug Cost]]+Table7[[#This Row],[Drug Markup]]+Table7[[#This Row],[Drug Dispensing Fee]]</f>
        <v>0</v>
      </c>
      <c r="O2489" s="126"/>
      <c r="P2489" s="127">
        <f>Table7[[#This Row],[Total Drug Cost]]-Table7[[#This Row],[Total Third-party Pay]]</f>
        <v>0</v>
      </c>
      <c r="Q2489" s="127"/>
      <c r="R2489" s="70" t="e">
        <f>VLOOKUP(Table7[[#This Row],[Patient PHN]],'[1]MASTER LIST'!$C:$D,2,FALSE)</f>
        <v>#N/A</v>
      </c>
    </row>
    <row r="2490" spans="1:18" x14ac:dyDescent="0.25">
      <c r="A2490" s="128"/>
      <c r="B2490" s="129"/>
      <c r="C2490" s="130"/>
      <c r="D2490" s="130"/>
      <c r="E2490" s="130"/>
      <c r="F2490" s="130"/>
      <c r="G2490" s="130"/>
      <c r="H2490" s="125"/>
      <c r="I2490" s="130"/>
      <c r="J2490" s="130"/>
      <c r="K2490" s="127"/>
      <c r="L2490" s="127"/>
      <c r="M2490" s="127"/>
      <c r="N2490" s="226">
        <f>Table7[[#This Row],[Drug Cost]]+Table7[[#This Row],[Drug Markup]]+Table7[[#This Row],[Drug Dispensing Fee]]</f>
        <v>0</v>
      </c>
      <c r="O2490" s="126"/>
      <c r="P2490" s="127">
        <f>Table7[[#This Row],[Total Drug Cost]]-Table7[[#This Row],[Total Third-party Pay]]</f>
        <v>0</v>
      </c>
      <c r="Q2490" s="127"/>
      <c r="R2490" s="70" t="e">
        <f>VLOOKUP(Table7[[#This Row],[Patient PHN]],'[1]MASTER LIST'!$C:$D,2,FALSE)</f>
        <v>#N/A</v>
      </c>
    </row>
    <row r="2491" spans="1:18" x14ac:dyDescent="0.25">
      <c r="A2491" s="128"/>
      <c r="B2491" s="129"/>
      <c r="C2491" s="130"/>
      <c r="D2491" s="130"/>
      <c r="E2491" s="130"/>
      <c r="F2491" s="130"/>
      <c r="G2491" s="130"/>
      <c r="H2491" s="125"/>
      <c r="I2491" s="130"/>
      <c r="J2491" s="130"/>
      <c r="K2491" s="127"/>
      <c r="L2491" s="127"/>
      <c r="M2491" s="127"/>
      <c r="N2491" s="226">
        <f>Table7[[#This Row],[Drug Cost]]+Table7[[#This Row],[Drug Markup]]+Table7[[#This Row],[Drug Dispensing Fee]]</f>
        <v>0</v>
      </c>
      <c r="O2491" s="126"/>
      <c r="P2491" s="127">
        <f>Table7[[#This Row],[Total Drug Cost]]-Table7[[#This Row],[Total Third-party Pay]]</f>
        <v>0</v>
      </c>
      <c r="Q2491" s="127"/>
      <c r="R2491" s="70" t="e">
        <f>VLOOKUP(Table7[[#This Row],[Patient PHN]],'[1]MASTER LIST'!$C:$D,2,FALSE)</f>
        <v>#N/A</v>
      </c>
    </row>
    <row r="2492" spans="1:18" x14ac:dyDescent="0.25">
      <c r="A2492" s="128"/>
      <c r="B2492" s="129"/>
      <c r="C2492" s="130"/>
      <c r="D2492" s="130"/>
      <c r="E2492" s="130"/>
      <c r="F2492" s="130"/>
      <c r="G2492" s="130"/>
      <c r="H2492" s="125"/>
      <c r="I2492" s="130"/>
      <c r="J2492" s="130"/>
      <c r="K2492" s="127"/>
      <c r="L2492" s="127"/>
      <c r="M2492" s="127"/>
      <c r="N2492" s="226">
        <f>Table7[[#This Row],[Drug Cost]]+Table7[[#This Row],[Drug Markup]]+Table7[[#This Row],[Drug Dispensing Fee]]</f>
        <v>0</v>
      </c>
      <c r="O2492" s="126"/>
      <c r="P2492" s="127">
        <f>Table7[[#This Row],[Total Drug Cost]]-Table7[[#This Row],[Total Third-party Pay]]</f>
        <v>0</v>
      </c>
      <c r="Q2492" s="127"/>
      <c r="R2492" s="70" t="e">
        <f>VLOOKUP(Table7[[#This Row],[Patient PHN]],'[1]MASTER LIST'!$C:$D,2,FALSE)</f>
        <v>#N/A</v>
      </c>
    </row>
    <row r="2493" spans="1:18" x14ac:dyDescent="0.25">
      <c r="A2493" s="128"/>
      <c r="B2493" s="129"/>
      <c r="C2493" s="130"/>
      <c r="D2493" s="130"/>
      <c r="E2493" s="130"/>
      <c r="F2493" s="130"/>
      <c r="G2493" s="130"/>
      <c r="H2493" s="125"/>
      <c r="I2493" s="130"/>
      <c r="J2493" s="130"/>
      <c r="K2493" s="127"/>
      <c r="L2493" s="127"/>
      <c r="M2493" s="127"/>
      <c r="N2493" s="226">
        <f>Table7[[#This Row],[Drug Cost]]+Table7[[#This Row],[Drug Markup]]+Table7[[#This Row],[Drug Dispensing Fee]]</f>
        <v>0</v>
      </c>
      <c r="O2493" s="126"/>
      <c r="P2493" s="127">
        <f>Table7[[#This Row],[Total Drug Cost]]-Table7[[#This Row],[Total Third-party Pay]]</f>
        <v>0</v>
      </c>
      <c r="Q2493" s="127"/>
      <c r="R2493" s="70" t="e">
        <f>VLOOKUP(Table7[[#This Row],[Patient PHN]],'[1]MASTER LIST'!$C:$D,2,FALSE)</f>
        <v>#N/A</v>
      </c>
    </row>
    <row r="2494" spans="1:18" x14ac:dyDescent="0.25">
      <c r="A2494" s="128"/>
      <c r="B2494" s="129"/>
      <c r="C2494" s="130"/>
      <c r="D2494" s="130"/>
      <c r="E2494" s="130"/>
      <c r="F2494" s="130"/>
      <c r="G2494" s="130"/>
      <c r="H2494" s="125"/>
      <c r="I2494" s="130"/>
      <c r="J2494" s="130"/>
      <c r="K2494" s="127"/>
      <c r="L2494" s="127"/>
      <c r="M2494" s="127"/>
      <c r="N2494" s="226">
        <f>Table7[[#This Row],[Drug Cost]]+Table7[[#This Row],[Drug Markup]]+Table7[[#This Row],[Drug Dispensing Fee]]</f>
        <v>0</v>
      </c>
      <c r="O2494" s="126"/>
      <c r="P2494" s="127">
        <f>Table7[[#This Row],[Total Drug Cost]]-Table7[[#This Row],[Total Third-party Pay]]</f>
        <v>0</v>
      </c>
      <c r="Q2494" s="127"/>
      <c r="R2494" s="70" t="e">
        <f>VLOOKUP(Table7[[#This Row],[Patient PHN]],'[1]MASTER LIST'!$C:$D,2,FALSE)</f>
        <v>#N/A</v>
      </c>
    </row>
    <row r="2495" spans="1:18" x14ac:dyDescent="0.25">
      <c r="A2495" s="128"/>
      <c r="B2495" s="129"/>
      <c r="C2495" s="130"/>
      <c r="D2495" s="130"/>
      <c r="E2495" s="130"/>
      <c r="F2495" s="130"/>
      <c r="G2495" s="130"/>
      <c r="H2495" s="125"/>
      <c r="I2495" s="130"/>
      <c r="J2495" s="130"/>
      <c r="K2495" s="127"/>
      <c r="L2495" s="127"/>
      <c r="M2495" s="127"/>
      <c r="N2495" s="226">
        <f>Table7[[#This Row],[Drug Cost]]+Table7[[#This Row],[Drug Markup]]+Table7[[#This Row],[Drug Dispensing Fee]]</f>
        <v>0</v>
      </c>
      <c r="O2495" s="126"/>
      <c r="P2495" s="127">
        <f>Table7[[#This Row],[Total Drug Cost]]-Table7[[#This Row],[Total Third-party Pay]]</f>
        <v>0</v>
      </c>
      <c r="Q2495" s="127"/>
      <c r="R2495" s="70" t="e">
        <f>VLOOKUP(Table7[[#This Row],[Patient PHN]],'[1]MASTER LIST'!$C:$D,2,FALSE)</f>
        <v>#N/A</v>
      </c>
    </row>
    <row r="2496" spans="1:18" x14ac:dyDescent="0.25">
      <c r="A2496" s="128"/>
      <c r="B2496" s="129"/>
      <c r="C2496" s="130"/>
      <c r="D2496" s="130"/>
      <c r="E2496" s="130"/>
      <c r="F2496" s="130"/>
      <c r="G2496" s="130"/>
      <c r="H2496" s="125"/>
      <c r="I2496" s="130"/>
      <c r="J2496" s="130"/>
      <c r="K2496" s="127"/>
      <c r="L2496" s="127"/>
      <c r="M2496" s="127"/>
      <c r="N2496" s="226">
        <f>Table7[[#This Row],[Drug Cost]]+Table7[[#This Row],[Drug Markup]]+Table7[[#This Row],[Drug Dispensing Fee]]</f>
        <v>0</v>
      </c>
      <c r="O2496" s="126"/>
      <c r="P2496" s="127">
        <f>Table7[[#This Row],[Total Drug Cost]]-Table7[[#This Row],[Total Third-party Pay]]</f>
        <v>0</v>
      </c>
      <c r="Q2496" s="127"/>
      <c r="R2496" s="70" t="e">
        <f>VLOOKUP(Table7[[#This Row],[Patient PHN]],'[1]MASTER LIST'!$C:$D,2,FALSE)</f>
        <v>#N/A</v>
      </c>
    </row>
    <row r="2497" spans="1:18" x14ac:dyDescent="0.25">
      <c r="A2497" s="128"/>
      <c r="B2497" s="129"/>
      <c r="C2497" s="130"/>
      <c r="D2497" s="130"/>
      <c r="E2497" s="130"/>
      <c r="F2497" s="130"/>
      <c r="G2497" s="130"/>
      <c r="H2497" s="125"/>
      <c r="I2497" s="130"/>
      <c r="J2497" s="130"/>
      <c r="K2497" s="127"/>
      <c r="L2497" s="127"/>
      <c r="M2497" s="127"/>
      <c r="N2497" s="226">
        <f>Table7[[#This Row],[Drug Cost]]+Table7[[#This Row],[Drug Markup]]+Table7[[#This Row],[Drug Dispensing Fee]]</f>
        <v>0</v>
      </c>
      <c r="O2497" s="126"/>
      <c r="P2497" s="127">
        <f>Table7[[#This Row],[Total Drug Cost]]-Table7[[#This Row],[Total Third-party Pay]]</f>
        <v>0</v>
      </c>
      <c r="Q2497" s="127"/>
      <c r="R2497" s="70" t="e">
        <f>VLOOKUP(Table7[[#This Row],[Patient PHN]],'[1]MASTER LIST'!$C:$D,2,FALSE)</f>
        <v>#N/A</v>
      </c>
    </row>
    <row r="2498" spans="1:18" x14ac:dyDescent="0.25">
      <c r="A2498" s="128"/>
      <c r="B2498" s="129"/>
      <c r="C2498" s="130"/>
      <c r="D2498" s="130"/>
      <c r="E2498" s="130"/>
      <c r="F2498" s="130"/>
      <c r="G2498" s="130"/>
      <c r="H2498" s="125"/>
      <c r="I2498" s="130"/>
      <c r="J2498" s="130"/>
      <c r="K2498" s="127"/>
      <c r="L2498" s="127"/>
      <c r="M2498" s="127"/>
      <c r="N2498" s="226">
        <f>Table7[[#This Row],[Drug Cost]]+Table7[[#This Row],[Drug Markup]]+Table7[[#This Row],[Drug Dispensing Fee]]</f>
        <v>0</v>
      </c>
      <c r="O2498" s="126"/>
      <c r="P2498" s="127">
        <f>Table7[[#This Row],[Total Drug Cost]]-Table7[[#This Row],[Total Third-party Pay]]</f>
        <v>0</v>
      </c>
      <c r="Q2498" s="127"/>
      <c r="R2498" s="70" t="e">
        <f>VLOOKUP(Table7[[#This Row],[Patient PHN]],'[1]MASTER LIST'!$C:$D,2,FALSE)</f>
        <v>#N/A</v>
      </c>
    </row>
    <row r="2499" spans="1:18" x14ac:dyDescent="0.25">
      <c r="A2499" s="128"/>
      <c r="B2499" s="129"/>
      <c r="C2499" s="130"/>
      <c r="D2499" s="130"/>
      <c r="E2499" s="130"/>
      <c r="F2499" s="130"/>
      <c r="G2499" s="130"/>
      <c r="H2499" s="125"/>
      <c r="I2499" s="130"/>
      <c r="J2499" s="130"/>
      <c r="K2499" s="127"/>
      <c r="L2499" s="127"/>
      <c r="M2499" s="127"/>
      <c r="N2499" s="226">
        <f>Table7[[#This Row],[Drug Cost]]+Table7[[#This Row],[Drug Markup]]+Table7[[#This Row],[Drug Dispensing Fee]]</f>
        <v>0</v>
      </c>
      <c r="O2499" s="126"/>
      <c r="P2499" s="127">
        <f>Table7[[#This Row],[Total Drug Cost]]-Table7[[#This Row],[Total Third-party Pay]]</f>
        <v>0</v>
      </c>
      <c r="Q2499" s="127"/>
      <c r="R2499" s="70" t="e">
        <f>VLOOKUP(Table7[[#This Row],[Patient PHN]],'[1]MASTER LIST'!$C:$D,2,FALSE)</f>
        <v>#N/A</v>
      </c>
    </row>
    <row r="2500" spans="1:18" x14ac:dyDescent="0.25">
      <c r="A2500" s="128"/>
      <c r="B2500" s="129"/>
      <c r="C2500" s="130"/>
      <c r="D2500" s="130"/>
      <c r="E2500" s="130"/>
      <c r="F2500" s="130"/>
      <c r="G2500" s="130"/>
      <c r="H2500" s="125"/>
      <c r="I2500" s="130"/>
      <c r="J2500" s="130"/>
      <c r="K2500" s="127"/>
      <c r="L2500" s="127"/>
      <c r="M2500" s="127"/>
      <c r="N2500" s="226">
        <f>Table7[[#This Row],[Drug Cost]]+Table7[[#This Row],[Drug Markup]]+Table7[[#This Row],[Drug Dispensing Fee]]</f>
        <v>0</v>
      </c>
      <c r="O2500" s="126"/>
      <c r="P2500" s="127">
        <f>Table7[[#This Row],[Total Drug Cost]]-Table7[[#This Row],[Total Third-party Pay]]</f>
        <v>0</v>
      </c>
      <c r="Q2500" s="127"/>
      <c r="R2500" s="70" t="e">
        <f>VLOOKUP(Table7[[#This Row],[Patient PHN]],'[1]MASTER LIST'!$C:$D,2,FALSE)</f>
        <v>#N/A</v>
      </c>
    </row>
    <row r="2501" spans="1:18" x14ac:dyDescent="0.25">
      <c r="A2501" s="128"/>
      <c r="B2501" s="129"/>
      <c r="C2501" s="130"/>
      <c r="D2501" s="130"/>
      <c r="E2501" s="130"/>
      <c r="F2501" s="130"/>
      <c r="G2501" s="130"/>
      <c r="H2501" s="125"/>
      <c r="I2501" s="130"/>
      <c r="J2501" s="130"/>
      <c r="K2501" s="127"/>
      <c r="L2501" s="127"/>
      <c r="M2501" s="127"/>
      <c r="N2501" s="226">
        <f>Table7[[#This Row],[Drug Cost]]+Table7[[#This Row],[Drug Markup]]+Table7[[#This Row],[Drug Dispensing Fee]]</f>
        <v>0</v>
      </c>
      <c r="O2501" s="126"/>
      <c r="P2501" s="127">
        <f>Table7[[#This Row],[Total Drug Cost]]-Table7[[#This Row],[Total Third-party Pay]]</f>
        <v>0</v>
      </c>
      <c r="Q2501" s="127"/>
      <c r="R2501" s="70" t="e">
        <f>VLOOKUP(Table7[[#This Row],[Patient PHN]],'[1]MASTER LIST'!$C:$D,2,FALSE)</f>
        <v>#N/A</v>
      </c>
    </row>
    <row r="2502" spans="1:18" x14ac:dyDescent="0.25">
      <c r="A2502" s="128"/>
      <c r="B2502" s="129"/>
      <c r="C2502" s="130"/>
      <c r="D2502" s="130"/>
      <c r="E2502" s="130"/>
      <c r="F2502" s="130"/>
      <c r="G2502" s="130"/>
      <c r="H2502" s="125"/>
      <c r="I2502" s="130"/>
      <c r="J2502" s="130"/>
      <c r="K2502" s="127"/>
      <c r="L2502" s="127"/>
      <c r="M2502" s="127"/>
      <c r="N2502" s="226">
        <f>Table7[[#This Row],[Drug Cost]]+Table7[[#This Row],[Drug Markup]]+Table7[[#This Row],[Drug Dispensing Fee]]</f>
        <v>0</v>
      </c>
      <c r="O2502" s="126"/>
      <c r="P2502" s="127">
        <f>Table7[[#This Row],[Total Drug Cost]]-Table7[[#This Row],[Total Third-party Pay]]</f>
        <v>0</v>
      </c>
      <c r="Q2502" s="127"/>
      <c r="R2502" s="70" t="e">
        <f>VLOOKUP(Table7[[#This Row],[Patient PHN]],'[1]MASTER LIST'!$C:$D,2,FALSE)</f>
        <v>#N/A</v>
      </c>
    </row>
    <row r="2503" spans="1:18" x14ac:dyDescent="0.25">
      <c r="A2503" s="128"/>
      <c r="B2503" s="129"/>
      <c r="C2503" s="130"/>
      <c r="D2503" s="130"/>
      <c r="E2503" s="130"/>
      <c r="F2503" s="130"/>
      <c r="G2503" s="130"/>
      <c r="H2503" s="125"/>
      <c r="I2503" s="130"/>
      <c r="J2503" s="130"/>
      <c r="K2503" s="127"/>
      <c r="L2503" s="127"/>
      <c r="M2503" s="127"/>
      <c r="N2503" s="226">
        <f>Table7[[#This Row],[Drug Cost]]+Table7[[#This Row],[Drug Markup]]+Table7[[#This Row],[Drug Dispensing Fee]]</f>
        <v>0</v>
      </c>
      <c r="O2503" s="126"/>
      <c r="P2503" s="127">
        <f>Table7[[#This Row],[Total Drug Cost]]-Table7[[#This Row],[Total Third-party Pay]]</f>
        <v>0</v>
      </c>
      <c r="Q2503" s="127"/>
      <c r="R2503" s="70" t="e">
        <f>VLOOKUP(Table7[[#This Row],[Patient PHN]],'[1]MASTER LIST'!$C:$D,2,FALSE)</f>
        <v>#N/A</v>
      </c>
    </row>
    <row r="2504" spans="1:18" x14ac:dyDescent="0.25">
      <c r="A2504" s="128"/>
      <c r="B2504" s="129"/>
      <c r="C2504" s="130"/>
      <c r="D2504" s="130"/>
      <c r="E2504" s="130"/>
      <c r="F2504" s="130"/>
      <c r="G2504" s="130"/>
      <c r="H2504" s="125"/>
      <c r="I2504" s="130"/>
      <c r="J2504" s="130"/>
      <c r="K2504" s="127"/>
      <c r="L2504" s="127"/>
      <c r="M2504" s="127"/>
      <c r="N2504" s="226">
        <f>Table7[[#This Row],[Drug Cost]]+Table7[[#This Row],[Drug Markup]]+Table7[[#This Row],[Drug Dispensing Fee]]</f>
        <v>0</v>
      </c>
      <c r="O2504" s="126"/>
      <c r="P2504" s="127">
        <f>Table7[[#This Row],[Total Drug Cost]]-Table7[[#This Row],[Total Third-party Pay]]</f>
        <v>0</v>
      </c>
      <c r="Q2504" s="127"/>
      <c r="R2504" s="70" t="e">
        <f>VLOOKUP(Table7[[#This Row],[Patient PHN]],'[1]MASTER LIST'!$C:$D,2,FALSE)</f>
        <v>#N/A</v>
      </c>
    </row>
    <row r="2505" spans="1:18" x14ac:dyDescent="0.25">
      <c r="A2505" s="128"/>
      <c r="B2505" s="129"/>
      <c r="C2505" s="130"/>
      <c r="D2505" s="130"/>
      <c r="E2505" s="130"/>
      <c r="F2505" s="130"/>
      <c r="G2505" s="130"/>
      <c r="H2505" s="125"/>
      <c r="I2505" s="130"/>
      <c r="J2505" s="130"/>
      <c r="K2505" s="127"/>
      <c r="L2505" s="127"/>
      <c r="M2505" s="127"/>
      <c r="N2505" s="226">
        <f>Table7[[#This Row],[Drug Cost]]+Table7[[#This Row],[Drug Markup]]+Table7[[#This Row],[Drug Dispensing Fee]]</f>
        <v>0</v>
      </c>
      <c r="O2505" s="126"/>
      <c r="P2505" s="127">
        <f>Table7[[#This Row],[Total Drug Cost]]-Table7[[#This Row],[Total Third-party Pay]]</f>
        <v>0</v>
      </c>
      <c r="Q2505" s="127"/>
      <c r="R2505" s="70" t="e">
        <f>VLOOKUP(Table7[[#This Row],[Patient PHN]],'[1]MASTER LIST'!$C:$D,2,FALSE)</f>
        <v>#N/A</v>
      </c>
    </row>
    <row r="2506" spans="1:18" x14ac:dyDescent="0.25">
      <c r="A2506" s="128"/>
      <c r="B2506" s="129"/>
      <c r="C2506" s="130"/>
      <c r="D2506" s="130"/>
      <c r="E2506" s="130"/>
      <c r="F2506" s="130"/>
      <c r="G2506" s="130"/>
      <c r="H2506" s="125"/>
      <c r="I2506" s="130"/>
      <c r="J2506" s="130"/>
      <c r="K2506" s="127"/>
      <c r="L2506" s="127"/>
      <c r="M2506" s="127"/>
      <c r="N2506" s="226">
        <f>Table7[[#This Row],[Drug Cost]]+Table7[[#This Row],[Drug Markup]]+Table7[[#This Row],[Drug Dispensing Fee]]</f>
        <v>0</v>
      </c>
      <c r="O2506" s="126"/>
      <c r="P2506" s="127">
        <f>Table7[[#This Row],[Total Drug Cost]]-Table7[[#This Row],[Total Third-party Pay]]</f>
        <v>0</v>
      </c>
      <c r="Q2506" s="127"/>
      <c r="R2506" s="70" t="e">
        <f>VLOOKUP(Table7[[#This Row],[Patient PHN]],'[1]MASTER LIST'!$C:$D,2,FALSE)</f>
        <v>#N/A</v>
      </c>
    </row>
    <row r="2507" spans="1:18" x14ac:dyDescent="0.25">
      <c r="A2507" s="128"/>
      <c r="B2507" s="129"/>
      <c r="C2507" s="130"/>
      <c r="D2507" s="130"/>
      <c r="E2507" s="130"/>
      <c r="F2507" s="130"/>
      <c r="G2507" s="130"/>
      <c r="H2507" s="125"/>
      <c r="I2507" s="130"/>
      <c r="J2507" s="130"/>
      <c r="K2507" s="127"/>
      <c r="L2507" s="127"/>
      <c r="M2507" s="127"/>
      <c r="N2507" s="226">
        <f>Table7[[#This Row],[Drug Cost]]+Table7[[#This Row],[Drug Markup]]+Table7[[#This Row],[Drug Dispensing Fee]]</f>
        <v>0</v>
      </c>
      <c r="O2507" s="126"/>
      <c r="P2507" s="127">
        <f>Table7[[#This Row],[Total Drug Cost]]-Table7[[#This Row],[Total Third-party Pay]]</f>
        <v>0</v>
      </c>
      <c r="Q2507" s="127"/>
      <c r="R2507" s="70" t="e">
        <f>VLOOKUP(Table7[[#This Row],[Patient PHN]],'[1]MASTER LIST'!$C:$D,2,FALSE)</f>
        <v>#N/A</v>
      </c>
    </row>
    <row r="2508" spans="1:18" x14ac:dyDescent="0.25">
      <c r="A2508" s="128"/>
      <c r="B2508" s="129"/>
      <c r="C2508" s="130"/>
      <c r="D2508" s="130"/>
      <c r="E2508" s="130"/>
      <c r="F2508" s="130"/>
      <c r="G2508" s="130"/>
      <c r="H2508" s="125"/>
      <c r="I2508" s="130"/>
      <c r="J2508" s="130"/>
      <c r="K2508" s="127"/>
      <c r="L2508" s="127"/>
      <c r="M2508" s="127"/>
      <c r="N2508" s="226">
        <f>Table7[[#This Row],[Drug Cost]]+Table7[[#This Row],[Drug Markup]]+Table7[[#This Row],[Drug Dispensing Fee]]</f>
        <v>0</v>
      </c>
      <c r="O2508" s="126"/>
      <c r="P2508" s="127">
        <f>Table7[[#This Row],[Total Drug Cost]]-Table7[[#This Row],[Total Third-party Pay]]</f>
        <v>0</v>
      </c>
      <c r="Q2508" s="127"/>
      <c r="R2508" s="70" t="e">
        <f>VLOOKUP(Table7[[#This Row],[Patient PHN]],'[1]MASTER LIST'!$C:$D,2,FALSE)</f>
        <v>#N/A</v>
      </c>
    </row>
    <row r="2509" spans="1:18" x14ac:dyDescent="0.25">
      <c r="A2509" s="128"/>
      <c r="B2509" s="129"/>
      <c r="C2509" s="130"/>
      <c r="D2509" s="130"/>
      <c r="E2509" s="130"/>
      <c r="F2509" s="130"/>
      <c r="G2509" s="130"/>
      <c r="H2509" s="125"/>
      <c r="I2509" s="130"/>
      <c r="J2509" s="130"/>
      <c r="K2509" s="127"/>
      <c r="L2509" s="127"/>
      <c r="M2509" s="127"/>
      <c r="N2509" s="226">
        <f>Table7[[#This Row],[Drug Cost]]+Table7[[#This Row],[Drug Markup]]+Table7[[#This Row],[Drug Dispensing Fee]]</f>
        <v>0</v>
      </c>
      <c r="O2509" s="126"/>
      <c r="P2509" s="127">
        <f>Table7[[#This Row],[Total Drug Cost]]-Table7[[#This Row],[Total Third-party Pay]]</f>
        <v>0</v>
      </c>
      <c r="Q2509" s="127"/>
      <c r="R2509" s="70" t="e">
        <f>VLOOKUP(Table7[[#This Row],[Patient PHN]],'[1]MASTER LIST'!$C:$D,2,FALSE)</f>
        <v>#N/A</v>
      </c>
    </row>
    <row r="2510" spans="1:18" x14ac:dyDescent="0.25">
      <c r="A2510" s="128"/>
      <c r="B2510" s="129"/>
      <c r="C2510" s="130"/>
      <c r="D2510" s="130"/>
      <c r="E2510" s="130"/>
      <c r="F2510" s="130"/>
      <c r="G2510" s="130"/>
      <c r="H2510" s="125"/>
      <c r="I2510" s="130"/>
      <c r="J2510" s="130"/>
      <c r="K2510" s="127"/>
      <c r="L2510" s="127"/>
      <c r="M2510" s="127"/>
      <c r="N2510" s="226">
        <f>Table7[[#This Row],[Drug Cost]]+Table7[[#This Row],[Drug Markup]]+Table7[[#This Row],[Drug Dispensing Fee]]</f>
        <v>0</v>
      </c>
      <c r="O2510" s="126"/>
      <c r="P2510" s="127">
        <f>Table7[[#This Row],[Total Drug Cost]]-Table7[[#This Row],[Total Third-party Pay]]</f>
        <v>0</v>
      </c>
      <c r="Q2510" s="127"/>
      <c r="R2510" s="70" t="e">
        <f>VLOOKUP(Table7[[#This Row],[Patient PHN]],'[1]MASTER LIST'!$C:$D,2,FALSE)</f>
        <v>#N/A</v>
      </c>
    </row>
    <row r="2511" spans="1:18" x14ac:dyDescent="0.25">
      <c r="A2511" s="128"/>
      <c r="B2511" s="129"/>
      <c r="C2511" s="130"/>
      <c r="D2511" s="130"/>
      <c r="E2511" s="130"/>
      <c r="F2511" s="130"/>
      <c r="G2511" s="130"/>
      <c r="H2511" s="125"/>
      <c r="I2511" s="130"/>
      <c r="J2511" s="130"/>
      <c r="K2511" s="127"/>
      <c r="L2511" s="127"/>
      <c r="M2511" s="127"/>
      <c r="N2511" s="226">
        <f>Table7[[#This Row],[Drug Cost]]+Table7[[#This Row],[Drug Markup]]+Table7[[#This Row],[Drug Dispensing Fee]]</f>
        <v>0</v>
      </c>
      <c r="O2511" s="126"/>
      <c r="P2511" s="127">
        <f>Table7[[#This Row],[Total Drug Cost]]-Table7[[#This Row],[Total Third-party Pay]]</f>
        <v>0</v>
      </c>
      <c r="Q2511" s="127"/>
      <c r="R2511" s="70" t="e">
        <f>VLOOKUP(Table7[[#This Row],[Patient PHN]],'[1]MASTER LIST'!$C:$D,2,FALSE)</f>
        <v>#N/A</v>
      </c>
    </row>
    <row r="2512" spans="1:18" x14ac:dyDescent="0.25">
      <c r="A2512" s="128"/>
      <c r="B2512" s="129"/>
      <c r="C2512" s="130"/>
      <c r="D2512" s="130"/>
      <c r="E2512" s="130"/>
      <c r="F2512" s="130"/>
      <c r="G2512" s="130"/>
      <c r="H2512" s="125"/>
      <c r="I2512" s="130"/>
      <c r="J2512" s="130"/>
      <c r="K2512" s="127"/>
      <c r="L2512" s="127"/>
      <c r="M2512" s="127"/>
      <c r="N2512" s="226">
        <f>Table7[[#This Row],[Drug Cost]]+Table7[[#This Row],[Drug Markup]]+Table7[[#This Row],[Drug Dispensing Fee]]</f>
        <v>0</v>
      </c>
      <c r="O2512" s="126"/>
      <c r="P2512" s="127">
        <f>Table7[[#This Row],[Total Drug Cost]]-Table7[[#This Row],[Total Third-party Pay]]</f>
        <v>0</v>
      </c>
      <c r="Q2512" s="127"/>
      <c r="R2512" s="70" t="e">
        <f>VLOOKUP(Table7[[#This Row],[Patient PHN]],'[1]MASTER LIST'!$C:$D,2,FALSE)</f>
        <v>#N/A</v>
      </c>
    </row>
    <row r="2513" spans="1:18" x14ac:dyDescent="0.25">
      <c r="A2513" s="128"/>
      <c r="B2513" s="129"/>
      <c r="C2513" s="130"/>
      <c r="D2513" s="130"/>
      <c r="E2513" s="130"/>
      <c r="F2513" s="130"/>
      <c r="G2513" s="130"/>
      <c r="H2513" s="125"/>
      <c r="I2513" s="130"/>
      <c r="J2513" s="130"/>
      <c r="K2513" s="127"/>
      <c r="L2513" s="127"/>
      <c r="M2513" s="127"/>
      <c r="N2513" s="226">
        <f>Table7[[#This Row],[Drug Cost]]+Table7[[#This Row],[Drug Markup]]+Table7[[#This Row],[Drug Dispensing Fee]]</f>
        <v>0</v>
      </c>
      <c r="O2513" s="126"/>
      <c r="P2513" s="127">
        <f>Table7[[#This Row],[Total Drug Cost]]-Table7[[#This Row],[Total Third-party Pay]]</f>
        <v>0</v>
      </c>
      <c r="Q2513" s="127"/>
      <c r="R2513" s="70" t="e">
        <f>VLOOKUP(Table7[[#This Row],[Patient PHN]],'[1]MASTER LIST'!$C:$D,2,FALSE)</f>
        <v>#N/A</v>
      </c>
    </row>
    <row r="2514" spans="1:18" x14ac:dyDescent="0.25">
      <c r="A2514" s="128"/>
      <c r="B2514" s="129"/>
      <c r="C2514" s="130"/>
      <c r="D2514" s="130"/>
      <c r="E2514" s="130"/>
      <c r="F2514" s="130"/>
      <c r="G2514" s="130"/>
      <c r="H2514" s="125"/>
      <c r="I2514" s="130"/>
      <c r="J2514" s="130"/>
      <c r="K2514" s="127"/>
      <c r="L2514" s="127"/>
      <c r="M2514" s="127"/>
      <c r="N2514" s="226">
        <f>Table7[[#This Row],[Drug Cost]]+Table7[[#This Row],[Drug Markup]]+Table7[[#This Row],[Drug Dispensing Fee]]</f>
        <v>0</v>
      </c>
      <c r="O2514" s="126"/>
      <c r="P2514" s="127">
        <f>Table7[[#This Row],[Total Drug Cost]]-Table7[[#This Row],[Total Third-party Pay]]</f>
        <v>0</v>
      </c>
      <c r="Q2514" s="127"/>
      <c r="R2514" s="70" t="e">
        <f>VLOOKUP(Table7[[#This Row],[Patient PHN]],'[1]MASTER LIST'!$C:$D,2,FALSE)</f>
        <v>#N/A</v>
      </c>
    </row>
    <row r="2515" spans="1:18" x14ac:dyDescent="0.25">
      <c r="A2515" s="128"/>
      <c r="B2515" s="129"/>
      <c r="C2515" s="130"/>
      <c r="D2515" s="130"/>
      <c r="E2515" s="130"/>
      <c r="F2515" s="130"/>
      <c r="G2515" s="130"/>
      <c r="H2515" s="125"/>
      <c r="I2515" s="130"/>
      <c r="J2515" s="130"/>
      <c r="K2515" s="127"/>
      <c r="L2515" s="127"/>
      <c r="M2515" s="127"/>
      <c r="N2515" s="226">
        <f>Table7[[#This Row],[Drug Cost]]+Table7[[#This Row],[Drug Markup]]+Table7[[#This Row],[Drug Dispensing Fee]]</f>
        <v>0</v>
      </c>
      <c r="O2515" s="126"/>
      <c r="P2515" s="127">
        <f>Table7[[#This Row],[Total Drug Cost]]-Table7[[#This Row],[Total Third-party Pay]]</f>
        <v>0</v>
      </c>
      <c r="Q2515" s="127"/>
      <c r="R2515" s="70" t="e">
        <f>VLOOKUP(Table7[[#This Row],[Patient PHN]],'[1]MASTER LIST'!$C:$D,2,FALSE)</f>
        <v>#N/A</v>
      </c>
    </row>
    <row r="2516" spans="1:18" x14ac:dyDescent="0.25">
      <c r="A2516" s="128"/>
      <c r="B2516" s="129"/>
      <c r="C2516" s="130"/>
      <c r="D2516" s="130"/>
      <c r="E2516" s="130"/>
      <c r="F2516" s="130"/>
      <c r="G2516" s="130"/>
      <c r="H2516" s="125"/>
      <c r="I2516" s="130"/>
      <c r="J2516" s="130"/>
      <c r="K2516" s="127"/>
      <c r="L2516" s="127"/>
      <c r="M2516" s="127"/>
      <c r="N2516" s="226">
        <f>Table7[[#This Row],[Drug Cost]]+Table7[[#This Row],[Drug Markup]]+Table7[[#This Row],[Drug Dispensing Fee]]</f>
        <v>0</v>
      </c>
      <c r="O2516" s="126"/>
      <c r="P2516" s="127">
        <f>Table7[[#This Row],[Total Drug Cost]]-Table7[[#This Row],[Total Third-party Pay]]</f>
        <v>0</v>
      </c>
      <c r="Q2516" s="127"/>
      <c r="R2516" s="70" t="e">
        <f>VLOOKUP(Table7[[#This Row],[Patient PHN]],'[1]MASTER LIST'!$C:$D,2,FALSE)</f>
        <v>#N/A</v>
      </c>
    </row>
    <row r="2517" spans="1:18" x14ac:dyDescent="0.25">
      <c r="A2517" s="128"/>
      <c r="B2517" s="129"/>
      <c r="C2517" s="130"/>
      <c r="D2517" s="130"/>
      <c r="E2517" s="130"/>
      <c r="F2517" s="130"/>
      <c r="G2517" s="130"/>
      <c r="H2517" s="125"/>
      <c r="I2517" s="130"/>
      <c r="J2517" s="130"/>
      <c r="K2517" s="127"/>
      <c r="L2517" s="127"/>
      <c r="M2517" s="127"/>
      <c r="N2517" s="226">
        <f>Table7[[#This Row],[Drug Cost]]+Table7[[#This Row],[Drug Markup]]+Table7[[#This Row],[Drug Dispensing Fee]]</f>
        <v>0</v>
      </c>
      <c r="O2517" s="126"/>
      <c r="P2517" s="127">
        <f>Table7[[#This Row],[Total Drug Cost]]-Table7[[#This Row],[Total Third-party Pay]]</f>
        <v>0</v>
      </c>
      <c r="Q2517" s="127"/>
      <c r="R2517" s="70" t="e">
        <f>VLOOKUP(Table7[[#This Row],[Patient PHN]],'[1]MASTER LIST'!$C:$D,2,FALSE)</f>
        <v>#N/A</v>
      </c>
    </row>
    <row r="2518" spans="1:18" x14ac:dyDescent="0.25">
      <c r="A2518" s="128"/>
      <c r="B2518" s="129"/>
      <c r="C2518" s="130"/>
      <c r="D2518" s="130"/>
      <c r="E2518" s="130"/>
      <c r="F2518" s="130"/>
      <c r="G2518" s="130"/>
      <c r="H2518" s="125"/>
      <c r="I2518" s="130"/>
      <c r="J2518" s="130"/>
      <c r="K2518" s="127"/>
      <c r="L2518" s="127"/>
      <c r="M2518" s="127"/>
      <c r="N2518" s="226">
        <f>Table7[[#This Row],[Drug Cost]]+Table7[[#This Row],[Drug Markup]]+Table7[[#This Row],[Drug Dispensing Fee]]</f>
        <v>0</v>
      </c>
      <c r="O2518" s="126"/>
      <c r="P2518" s="127">
        <f>Table7[[#This Row],[Total Drug Cost]]-Table7[[#This Row],[Total Third-party Pay]]</f>
        <v>0</v>
      </c>
      <c r="Q2518" s="127"/>
      <c r="R2518" s="70" t="e">
        <f>VLOOKUP(Table7[[#This Row],[Patient PHN]],'[1]MASTER LIST'!$C:$D,2,FALSE)</f>
        <v>#N/A</v>
      </c>
    </row>
    <row r="2519" spans="1:18" x14ac:dyDescent="0.25">
      <c r="A2519" s="128"/>
      <c r="B2519" s="129"/>
      <c r="C2519" s="130"/>
      <c r="D2519" s="130"/>
      <c r="E2519" s="130"/>
      <c r="F2519" s="130"/>
      <c r="G2519" s="130"/>
      <c r="H2519" s="125"/>
      <c r="I2519" s="130"/>
      <c r="J2519" s="130"/>
      <c r="K2519" s="127"/>
      <c r="L2519" s="127"/>
      <c r="M2519" s="127"/>
      <c r="N2519" s="226">
        <f>Table7[[#This Row],[Drug Cost]]+Table7[[#This Row],[Drug Markup]]+Table7[[#This Row],[Drug Dispensing Fee]]</f>
        <v>0</v>
      </c>
      <c r="O2519" s="126"/>
      <c r="P2519" s="127">
        <f>Table7[[#This Row],[Total Drug Cost]]-Table7[[#This Row],[Total Third-party Pay]]</f>
        <v>0</v>
      </c>
      <c r="Q2519" s="127"/>
      <c r="R2519" s="70" t="e">
        <f>VLOOKUP(Table7[[#This Row],[Patient PHN]],'[1]MASTER LIST'!$C:$D,2,FALSE)</f>
        <v>#N/A</v>
      </c>
    </row>
    <row r="2520" spans="1:18" x14ac:dyDescent="0.25">
      <c r="A2520" s="128"/>
      <c r="B2520" s="129"/>
      <c r="C2520" s="130"/>
      <c r="D2520" s="130"/>
      <c r="E2520" s="130"/>
      <c r="F2520" s="130"/>
      <c r="G2520" s="130"/>
      <c r="H2520" s="125"/>
      <c r="I2520" s="130"/>
      <c r="J2520" s="130"/>
      <c r="K2520" s="127"/>
      <c r="L2520" s="127"/>
      <c r="M2520" s="127"/>
      <c r="N2520" s="226">
        <f>Table7[[#This Row],[Drug Cost]]+Table7[[#This Row],[Drug Markup]]+Table7[[#This Row],[Drug Dispensing Fee]]</f>
        <v>0</v>
      </c>
      <c r="O2520" s="126"/>
      <c r="P2520" s="127">
        <f>Table7[[#This Row],[Total Drug Cost]]-Table7[[#This Row],[Total Third-party Pay]]</f>
        <v>0</v>
      </c>
      <c r="Q2520" s="127"/>
      <c r="R2520" s="70" t="e">
        <f>VLOOKUP(Table7[[#This Row],[Patient PHN]],'[1]MASTER LIST'!$C:$D,2,FALSE)</f>
        <v>#N/A</v>
      </c>
    </row>
    <row r="2521" spans="1:18" x14ac:dyDescent="0.25">
      <c r="A2521" s="128"/>
      <c r="B2521" s="129"/>
      <c r="C2521" s="130"/>
      <c r="D2521" s="130"/>
      <c r="E2521" s="130"/>
      <c r="F2521" s="130"/>
      <c r="G2521" s="130"/>
      <c r="H2521" s="125"/>
      <c r="I2521" s="130"/>
      <c r="J2521" s="130"/>
      <c r="K2521" s="127"/>
      <c r="L2521" s="127"/>
      <c r="M2521" s="127"/>
      <c r="N2521" s="226">
        <f>Table7[[#This Row],[Drug Cost]]+Table7[[#This Row],[Drug Markup]]+Table7[[#This Row],[Drug Dispensing Fee]]</f>
        <v>0</v>
      </c>
      <c r="O2521" s="126"/>
      <c r="P2521" s="127">
        <f>Table7[[#This Row],[Total Drug Cost]]-Table7[[#This Row],[Total Third-party Pay]]</f>
        <v>0</v>
      </c>
      <c r="Q2521" s="127"/>
      <c r="R2521" s="70" t="e">
        <f>VLOOKUP(Table7[[#This Row],[Patient PHN]],'[1]MASTER LIST'!$C:$D,2,FALSE)</f>
        <v>#N/A</v>
      </c>
    </row>
    <row r="2522" spans="1:18" x14ac:dyDescent="0.25">
      <c r="A2522" s="128"/>
      <c r="B2522" s="129"/>
      <c r="C2522" s="130"/>
      <c r="D2522" s="130"/>
      <c r="E2522" s="130"/>
      <c r="F2522" s="130"/>
      <c r="G2522" s="130"/>
      <c r="H2522" s="125"/>
      <c r="I2522" s="130"/>
      <c r="J2522" s="130"/>
      <c r="K2522" s="127"/>
      <c r="L2522" s="127"/>
      <c r="M2522" s="127"/>
      <c r="N2522" s="226">
        <f>Table7[[#This Row],[Drug Cost]]+Table7[[#This Row],[Drug Markup]]+Table7[[#This Row],[Drug Dispensing Fee]]</f>
        <v>0</v>
      </c>
      <c r="O2522" s="126"/>
      <c r="P2522" s="127">
        <f>Table7[[#This Row],[Total Drug Cost]]-Table7[[#This Row],[Total Third-party Pay]]</f>
        <v>0</v>
      </c>
      <c r="Q2522" s="127"/>
      <c r="R2522" s="70" t="e">
        <f>VLOOKUP(Table7[[#This Row],[Patient PHN]],'[1]MASTER LIST'!$C:$D,2,FALSE)</f>
        <v>#N/A</v>
      </c>
    </row>
    <row r="2523" spans="1:18" x14ac:dyDescent="0.25">
      <c r="A2523" s="128"/>
      <c r="B2523" s="129"/>
      <c r="C2523" s="130"/>
      <c r="D2523" s="130"/>
      <c r="E2523" s="130"/>
      <c r="F2523" s="130"/>
      <c r="G2523" s="130"/>
      <c r="H2523" s="125"/>
      <c r="I2523" s="130"/>
      <c r="J2523" s="130"/>
      <c r="K2523" s="127"/>
      <c r="L2523" s="127"/>
      <c r="M2523" s="127"/>
      <c r="N2523" s="226">
        <f>Table7[[#This Row],[Drug Cost]]+Table7[[#This Row],[Drug Markup]]+Table7[[#This Row],[Drug Dispensing Fee]]</f>
        <v>0</v>
      </c>
      <c r="O2523" s="126"/>
      <c r="P2523" s="127">
        <f>Table7[[#This Row],[Total Drug Cost]]-Table7[[#This Row],[Total Third-party Pay]]</f>
        <v>0</v>
      </c>
      <c r="Q2523" s="127"/>
      <c r="R2523" s="70" t="e">
        <f>VLOOKUP(Table7[[#This Row],[Patient PHN]],'[1]MASTER LIST'!$C:$D,2,FALSE)</f>
        <v>#N/A</v>
      </c>
    </row>
    <row r="2524" spans="1:18" x14ac:dyDescent="0.25">
      <c r="A2524" s="128"/>
      <c r="B2524" s="129"/>
      <c r="C2524" s="130"/>
      <c r="D2524" s="130"/>
      <c r="E2524" s="130"/>
      <c r="F2524" s="130"/>
      <c r="G2524" s="130"/>
      <c r="H2524" s="125"/>
      <c r="I2524" s="130"/>
      <c r="J2524" s="130"/>
      <c r="K2524" s="127"/>
      <c r="L2524" s="127"/>
      <c r="M2524" s="127"/>
      <c r="N2524" s="226">
        <f>Table7[[#This Row],[Drug Cost]]+Table7[[#This Row],[Drug Markup]]+Table7[[#This Row],[Drug Dispensing Fee]]</f>
        <v>0</v>
      </c>
      <c r="O2524" s="126"/>
      <c r="P2524" s="127">
        <f>Table7[[#This Row],[Total Drug Cost]]-Table7[[#This Row],[Total Third-party Pay]]</f>
        <v>0</v>
      </c>
      <c r="Q2524" s="127"/>
      <c r="R2524" s="70" t="e">
        <f>VLOOKUP(Table7[[#This Row],[Patient PHN]],'[1]MASTER LIST'!$C:$D,2,FALSE)</f>
        <v>#N/A</v>
      </c>
    </row>
    <row r="2525" spans="1:18" x14ac:dyDescent="0.25">
      <c r="A2525" s="128"/>
      <c r="B2525" s="129"/>
      <c r="C2525" s="130"/>
      <c r="D2525" s="130"/>
      <c r="E2525" s="130"/>
      <c r="F2525" s="130"/>
      <c r="G2525" s="130"/>
      <c r="H2525" s="125"/>
      <c r="I2525" s="130"/>
      <c r="J2525" s="130"/>
      <c r="K2525" s="127"/>
      <c r="L2525" s="127"/>
      <c r="M2525" s="127"/>
      <c r="N2525" s="226">
        <f>Table7[[#This Row],[Drug Cost]]+Table7[[#This Row],[Drug Markup]]+Table7[[#This Row],[Drug Dispensing Fee]]</f>
        <v>0</v>
      </c>
      <c r="O2525" s="126"/>
      <c r="P2525" s="127">
        <f>Table7[[#This Row],[Total Drug Cost]]-Table7[[#This Row],[Total Third-party Pay]]</f>
        <v>0</v>
      </c>
      <c r="Q2525" s="127"/>
      <c r="R2525" s="70" t="e">
        <f>VLOOKUP(Table7[[#This Row],[Patient PHN]],'[1]MASTER LIST'!$C:$D,2,FALSE)</f>
        <v>#N/A</v>
      </c>
    </row>
    <row r="2526" spans="1:18" x14ac:dyDescent="0.25">
      <c r="A2526" s="128"/>
      <c r="B2526" s="129"/>
      <c r="C2526" s="130"/>
      <c r="D2526" s="130"/>
      <c r="E2526" s="130"/>
      <c r="F2526" s="130"/>
      <c r="G2526" s="130"/>
      <c r="H2526" s="125"/>
      <c r="I2526" s="130"/>
      <c r="J2526" s="130"/>
      <c r="K2526" s="127"/>
      <c r="L2526" s="127"/>
      <c r="M2526" s="127"/>
      <c r="N2526" s="226">
        <f>Table7[[#This Row],[Drug Cost]]+Table7[[#This Row],[Drug Markup]]+Table7[[#This Row],[Drug Dispensing Fee]]</f>
        <v>0</v>
      </c>
      <c r="O2526" s="126"/>
      <c r="P2526" s="127">
        <f>Table7[[#This Row],[Total Drug Cost]]-Table7[[#This Row],[Total Third-party Pay]]</f>
        <v>0</v>
      </c>
      <c r="Q2526" s="127"/>
      <c r="R2526" s="70" t="e">
        <f>VLOOKUP(Table7[[#This Row],[Patient PHN]],'[1]MASTER LIST'!$C:$D,2,FALSE)</f>
        <v>#N/A</v>
      </c>
    </row>
    <row r="2527" spans="1:18" x14ac:dyDescent="0.25">
      <c r="A2527" s="128"/>
      <c r="B2527" s="129"/>
      <c r="C2527" s="130"/>
      <c r="D2527" s="130"/>
      <c r="E2527" s="130"/>
      <c r="F2527" s="130"/>
      <c r="G2527" s="130"/>
      <c r="H2527" s="125"/>
      <c r="I2527" s="130"/>
      <c r="J2527" s="130"/>
      <c r="K2527" s="127"/>
      <c r="L2527" s="127"/>
      <c r="M2527" s="127"/>
      <c r="N2527" s="226">
        <f>Table7[[#This Row],[Drug Cost]]+Table7[[#This Row],[Drug Markup]]+Table7[[#This Row],[Drug Dispensing Fee]]</f>
        <v>0</v>
      </c>
      <c r="O2527" s="126"/>
      <c r="P2527" s="127">
        <f>Table7[[#This Row],[Total Drug Cost]]-Table7[[#This Row],[Total Third-party Pay]]</f>
        <v>0</v>
      </c>
      <c r="Q2527" s="127"/>
      <c r="R2527" s="70" t="e">
        <f>VLOOKUP(Table7[[#This Row],[Patient PHN]],'[1]MASTER LIST'!$C:$D,2,FALSE)</f>
        <v>#N/A</v>
      </c>
    </row>
    <row r="2528" spans="1:18" x14ac:dyDescent="0.25">
      <c r="A2528" s="128"/>
      <c r="B2528" s="129"/>
      <c r="C2528" s="130"/>
      <c r="D2528" s="130"/>
      <c r="E2528" s="130"/>
      <c r="F2528" s="130"/>
      <c r="G2528" s="130"/>
      <c r="H2528" s="125"/>
      <c r="I2528" s="130"/>
      <c r="J2528" s="130"/>
      <c r="K2528" s="127"/>
      <c r="L2528" s="127"/>
      <c r="M2528" s="127"/>
      <c r="N2528" s="226">
        <f>Table7[[#This Row],[Drug Cost]]+Table7[[#This Row],[Drug Markup]]+Table7[[#This Row],[Drug Dispensing Fee]]</f>
        <v>0</v>
      </c>
      <c r="O2528" s="126"/>
      <c r="P2528" s="127">
        <f>Table7[[#This Row],[Total Drug Cost]]-Table7[[#This Row],[Total Third-party Pay]]</f>
        <v>0</v>
      </c>
      <c r="Q2528" s="127"/>
      <c r="R2528" s="70" t="e">
        <f>VLOOKUP(Table7[[#This Row],[Patient PHN]],'[1]MASTER LIST'!$C:$D,2,FALSE)</f>
        <v>#N/A</v>
      </c>
    </row>
    <row r="2529" spans="1:18" x14ac:dyDescent="0.25">
      <c r="A2529" s="128"/>
      <c r="B2529" s="129"/>
      <c r="C2529" s="130"/>
      <c r="D2529" s="130"/>
      <c r="E2529" s="130"/>
      <c r="F2529" s="130"/>
      <c r="G2529" s="130"/>
      <c r="H2529" s="125"/>
      <c r="I2529" s="130"/>
      <c r="J2529" s="130"/>
      <c r="K2529" s="127"/>
      <c r="L2529" s="127"/>
      <c r="M2529" s="127"/>
      <c r="N2529" s="226">
        <f>Table7[[#This Row],[Drug Cost]]+Table7[[#This Row],[Drug Markup]]+Table7[[#This Row],[Drug Dispensing Fee]]</f>
        <v>0</v>
      </c>
      <c r="O2529" s="126"/>
      <c r="P2529" s="127">
        <f>Table7[[#This Row],[Total Drug Cost]]-Table7[[#This Row],[Total Third-party Pay]]</f>
        <v>0</v>
      </c>
      <c r="Q2529" s="127"/>
      <c r="R2529" s="70" t="e">
        <f>VLOOKUP(Table7[[#This Row],[Patient PHN]],'[1]MASTER LIST'!$C:$D,2,FALSE)</f>
        <v>#N/A</v>
      </c>
    </row>
    <row r="2530" spans="1:18" x14ac:dyDescent="0.25">
      <c r="A2530" s="128"/>
      <c r="B2530" s="129"/>
      <c r="C2530" s="130"/>
      <c r="D2530" s="130"/>
      <c r="E2530" s="130"/>
      <c r="F2530" s="130"/>
      <c r="G2530" s="130"/>
      <c r="H2530" s="125"/>
      <c r="I2530" s="130"/>
      <c r="J2530" s="130"/>
      <c r="K2530" s="127"/>
      <c r="L2530" s="127"/>
      <c r="M2530" s="127"/>
      <c r="N2530" s="226">
        <f>Table7[[#This Row],[Drug Cost]]+Table7[[#This Row],[Drug Markup]]+Table7[[#This Row],[Drug Dispensing Fee]]</f>
        <v>0</v>
      </c>
      <c r="O2530" s="126"/>
      <c r="P2530" s="127">
        <f>Table7[[#This Row],[Total Drug Cost]]-Table7[[#This Row],[Total Third-party Pay]]</f>
        <v>0</v>
      </c>
      <c r="Q2530" s="127"/>
      <c r="R2530" s="70" t="e">
        <f>VLOOKUP(Table7[[#This Row],[Patient PHN]],'[1]MASTER LIST'!$C:$D,2,FALSE)</f>
        <v>#N/A</v>
      </c>
    </row>
    <row r="2531" spans="1:18" x14ac:dyDescent="0.25">
      <c r="A2531" s="128"/>
      <c r="B2531" s="129"/>
      <c r="C2531" s="130"/>
      <c r="D2531" s="130"/>
      <c r="E2531" s="130"/>
      <c r="F2531" s="130"/>
      <c r="G2531" s="130"/>
      <c r="H2531" s="125"/>
      <c r="I2531" s="130"/>
      <c r="J2531" s="130"/>
      <c r="K2531" s="127"/>
      <c r="L2531" s="127"/>
      <c r="M2531" s="127"/>
      <c r="N2531" s="226">
        <f>Table7[[#This Row],[Drug Cost]]+Table7[[#This Row],[Drug Markup]]+Table7[[#This Row],[Drug Dispensing Fee]]</f>
        <v>0</v>
      </c>
      <c r="O2531" s="126"/>
      <c r="P2531" s="127">
        <f>Table7[[#This Row],[Total Drug Cost]]-Table7[[#This Row],[Total Third-party Pay]]</f>
        <v>0</v>
      </c>
      <c r="Q2531" s="127"/>
      <c r="R2531" s="70" t="e">
        <f>VLOOKUP(Table7[[#This Row],[Patient PHN]],'[1]MASTER LIST'!$C:$D,2,FALSE)</f>
        <v>#N/A</v>
      </c>
    </row>
    <row r="2532" spans="1:18" x14ac:dyDescent="0.25">
      <c r="A2532" s="128"/>
      <c r="B2532" s="129"/>
      <c r="C2532" s="130"/>
      <c r="D2532" s="130"/>
      <c r="E2532" s="130"/>
      <c r="F2532" s="130"/>
      <c r="G2532" s="130"/>
      <c r="H2532" s="125"/>
      <c r="I2532" s="130"/>
      <c r="J2532" s="130"/>
      <c r="K2532" s="127"/>
      <c r="L2532" s="127"/>
      <c r="M2532" s="127"/>
      <c r="N2532" s="226">
        <f>Table7[[#This Row],[Drug Cost]]+Table7[[#This Row],[Drug Markup]]+Table7[[#This Row],[Drug Dispensing Fee]]</f>
        <v>0</v>
      </c>
      <c r="O2532" s="126"/>
      <c r="P2532" s="127">
        <f>Table7[[#This Row],[Total Drug Cost]]-Table7[[#This Row],[Total Third-party Pay]]</f>
        <v>0</v>
      </c>
      <c r="Q2532" s="127"/>
      <c r="R2532" s="70" t="e">
        <f>VLOOKUP(Table7[[#This Row],[Patient PHN]],'[1]MASTER LIST'!$C:$D,2,FALSE)</f>
        <v>#N/A</v>
      </c>
    </row>
    <row r="2533" spans="1:18" x14ac:dyDescent="0.25">
      <c r="A2533" s="128"/>
      <c r="B2533" s="129"/>
      <c r="C2533" s="130"/>
      <c r="D2533" s="130"/>
      <c r="E2533" s="130"/>
      <c r="F2533" s="130"/>
      <c r="G2533" s="130"/>
      <c r="H2533" s="125"/>
      <c r="I2533" s="130"/>
      <c r="J2533" s="130"/>
      <c r="K2533" s="127"/>
      <c r="L2533" s="127"/>
      <c r="M2533" s="127"/>
      <c r="N2533" s="226">
        <f>Table7[[#This Row],[Drug Cost]]+Table7[[#This Row],[Drug Markup]]+Table7[[#This Row],[Drug Dispensing Fee]]</f>
        <v>0</v>
      </c>
      <c r="O2533" s="126"/>
      <c r="P2533" s="127">
        <f>Table7[[#This Row],[Total Drug Cost]]-Table7[[#This Row],[Total Third-party Pay]]</f>
        <v>0</v>
      </c>
      <c r="Q2533" s="127"/>
      <c r="R2533" s="70" t="e">
        <f>VLOOKUP(Table7[[#This Row],[Patient PHN]],'[1]MASTER LIST'!$C:$D,2,FALSE)</f>
        <v>#N/A</v>
      </c>
    </row>
    <row r="2534" spans="1:18" x14ac:dyDescent="0.25">
      <c r="A2534" s="128"/>
      <c r="B2534" s="129"/>
      <c r="C2534" s="130"/>
      <c r="D2534" s="130"/>
      <c r="E2534" s="130"/>
      <c r="F2534" s="130"/>
      <c r="G2534" s="130"/>
      <c r="H2534" s="125"/>
      <c r="I2534" s="130"/>
      <c r="J2534" s="130"/>
      <c r="K2534" s="127"/>
      <c r="L2534" s="127"/>
      <c r="M2534" s="127"/>
      <c r="N2534" s="226">
        <f>Table7[[#This Row],[Drug Cost]]+Table7[[#This Row],[Drug Markup]]+Table7[[#This Row],[Drug Dispensing Fee]]</f>
        <v>0</v>
      </c>
      <c r="O2534" s="126"/>
      <c r="P2534" s="127">
        <f>Table7[[#This Row],[Total Drug Cost]]-Table7[[#This Row],[Total Third-party Pay]]</f>
        <v>0</v>
      </c>
      <c r="Q2534" s="127"/>
      <c r="R2534" s="70" t="e">
        <f>VLOOKUP(Table7[[#This Row],[Patient PHN]],'[1]MASTER LIST'!$C:$D,2,FALSE)</f>
        <v>#N/A</v>
      </c>
    </row>
    <row r="2535" spans="1:18" x14ac:dyDescent="0.25">
      <c r="A2535" s="128"/>
      <c r="B2535" s="129"/>
      <c r="C2535" s="130"/>
      <c r="D2535" s="130"/>
      <c r="E2535" s="130"/>
      <c r="F2535" s="130"/>
      <c r="G2535" s="130"/>
      <c r="H2535" s="125"/>
      <c r="I2535" s="130"/>
      <c r="J2535" s="130"/>
      <c r="K2535" s="127"/>
      <c r="L2535" s="127"/>
      <c r="M2535" s="127"/>
      <c r="N2535" s="226">
        <f>Table7[[#This Row],[Drug Cost]]+Table7[[#This Row],[Drug Markup]]+Table7[[#This Row],[Drug Dispensing Fee]]</f>
        <v>0</v>
      </c>
      <c r="O2535" s="126"/>
      <c r="P2535" s="127">
        <f>Table7[[#This Row],[Total Drug Cost]]-Table7[[#This Row],[Total Third-party Pay]]</f>
        <v>0</v>
      </c>
      <c r="Q2535" s="127"/>
      <c r="R2535" s="70" t="e">
        <f>VLOOKUP(Table7[[#This Row],[Patient PHN]],'[1]MASTER LIST'!$C:$D,2,FALSE)</f>
        <v>#N/A</v>
      </c>
    </row>
    <row r="2536" spans="1:18" x14ac:dyDescent="0.25">
      <c r="A2536" s="128"/>
      <c r="B2536" s="129"/>
      <c r="C2536" s="130"/>
      <c r="D2536" s="130"/>
      <c r="E2536" s="130"/>
      <c r="F2536" s="130"/>
      <c r="G2536" s="130"/>
      <c r="H2536" s="125"/>
      <c r="I2536" s="130"/>
      <c r="J2536" s="130"/>
      <c r="K2536" s="127"/>
      <c r="L2536" s="127"/>
      <c r="M2536" s="127"/>
      <c r="N2536" s="226">
        <f>Table7[[#This Row],[Drug Cost]]+Table7[[#This Row],[Drug Markup]]+Table7[[#This Row],[Drug Dispensing Fee]]</f>
        <v>0</v>
      </c>
      <c r="O2536" s="126"/>
      <c r="P2536" s="127">
        <f>Table7[[#This Row],[Total Drug Cost]]-Table7[[#This Row],[Total Third-party Pay]]</f>
        <v>0</v>
      </c>
      <c r="Q2536" s="127"/>
      <c r="R2536" s="70" t="e">
        <f>VLOOKUP(Table7[[#This Row],[Patient PHN]],'[1]MASTER LIST'!$C:$D,2,FALSE)</f>
        <v>#N/A</v>
      </c>
    </row>
    <row r="2537" spans="1:18" x14ac:dyDescent="0.25">
      <c r="A2537" s="128"/>
      <c r="B2537" s="129"/>
      <c r="C2537" s="130"/>
      <c r="D2537" s="130"/>
      <c r="E2537" s="130"/>
      <c r="F2537" s="130"/>
      <c r="G2537" s="130"/>
      <c r="H2537" s="125"/>
      <c r="I2537" s="130"/>
      <c r="J2537" s="130"/>
      <c r="K2537" s="127"/>
      <c r="L2537" s="127"/>
      <c r="M2537" s="127"/>
      <c r="N2537" s="226">
        <f>Table7[[#This Row],[Drug Cost]]+Table7[[#This Row],[Drug Markup]]+Table7[[#This Row],[Drug Dispensing Fee]]</f>
        <v>0</v>
      </c>
      <c r="O2537" s="126"/>
      <c r="P2537" s="127">
        <f>Table7[[#This Row],[Total Drug Cost]]-Table7[[#This Row],[Total Third-party Pay]]</f>
        <v>0</v>
      </c>
      <c r="Q2537" s="127"/>
      <c r="R2537" s="70" t="e">
        <f>VLOOKUP(Table7[[#This Row],[Patient PHN]],'[1]MASTER LIST'!$C:$D,2,FALSE)</f>
        <v>#N/A</v>
      </c>
    </row>
    <row r="2538" spans="1:18" x14ac:dyDescent="0.25">
      <c r="A2538" s="128"/>
      <c r="B2538" s="129"/>
      <c r="C2538" s="130"/>
      <c r="D2538" s="130"/>
      <c r="E2538" s="130"/>
      <c r="F2538" s="130"/>
      <c r="G2538" s="130"/>
      <c r="H2538" s="125"/>
      <c r="I2538" s="130"/>
      <c r="J2538" s="130"/>
      <c r="K2538" s="127"/>
      <c r="L2538" s="127"/>
      <c r="M2538" s="127"/>
      <c r="N2538" s="226">
        <f>Table7[[#This Row],[Drug Cost]]+Table7[[#This Row],[Drug Markup]]+Table7[[#This Row],[Drug Dispensing Fee]]</f>
        <v>0</v>
      </c>
      <c r="O2538" s="126"/>
      <c r="P2538" s="127">
        <f>Table7[[#This Row],[Total Drug Cost]]-Table7[[#This Row],[Total Third-party Pay]]</f>
        <v>0</v>
      </c>
      <c r="Q2538" s="127"/>
      <c r="R2538" s="70" t="e">
        <f>VLOOKUP(Table7[[#This Row],[Patient PHN]],'[1]MASTER LIST'!$C:$D,2,FALSE)</f>
        <v>#N/A</v>
      </c>
    </row>
    <row r="2539" spans="1:18" x14ac:dyDescent="0.25">
      <c r="A2539" s="128"/>
      <c r="B2539" s="129"/>
      <c r="C2539" s="130"/>
      <c r="D2539" s="130"/>
      <c r="E2539" s="130"/>
      <c r="F2539" s="130"/>
      <c r="G2539" s="130"/>
      <c r="H2539" s="125"/>
      <c r="I2539" s="130"/>
      <c r="J2539" s="130"/>
      <c r="K2539" s="127"/>
      <c r="L2539" s="127"/>
      <c r="M2539" s="127"/>
      <c r="N2539" s="226">
        <f>Table7[[#This Row],[Drug Cost]]+Table7[[#This Row],[Drug Markup]]+Table7[[#This Row],[Drug Dispensing Fee]]</f>
        <v>0</v>
      </c>
      <c r="O2539" s="126"/>
      <c r="P2539" s="127">
        <f>Table7[[#This Row],[Total Drug Cost]]-Table7[[#This Row],[Total Third-party Pay]]</f>
        <v>0</v>
      </c>
      <c r="Q2539" s="127"/>
      <c r="R2539" s="70" t="e">
        <f>VLOOKUP(Table7[[#This Row],[Patient PHN]],'[1]MASTER LIST'!$C:$D,2,FALSE)</f>
        <v>#N/A</v>
      </c>
    </row>
    <row r="2540" spans="1:18" x14ac:dyDescent="0.25">
      <c r="A2540" s="128"/>
      <c r="B2540" s="129"/>
      <c r="C2540" s="130"/>
      <c r="D2540" s="130"/>
      <c r="E2540" s="130"/>
      <c r="F2540" s="130"/>
      <c r="G2540" s="130"/>
      <c r="H2540" s="125"/>
      <c r="I2540" s="130"/>
      <c r="J2540" s="130"/>
      <c r="K2540" s="127"/>
      <c r="L2540" s="127"/>
      <c r="M2540" s="127"/>
      <c r="N2540" s="226">
        <f>Table7[[#This Row],[Drug Cost]]+Table7[[#This Row],[Drug Markup]]+Table7[[#This Row],[Drug Dispensing Fee]]</f>
        <v>0</v>
      </c>
      <c r="O2540" s="126"/>
      <c r="P2540" s="127">
        <f>Table7[[#This Row],[Total Drug Cost]]-Table7[[#This Row],[Total Third-party Pay]]</f>
        <v>0</v>
      </c>
      <c r="Q2540" s="127"/>
      <c r="R2540" s="70" t="e">
        <f>VLOOKUP(Table7[[#This Row],[Patient PHN]],'[1]MASTER LIST'!$C:$D,2,FALSE)</f>
        <v>#N/A</v>
      </c>
    </row>
    <row r="2541" spans="1:18" x14ac:dyDescent="0.25">
      <c r="A2541" s="128"/>
      <c r="B2541" s="129"/>
      <c r="C2541" s="130"/>
      <c r="D2541" s="130"/>
      <c r="E2541" s="130"/>
      <c r="F2541" s="130"/>
      <c r="G2541" s="130"/>
      <c r="H2541" s="125"/>
      <c r="I2541" s="130"/>
      <c r="J2541" s="130"/>
      <c r="K2541" s="127"/>
      <c r="L2541" s="127"/>
      <c r="M2541" s="127"/>
      <c r="N2541" s="226">
        <f>Table7[[#This Row],[Drug Cost]]+Table7[[#This Row],[Drug Markup]]+Table7[[#This Row],[Drug Dispensing Fee]]</f>
        <v>0</v>
      </c>
      <c r="O2541" s="126"/>
      <c r="P2541" s="127">
        <f>Table7[[#This Row],[Total Drug Cost]]-Table7[[#This Row],[Total Third-party Pay]]</f>
        <v>0</v>
      </c>
      <c r="Q2541" s="127"/>
      <c r="R2541" s="70" t="e">
        <f>VLOOKUP(Table7[[#This Row],[Patient PHN]],'[1]MASTER LIST'!$C:$D,2,FALSE)</f>
        <v>#N/A</v>
      </c>
    </row>
    <row r="2542" spans="1:18" x14ac:dyDescent="0.25">
      <c r="A2542" s="128"/>
      <c r="B2542" s="129"/>
      <c r="C2542" s="130"/>
      <c r="D2542" s="130"/>
      <c r="E2542" s="130"/>
      <c r="F2542" s="130"/>
      <c r="G2542" s="130"/>
      <c r="H2542" s="125"/>
      <c r="I2542" s="130"/>
      <c r="J2542" s="130"/>
      <c r="K2542" s="127"/>
      <c r="L2542" s="127"/>
      <c r="M2542" s="127"/>
      <c r="N2542" s="226">
        <f>Table7[[#This Row],[Drug Cost]]+Table7[[#This Row],[Drug Markup]]+Table7[[#This Row],[Drug Dispensing Fee]]</f>
        <v>0</v>
      </c>
      <c r="O2542" s="126"/>
      <c r="P2542" s="127">
        <f>Table7[[#This Row],[Total Drug Cost]]-Table7[[#This Row],[Total Third-party Pay]]</f>
        <v>0</v>
      </c>
      <c r="Q2542" s="127"/>
      <c r="R2542" s="70" t="e">
        <f>VLOOKUP(Table7[[#This Row],[Patient PHN]],'[1]MASTER LIST'!$C:$D,2,FALSE)</f>
        <v>#N/A</v>
      </c>
    </row>
    <row r="2543" spans="1:18" x14ac:dyDescent="0.25">
      <c r="A2543" s="128"/>
      <c r="B2543" s="129"/>
      <c r="C2543" s="130"/>
      <c r="D2543" s="130"/>
      <c r="E2543" s="130"/>
      <c r="F2543" s="130"/>
      <c r="G2543" s="130"/>
      <c r="H2543" s="125"/>
      <c r="I2543" s="130"/>
      <c r="J2543" s="130"/>
      <c r="K2543" s="127"/>
      <c r="L2543" s="127"/>
      <c r="M2543" s="127"/>
      <c r="N2543" s="226">
        <f>Table7[[#This Row],[Drug Cost]]+Table7[[#This Row],[Drug Markup]]+Table7[[#This Row],[Drug Dispensing Fee]]</f>
        <v>0</v>
      </c>
      <c r="O2543" s="126"/>
      <c r="P2543" s="127">
        <f>Table7[[#This Row],[Total Drug Cost]]-Table7[[#This Row],[Total Third-party Pay]]</f>
        <v>0</v>
      </c>
      <c r="Q2543" s="127"/>
      <c r="R2543" s="70" t="e">
        <f>VLOOKUP(Table7[[#This Row],[Patient PHN]],'[1]MASTER LIST'!$C:$D,2,FALSE)</f>
        <v>#N/A</v>
      </c>
    </row>
    <row r="2544" spans="1:18" x14ac:dyDescent="0.25">
      <c r="A2544" s="128"/>
      <c r="B2544" s="129"/>
      <c r="C2544" s="130"/>
      <c r="D2544" s="130"/>
      <c r="E2544" s="130"/>
      <c r="F2544" s="130"/>
      <c r="G2544" s="130"/>
      <c r="H2544" s="125"/>
      <c r="I2544" s="130"/>
      <c r="J2544" s="130"/>
      <c r="K2544" s="127"/>
      <c r="L2544" s="127"/>
      <c r="M2544" s="127"/>
      <c r="N2544" s="226">
        <f>Table7[[#This Row],[Drug Cost]]+Table7[[#This Row],[Drug Markup]]+Table7[[#This Row],[Drug Dispensing Fee]]</f>
        <v>0</v>
      </c>
      <c r="O2544" s="126"/>
      <c r="P2544" s="127">
        <f>Table7[[#This Row],[Total Drug Cost]]-Table7[[#This Row],[Total Third-party Pay]]</f>
        <v>0</v>
      </c>
      <c r="Q2544" s="127"/>
      <c r="R2544" s="70" t="e">
        <f>VLOOKUP(Table7[[#This Row],[Patient PHN]],'[1]MASTER LIST'!$C:$D,2,FALSE)</f>
        <v>#N/A</v>
      </c>
    </row>
    <row r="2545" spans="1:18" x14ac:dyDescent="0.25">
      <c r="A2545" s="128"/>
      <c r="B2545" s="129"/>
      <c r="C2545" s="130"/>
      <c r="D2545" s="130"/>
      <c r="E2545" s="130"/>
      <c r="F2545" s="130"/>
      <c r="G2545" s="130"/>
      <c r="H2545" s="125"/>
      <c r="I2545" s="130"/>
      <c r="J2545" s="130"/>
      <c r="K2545" s="127"/>
      <c r="L2545" s="127"/>
      <c r="M2545" s="127"/>
      <c r="N2545" s="226">
        <f>Table7[[#This Row],[Drug Cost]]+Table7[[#This Row],[Drug Markup]]+Table7[[#This Row],[Drug Dispensing Fee]]</f>
        <v>0</v>
      </c>
      <c r="O2545" s="126"/>
      <c r="P2545" s="127">
        <f>Table7[[#This Row],[Total Drug Cost]]-Table7[[#This Row],[Total Third-party Pay]]</f>
        <v>0</v>
      </c>
      <c r="Q2545" s="127"/>
      <c r="R2545" s="70" t="e">
        <f>VLOOKUP(Table7[[#This Row],[Patient PHN]],'[1]MASTER LIST'!$C:$D,2,FALSE)</f>
        <v>#N/A</v>
      </c>
    </row>
    <row r="2546" spans="1:18" x14ac:dyDescent="0.25">
      <c r="A2546" s="128"/>
      <c r="B2546" s="129"/>
      <c r="C2546" s="130"/>
      <c r="D2546" s="130"/>
      <c r="E2546" s="130"/>
      <c r="F2546" s="130"/>
      <c r="G2546" s="130"/>
      <c r="H2546" s="125"/>
      <c r="I2546" s="130"/>
      <c r="J2546" s="130"/>
      <c r="K2546" s="127"/>
      <c r="L2546" s="127"/>
      <c r="M2546" s="127"/>
      <c r="N2546" s="226">
        <f>Table7[[#This Row],[Drug Cost]]+Table7[[#This Row],[Drug Markup]]+Table7[[#This Row],[Drug Dispensing Fee]]</f>
        <v>0</v>
      </c>
      <c r="O2546" s="126"/>
      <c r="P2546" s="127">
        <f>Table7[[#This Row],[Total Drug Cost]]-Table7[[#This Row],[Total Third-party Pay]]</f>
        <v>0</v>
      </c>
      <c r="Q2546" s="127"/>
      <c r="R2546" s="70" t="e">
        <f>VLOOKUP(Table7[[#This Row],[Patient PHN]],'[1]MASTER LIST'!$C:$D,2,FALSE)</f>
        <v>#N/A</v>
      </c>
    </row>
    <row r="2547" spans="1:18" x14ac:dyDescent="0.25">
      <c r="A2547" s="128"/>
      <c r="B2547" s="129"/>
      <c r="C2547" s="130"/>
      <c r="D2547" s="130"/>
      <c r="E2547" s="130"/>
      <c r="F2547" s="130"/>
      <c r="G2547" s="130"/>
      <c r="H2547" s="125"/>
      <c r="I2547" s="130"/>
      <c r="J2547" s="130"/>
      <c r="K2547" s="127"/>
      <c r="L2547" s="127"/>
      <c r="M2547" s="127"/>
      <c r="N2547" s="226">
        <f>Table7[[#This Row],[Drug Cost]]+Table7[[#This Row],[Drug Markup]]+Table7[[#This Row],[Drug Dispensing Fee]]</f>
        <v>0</v>
      </c>
      <c r="O2547" s="126"/>
      <c r="P2547" s="127">
        <f>Table7[[#This Row],[Total Drug Cost]]-Table7[[#This Row],[Total Third-party Pay]]</f>
        <v>0</v>
      </c>
      <c r="Q2547" s="127"/>
      <c r="R2547" s="70" t="e">
        <f>VLOOKUP(Table7[[#This Row],[Patient PHN]],'[1]MASTER LIST'!$C:$D,2,FALSE)</f>
        <v>#N/A</v>
      </c>
    </row>
    <row r="2548" spans="1:18" x14ac:dyDescent="0.25">
      <c r="A2548" s="128"/>
      <c r="B2548" s="129"/>
      <c r="C2548" s="130"/>
      <c r="D2548" s="130"/>
      <c r="E2548" s="130"/>
      <c r="F2548" s="130"/>
      <c r="G2548" s="130"/>
      <c r="H2548" s="125"/>
      <c r="I2548" s="130"/>
      <c r="J2548" s="130"/>
      <c r="K2548" s="127"/>
      <c r="L2548" s="127"/>
      <c r="M2548" s="127"/>
      <c r="N2548" s="226">
        <f>Table7[[#This Row],[Drug Cost]]+Table7[[#This Row],[Drug Markup]]+Table7[[#This Row],[Drug Dispensing Fee]]</f>
        <v>0</v>
      </c>
      <c r="O2548" s="126"/>
      <c r="P2548" s="127">
        <f>Table7[[#This Row],[Total Drug Cost]]-Table7[[#This Row],[Total Third-party Pay]]</f>
        <v>0</v>
      </c>
      <c r="Q2548" s="127"/>
      <c r="R2548" s="70" t="e">
        <f>VLOOKUP(Table7[[#This Row],[Patient PHN]],'[1]MASTER LIST'!$C:$D,2,FALSE)</f>
        <v>#N/A</v>
      </c>
    </row>
    <row r="2549" spans="1:18" x14ac:dyDescent="0.25">
      <c r="A2549" s="128"/>
      <c r="B2549" s="129"/>
      <c r="C2549" s="130"/>
      <c r="D2549" s="130"/>
      <c r="E2549" s="130"/>
      <c r="F2549" s="130"/>
      <c r="G2549" s="130"/>
      <c r="H2549" s="125"/>
      <c r="I2549" s="130"/>
      <c r="J2549" s="130"/>
      <c r="K2549" s="127"/>
      <c r="L2549" s="127"/>
      <c r="M2549" s="127"/>
      <c r="N2549" s="226">
        <f>Table7[[#This Row],[Drug Cost]]+Table7[[#This Row],[Drug Markup]]+Table7[[#This Row],[Drug Dispensing Fee]]</f>
        <v>0</v>
      </c>
      <c r="O2549" s="126"/>
      <c r="P2549" s="127">
        <f>Table7[[#This Row],[Total Drug Cost]]-Table7[[#This Row],[Total Third-party Pay]]</f>
        <v>0</v>
      </c>
      <c r="Q2549" s="127"/>
      <c r="R2549" s="70" t="e">
        <f>VLOOKUP(Table7[[#This Row],[Patient PHN]],'[1]MASTER LIST'!$C:$D,2,FALSE)</f>
        <v>#N/A</v>
      </c>
    </row>
    <row r="2550" spans="1:18" x14ac:dyDescent="0.25">
      <c r="A2550" s="128"/>
      <c r="B2550" s="129"/>
      <c r="C2550" s="130"/>
      <c r="D2550" s="130"/>
      <c r="E2550" s="130"/>
      <c r="F2550" s="130"/>
      <c r="G2550" s="130"/>
      <c r="H2550" s="125"/>
      <c r="I2550" s="130"/>
      <c r="J2550" s="130"/>
      <c r="K2550" s="127"/>
      <c r="L2550" s="127"/>
      <c r="M2550" s="127"/>
      <c r="N2550" s="226">
        <f>Table7[[#This Row],[Drug Cost]]+Table7[[#This Row],[Drug Markup]]+Table7[[#This Row],[Drug Dispensing Fee]]</f>
        <v>0</v>
      </c>
      <c r="O2550" s="126"/>
      <c r="P2550" s="127">
        <f>Table7[[#This Row],[Total Drug Cost]]-Table7[[#This Row],[Total Third-party Pay]]</f>
        <v>0</v>
      </c>
      <c r="Q2550" s="127"/>
      <c r="R2550" s="70" t="e">
        <f>VLOOKUP(Table7[[#This Row],[Patient PHN]],'[1]MASTER LIST'!$C:$D,2,FALSE)</f>
        <v>#N/A</v>
      </c>
    </row>
    <row r="2551" spans="1:18" x14ac:dyDescent="0.25">
      <c r="A2551" s="128"/>
      <c r="B2551" s="129"/>
      <c r="C2551" s="130"/>
      <c r="D2551" s="130"/>
      <c r="E2551" s="130"/>
      <c r="F2551" s="130"/>
      <c r="G2551" s="130"/>
      <c r="H2551" s="125"/>
      <c r="I2551" s="130"/>
      <c r="J2551" s="130"/>
      <c r="K2551" s="127"/>
      <c r="L2551" s="127"/>
      <c r="M2551" s="127"/>
      <c r="N2551" s="226">
        <f>Table7[[#This Row],[Drug Cost]]+Table7[[#This Row],[Drug Markup]]+Table7[[#This Row],[Drug Dispensing Fee]]</f>
        <v>0</v>
      </c>
      <c r="O2551" s="126"/>
      <c r="P2551" s="127">
        <f>Table7[[#This Row],[Total Drug Cost]]-Table7[[#This Row],[Total Third-party Pay]]</f>
        <v>0</v>
      </c>
      <c r="Q2551" s="127"/>
      <c r="R2551" s="70" t="e">
        <f>VLOOKUP(Table7[[#This Row],[Patient PHN]],'[1]MASTER LIST'!$C:$D,2,FALSE)</f>
        <v>#N/A</v>
      </c>
    </row>
    <row r="2552" spans="1:18" x14ac:dyDescent="0.25">
      <c r="A2552" s="128"/>
      <c r="B2552" s="129"/>
      <c r="C2552" s="130"/>
      <c r="D2552" s="130"/>
      <c r="E2552" s="130"/>
      <c r="F2552" s="130"/>
      <c r="G2552" s="130"/>
      <c r="H2552" s="125"/>
      <c r="I2552" s="130"/>
      <c r="J2552" s="130"/>
      <c r="K2552" s="127"/>
      <c r="L2552" s="127"/>
      <c r="M2552" s="127"/>
      <c r="N2552" s="226">
        <f>Table7[[#This Row],[Drug Cost]]+Table7[[#This Row],[Drug Markup]]+Table7[[#This Row],[Drug Dispensing Fee]]</f>
        <v>0</v>
      </c>
      <c r="O2552" s="126"/>
      <c r="P2552" s="127">
        <f>Table7[[#This Row],[Total Drug Cost]]-Table7[[#This Row],[Total Third-party Pay]]</f>
        <v>0</v>
      </c>
      <c r="Q2552" s="127"/>
      <c r="R2552" s="70" t="e">
        <f>VLOOKUP(Table7[[#This Row],[Patient PHN]],'[1]MASTER LIST'!$C:$D,2,FALSE)</f>
        <v>#N/A</v>
      </c>
    </row>
    <row r="2553" spans="1:18" x14ac:dyDescent="0.25">
      <c r="A2553" s="128"/>
      <c r="B2553" s="129"/>
      <c r="C2553" s="130"/>
      <c r="D2553" s="130"/>
      <c r="E2553" s="130"/>
      <c r="F2553" s="130"/>
      <c r="G2553" s="130"/>
      <c r="H2553" s="125"/>
      <c r="I2553" s="130"/>
      <c r="J2553" s="130"/>
      <c r="K2553" s="127"/>
      <c r="L2553" s="127"/>
      <c r="M2553" s="127"/>
      <c r="N2553" s="226">
        <f>Table7[[#This Row],[Drug Cost]]+Table7[[#This Row],[Drug Markup]]+Table7[[#This Row],[Drug Dispensing Fee]]</f>
        <v>0</v>
      </c>
      <c r="O2553" s="126"/>
      <c r="P2553" s="127">
        <f>Table7[[#This Row],[Total Drug Cost]]-Table7[[#This Row],[Total Third-party Pay]]</f>
        <v>0</v>
      </c>
      <c r="Q2553" s="127"/>
      <c r="R2553" s="70" t="e">
        <f>VLOOKUP(Table7[[#This Row],[Patient PHN]],'[1]MASTER LIST'!$C:$D,2,FALSE)</f>
        <v>#N/A</v>
      </c>
    </row>
    <row r="2554" spans="1:18" x14ac:dyDescent="0.25">
      <c r="A2554" s="128"/>
      <c r="B2554" s="129"/>
      <c r="C2554" s="130"/>
      <c r="D2554" s="130"/>
      <c r="E2554" s="130"/>
      <c r="F2554" s="130"/>
      <c r="G2554" s="130"/>
      <c r="H2554" s="125"/>
      <c r="I2554" s="130"/>
      <c r="J2554" s="130"/>
      <c r="K2554" s="127"/>
      <c r="L2554" s="127"/>
      <c r="M2554" s="127"/>
      <c r="N2554" s="226">
        <f>Table7[[#This Row],[Drug Cost]]+Table7[[#This Row],[Drug Markup]]+Table7[[#This Row],[Drug Dispensing Fee]]</f>
        <v>0</v>
      </c>
      <c r="O2554" s="126"/>
      <c r="P2554" s="127">
        <f>Table7[[#This Row],[Total Drug Cost]]-Table7[[#This Row],[Total Third-party Pay]]</f>
        <v>0</v>
      </c>
      <c r="Q2554" s="127"/>
      <c r="R2554" s="70" t="e">
        <f>VLOOKUP(Table7[[#This Row],[Patient PHN]],'[1]MASTER LIST'!$C:$D,2,FALSE)</f>
        <v>#N/A</v>
      </c>
    </row>
    <row r="2555" spans="1:18" x14ac:dyDescent="0.25">
      <c r="A2555" s="128"/>
      <c r="B2555" s="129"/>
      <c r="C2555" s="130"/>
      <c r="D2555" s="130"/>
      <c r="E2555" s="130"/>
      <c r="F2555" s="130"/>
      <c r="G2555" s="130"/>
      <c r="H2555" s="125"/>
      <c r="I2555" s="130"/>
      <c r="J2555" s="130"/>
      <c r="K2555" s="127"/>
      <c r="L2555" s="127"/>
      <c r="M2555" s="127"/>
      <c r="N2555" s="226">
        <f>Table7[[#This Row],[Drug Cost]]+Table7[[#This Row],[Drug Markup]]+Table7[[#This Row],[Drug Dispensing Fee]]</f>
        <v>0</v>
      </c>
      <c r="O2555" s="126"/>
      <c r="P2555" s="127">
        <f>Table7[[#This Row],[Total Drug Cost]]-Table7[[#This Row],[Total Third-party Pay]]</f>
        <v>0</v>
      </c>
      <c r="Q2555" s="127"/>
      <c r="R2555" s="70" t="e">
        <f>VLOOKUP(Table7[[#This Row],[Patient PHN]],'[1]MASTER LIST'!$C:$D,2,FALSE)</f>
        <v>#N/A</v>
      </c>
    </row>
    <row r="2556" spans="1:18" x14ac:dyDescent="0.25">
      <c r="A2556" s="128"/>
      <c r="B2556" s="129"/>
      <c r="C2556" s="130"/>
      <c r="D2556" s="130"/>
      <c r="E2556" s="130"/>
      <c r="F2556" s="130"/>
      <c r="G2556" s="130"/>
      <c r="H2556" s="125"/>
      <c r="I2556" s="130"/>
      <c r="J2556" s="130"/>
      <c r="K2556" s="127"/>
      <c r="L2556" s="127"/>
      <c r="M2556" s="127"/>
      <c r="N2556" s="226">
        <f>Table7[[#This Row],[Drug Cost]]+Table7[[#This Row],[Drug Markup]]+Table7[[#This Row],[Drug Dispensing Fee]]</f>
        <v>0</v>
      </c>
      <c r="O2556" s="126"/>
      <c r="P2556" s="127">
        <f>Table7[[#This Row],[Total Drug Cost]]-Table7[[#This Row],[Total Third-party Pay]]</f>
        <v>0</v>
      </c>
      <c r="Q2556" s="127"/>
      <c r="R2556" s="70" t="e">
        <f>VLOOKUP(Table7[[#This Row],[Patient PHN]],'[1]MASTER LIST'!$C:$D,2,FALSE)</f>
        <v>#N/A</v>
      </c>
    </row>
    <row r="2557" spans="1:18" x14ac:dyDescent="0.25">
      <c r="A2557" s="128"/>
      <c r="B2557" s="129"/>
      <c r="C2557" s="130"/>
      <c r="D2557" s="130"/>
      <c r="E2557" s="130"/>
      <c r="F2557" s="130"/>
      <c r="G2557" s="130"/>
      <c r="H2557" s="125"/>
      <c r="I2557" s="130"/>
      <c r="J2557" s="130"/>
      <c r="K2557" s="127"/>
      <c r="L2557" s="127"/>
      <c r="M2557" s="127"/>
      <c r="N2557" s="226">
        <f>Table7[[#This Row],[Drug Cost]]+Table7[[#This Row],[Drug Markup]]+Table7[[#This Row],[Drug Dispensing Fee]]</f>
        <v>0</v>
      </c>
      <c r="O2557" s="126"/>
      <c r="P2557" s="127">
        <f>Table7[[#This Row],[Total Drug Cost]]-Table7[[#This Row],[Total Third-party Pay]]</f>
        <v>0</v>
      </c>
      <c r="Q2557" s="127"/>
      <c r="R2557" s="70" t="e">
        <f>VLOOKUP(Table7[[#This Row],[Patient PHN]],'[1]MASTER LIST'!$C:$D,2,FALSE)</f>
        <v>#N/A</v>
      </c>
    </row>
    <row r="2558" spans="1:18" x14ac:dyDescent="0.25">
      <c r="A2558" s="128"/>
      <c r="B2558" s="129"/>
      <c r="C2558" s="130"/>
      <c r="D2558" s="130"/>
      <c r="E2558" s="130"/>
      <c r="F2558" s="130"/>
      <c r="G2558" s="130"/>
      <c r="H2558" s="125"/>
      <c r="I2558" s="130"/>
      <c r="J2558" s="130"/>
      <c r="K2558" s="127"/>
      <c r="L2558" s="127"/>
      <c r="M2558" s="127"/>
      <c r="N2558" s="226">
        <f>Table7[[#This Row],[Drug Cost]]+Table7[[#This Row],[Drug Markup]]+Table7[[#This Row],[Drug Dispensing Fee]]</f>
        <v>0</v>
      </c>
      <c r="O2558" s="126"/>
      <c r="P2558" s="127">
        <f>Table7[[#This Row],[Total Drug Cost]]-Table7[[#This Row],[Total Third-party Pay]]</f>
        <v>0</v>
      </c>
      <c r="Q2558" s="127"/>
      <c r="R2558" s="70" t="e">
        <f>VLOOKUP(Table7[[#This Row],[Patient PHN]],'[1]MASTER LIST'!$C:$D,2,FALSE)</f>
        <v>#N/A</v>
      </c>
    </row>
    <row r="2559" spans="1:18" x14ac:dyDescent="0.25">
      <c r="A2559" s="128"/>
      <c r="B2559" s="129"/>
      <c r="C2559" s="130"/>
      <c r="D2559" s="130"/>
      <c r="E2559" s="130"/>
      <c r="F2559" s="130"/>
      <c r="G2559" s="130"/>
      <c r="H2559" s="125"/>
      <c r="I2559" s="130"/>
      <c r="J2559" s="130"/>
      <c r="K2559" s="127"/>
      <c r="L2559" s="127"/>
      <c r="M2559" s="127"/>
      <c r="N2559" s="226">
        <f>Table7[[#This Row],[Drug Cost]]+Table7[[#This Row],[Drug Markup]]+Table7[[#This Row],[Drug Dispensing Fee]]</f>
        <v>0</v>
      </c>
      <c r="O2559" s="126"/>
      <c r="P2559" s="127">
        <f>Table7[[#This Row],[Total Drug Cost]]-Table7[[#This Row],[Total Third-party Pay]]</f>
        <v>0</v>
      </c>
      <c r="Q2559" s="127"/>
      <c r="R2559" s="70" t="e">
        <f>VLOOKUP(Table7[[#This Row],[Patient PHN]],'[1]MASTER LIST'!$C:$D,2,FALSE)</f>
        <v>#N/A</v>
      </c>
    </row>
    <row r="2560" spans="1:18" x14ac:dyDescent="0.25">
      <c r="A2560" s="128"/>
      <c r="B2560" s="129"/>
      <c r="C2560" s="130"/>
      <c r="D2560" s="130"/>
      <c r="E2560" s="130"/>
      <c r="F2560" s="130"/>
      <c r="G2560" s="130"/>
      <c r="H2560" s="125"/>
      <c r="I2560" s="130"/>
      <c r="J2560" s="130"/>
      <c r="K2560" s="127"/>
      <c r="L2560" s="127"/>
      <c r="M2560" s="127"/>
      <c r="N2560" s="226">
        <f>Table7[[#This Row],[Drug Cost]]+Table7[[#This Row],[Drug Markup]]+Table7[[#This Row],[Drug Dispensing Fee]]</f>
        <v>0</v>
      </c>
      <c r="O2560" s="126"/>
      <c r="P2560" s="127">
        <f>Table7[[#This Row],[Total Drug Cost]]-Table7[[#This Row],[Total Third-party Pay]]</f>
        <v>0</v>
      </c>
      <c r="Q2560" s="127"/>
      <c r="R2560" s="70" t="e">
        <f>VLOOKUP(Table7[[#This Row],[Patient PHN]],'[1]MASTER LIST'!$C:$D,2,FALSE)</f>
        <v>#N/A</v>
      </c>
    </row>
    <row r="2561" spans="1:18" x14ac:dyDescent="0.25">
      <c r="A2561" s="128"/>
      <c r="B2561" s="129"/>
      <c r="C2561" s="130"/>
      <c r="D2561" s="130"/>
      <c r="E2561" s="130"/>
      <c r="F2561" s="130"/>
      <c r="G2561" s="130"/>
      <c r="H2561" s="125"/>
      <c r="I2561" s="130"/>
      <c r="J2561" s="130"/>
      <c r="K2561" s="127"/>
      <c r="L2561" s="127"/>
      <c r="M2561" s="127"/>
      <c r="N2561" s="226">
        <f>Table7[[#This Row],[Drug Cost]]+Table7[[#This Row],[Drug Markup]]+Table7[[#This Row],[Drug Dispensing Fee]]</f>
        <v>0</v>
      </c>
      <c r="O2561" s="126"/>
      <c r="P2561" s="127">
        <f>Table7[[#This Row],[Total Drug Cost]]-Table7[[#This Row],[Total Third-party Pay]]</f>
        <v>0</v>
      </c>
      <c r="Q2561" s="127"/>
      <c r="R2561" s="70" t="e">
        <f>VLOOKUP(Table7[[#This Row],[Patient PHN]],'[1]MASTER LIST'!$C:$D,2,FALSE)</f>
        <v>#N/A</v>
      </c>
    </row>
    <row r="2562" spans="1:18" x14ac:dyDescent="0.25">
      <c r="A2562" s="128"/>
      <c r="B2562" s="129"/>
      <c r="C2562" s="130"/>
      <c r="D2562" s="130"/>
      <c r="E2562" s="130"/>
      <c r="F2562" s="130"/>
      <c r="G2562" s="130"/>
      <c r="H2562" s="125"/>
      <c r="I2562" s="130"/>
      <c r="J2562" s="130"/>
      <c r="K2562" s="127"/>
      <c r="L2562" s="127"/>
      <c r="M2562" s="127"/>
      <c r="N2562" s="226">
        <f>Table7[[#This Row],[Drug Cost]]+Table7[[#This Row],[Drug Markup]]+Table7[[#This Row],[Drug Dispensing Fee]]</f>
        <v>0</v>
      </c>
      <c r="O2562" s="126"/>
      <c r="P2562" s="127">
        <f>Table7[[#This Row],[Total Drug Cost]]-Table7[[#This Row],[Total Third-party Pay]]</f>
        <v>0</v>
      </c>
      <c r="Q2562" s="127"/>
      <c r="R2562" s="70" t="e">
        <f>VLOOKUP(Table7[[#This Row],[Patient PHN]],'[1]MASTER LIST'!$C:$D,2,FALSE)</f>
        <v>#N/A</v>
      </c>
    </row>
    <row r="2563" spans="1:18" x14ac:dyDescent="0.25">
      <c r="A2563" s="128"/>
      <c r="B2563" s="129"/>
      <c r="C2563" s="130"/>
      <c r="D2563" s="130"/>
      <c r="E2563" s="130"/>
      <c r="F2563" s="130"/>
      <c r="G2563" s="130"/>
      <c r="H2563" s="125"/>
      <c r="I2563" s="130"/>
      <c r="J2563" s="130"/>
      <c r="K2563" s="127"/>
      <c r="L2563" s="127"/>
      <c r="M2563" s="127"/>
      <c r="N2563" s="226">
        <f>Table7[[#This Row],[Drug Cost]]+Table7[[#This Row],[Drug Markup]]+Table7[[#This Row],[Drug Dispensing Fee]]</f>
        <v>0</v>
      </c>
      <c r="O2563" s="126"/>
      <c r="P2563" s="127">
        <f>Table7[[#This Row],[Total Drug Cost]]-Table7[[#This Row],[Total Third-party Pay]]</f>
        <v>0</v>
      </c>
      <c r="Q2563" s="127"/>
      <c r="R2563" s="70" t="e">
        <f>VLOOKUP(Table7[[#This Row],[Patient PHN]],'[1]MASTER LIST'!$C:$D,2,FALSE)</f>
        <v>#N/A</v>
      </c>
    </row>
    <row r="2564" spans="1:18" x14ac:dyDescent="0.25">
      <c r="A2564" s="128"/>
      <c r="B2564" s="129"/>
      <c r="C2564" s="130"/>
      <c r="D2564" s="130"/>
      <c r="E2564" s="130"/>
      <c r="F2564" s="130"/>
      <c r="G2564" s="130"/>
      <c r="H2564" s="125"/>
      <c r="I2564" s="130"/>
      <c r="J2564" s="130"/>
      <c r="K2564" s="127"/>
      <c r="L2564" s="127"/>
      <c r="M2564" s="127"/>
      <c r="N2564" s="226">
        <f>Table7[[#This Row],[Drug Cost]]+Table7[[#This Row],[Drug Markup]]+Table7[[#This Row],[Drug Dispensing Fee]]</f>
        <v>0</v>
      </c>
      <c r="O2564" s="126"/>
      <c r="P2564" s="127">
        <f>Table7[[#This Row],[Total Drug Cost]]-Table7[[#This Row],[Total Third-party Pay]]</f>
        <v>0</v>
      </c>
      <c r="Q2564" s="127"/>
      <c r="R2564" s="70" t="e">
        <f>VLOOKUP(Table7[[#This Row],[Patient PHN]],'[1]MASTER LIST'!$C:$D,2,FALSE)</f>
        <v>#N/A</v>
      </c>
    </row>
    <row r="2565" spans="1:18" x14ac:dyDescent="0.25">
      <c r="A2565" s="128"/>
      <c r="B2565" s="129"/>
      <c r="C2565" s="130"/>
      <c r="D2565" s="130"/>
      <c r="E2565" s="130"/>
      <c r="F2565" s="130"/>
      <c r="G2565" s="130"/>
      <c r="H2565" s="125"/>
      <c r="I2565" s="130"/>
      <c r="J2565" s="130"/>
      <c r="K2565" s="127"/>
      <c r="L2565" s="127"/>
      <c r="M2565" s="127"/>
      <c r="N2565" s="226">
        <f>Table7[[#This Row],[Drug Cost]]+Table7[[#This Row],[Drug Markup]]+Table7[[#This Row],[Drug Dispensing Fee]]</f>
        <v>0</v>
      </c>
      <c r="O2565" s="126"/>
      <c r="P2565" s="127">
        <f>Table7[[#This Row],[Total Drug Cost]]-Table7[[#This Row],[Total Third-party Pay]]</f>
        <v>0</v>
      </c>
      <c r="Q2565" s="127"/>
      <c r="R2565" s="70" t="e">
        <f>VLOOKUP(Table7[[#This Row],[Patient PHN]],'[1]MASTER LIST'!$C:$D,2,FALSE)</f>
        <v>#N/A</v>
      </c>
    </row>
    <row r="2566" spans="1:18" x14ac:dyDescent="0.25">
      <c r="A2566" s="128"/>
      <c r="B2566" s="129"/>
      <c r="C2566" s="130"/>
      <c r="D2566" s="130"/>
      <c r="E2566" s="130"/>
      <c r="F2566" s="130"/>
      <c r="G2566" s="130"/>
      <c r="H2566" s="125"/>
      <c r="I2566" s="130"/>
      <c r="J2566" s="130"/>
      <c r="K2566" s="127"/>
      <c r="L2566" s="127"/>
      <c r="M2566" s="127"/>
      <c r="N2566" s="226">
        <f>Table7[[#This Row],[Drug Cost]]+Table7[[#This Row],[Drug Markup]]+Table7[[#This Row],[Drug Dispensing Fee]]</f>
        <v>0</v>
      </c>
      <c r="O2566" s="126"/>
      <c r="P2566" s="127">
        <f>Table7[[#This Row],[Total Drug Cost]]-Table7[[#This Row],[Total Third-party Pay]]</f>
        <v>0</v>
      </c>
      <c r="Q2566" s="127"/>
      <c r="R2566" s="70" t="e">
        <f>VLOOKUP(Table7[[#This Row],[Patient PHN]],'[1]MASTER LIST'!$C:$D,2,FALSE)</f>
        <v>#N/A</v>
      </c>
    </row>
    <row r="2567" spans="1:18" x14ac:dyDescent="0.25">
      <c r="A2567" s="128"/>
      <c r="B2567" s="129"/>
      <c r="C2567" s="130"/>
      <c r="D2567" s="130"/>
      <c r="E2567" s="130"/>
      <c r="F2567" s="130"/>
      <c r="G2567" s="130"/>
      <c r="H2567" s="125"/>
      <c r="I2567" s="130"/>
      <c r="J2567" s="130"/>
      <c r="K2567" s="127"/>
      <c r="L2567" s="127"/>
      <c r="M2567" s="127"/>
      <c r="N2567" s="226">
        <f>Table7[[#This Row],[Drug Cost]]+Table7[[#This Row],[Drug Markup]]+Table7[[#This Row],[Drug Dispensing Fee]]</f>
        <v>0</v>
      </c>
      <c r="O2567" s="126"/>
      <c r="P2567" s="127">
        <f>Table7[[#This Row],[Total Drug Cost]]-Table7[[#This Row],[Total Third-party Pay]]</f>
        <v>0</v>
      </c>
      <c r="Q2567" s="127"/>
      <c r="R2567" s="70" t="e">
        <f>VLOOKUP(Table7[[#This Row],[Patient PHN]],'[1]MASTER LIST'!$C:$D,2,FALSE)</f>
        <v>#N/A</v>
      </c>
    </row>
    <row r="2568" spans="1:18" x14ac:dyDescent="0.25">
      <c r="A2568" s="128"/>
      <c r="B2568" s="129"/>
      <c r="C2568" s="130"/>
      <c r="D2568" s="130"/>
      <c r="E2568" s="130"/>
      <c r="F2568" s="130"/>
      <c r="G2568" s="130"/>
      <c r="H2568" s="125"/>
      <c r="I2568" s="130"/>
      <c r="J2568" s="130"/>
      <c r="K2568" s="127"/>
      <c r="L2568" s="127"/>
      <c r="M2568" s="127"/>
      <c r="N2568" s="226">
        <f>Table7[[#This Row],[Drug Cost]]+Table7[[#This Row],[Drug Markup]]+Table7[[#This Row],[Drug Dispensing Fee]]</f>
        <v>0</v>
      </c>
      <c r="O2568" s="126"/>
      <c r="P2568" s="127">
        <f>Table7[[#This Row],[Total Drug Cost]]-Table7[[#This Row],[Total Third-party Pay]]</f>
        <v>0</v>
      </c>
      <c r="Q2568" s="127"/>
      <c r="R2568" s="70" t="e">
        <f>VLOOKUP(Table7[[#This Row],[Patient PHN]],'[1]MASTER LIST'!$C:$D,2,FALSE)</f>
        <v>#N/A</v>
      </c>
    </row>
    <row r="2569" spans="1:18" x14ac:dyDescent="0.25">
      <c r="A2569" s="128"/>
      <c r="B2569" s="129"/>
      <c r="C2569" s="130"/>
      <c r="D2569" s="130"/>
      <c r="E2569" s="130"/>
      <c r="F2569" s="130"/>
      <c r="G2569" s="130"/>
      <c r="H2569" s="125"/>
      <c r="I2569" s="130"/>
      <c r="J2569" s="130"/>
      <c r="K2569" s="127"/>
      <c r="L2569" s="127"/>
      <c r="M2569" s="127"/>
      <c r="N2569" s="226">
        <f>Table7[[#This Row],[Drug Cost]]+Table7[[#This Row],[Drug Markup]]+Table7[[#This Row],[Drug Dispensing Fee]]</f>
        <v>0</v>
      </c>
      <c r="O2569" s="126"/>
      <c r="P2569" s="127">
        <f>Table7[[#This Row],[Total Drug Cost]]-Table7[[#This Row],[Total Third-party Pay]]</f>
        <v>0</v>
      </c>
      <c r="Q2569" s="127"/>
      <c r="R2569" s="70" t="e">
        <f>VLOOKUP(Table7[[#This Row],[Patient PHN]],'[1]MASTER LIST'!$C:$D,2,FALSE)</f>
        <v>#N/A</v>
      </c>
    </row>
    <row r="2570" spans="1:18" x14ac:dyDescent="0.25">
      <c r="A2570" s="128"/>
      <c r="B2570" s="129"/>
      <c r="C2570" s="130"/>
      <c r="D2570" s="130"/>
      <c r="E2570" s="130"/>
      <c r="F2570" s="130"/>
      <c r="G2570" s="130"/>
      <c r="H2570" s="125"/>
      <c r="I2570" s="130"/>
      <c r="J2570" s="130"/>
      <c r="K2570" s="127"/>
      <c r="L2570" s="127"/>
      <c r="M2570" s="127"/>
      <c r="N2570" s="226">
        <f>Table7[[#This Row],[Drug Cost]]+Table7[[#This Row],[Drug Markup]]+Table7[[#This Row],[Drug Dispensing Fee]]</f>
        <v>0</v>
      </c>
      <c r="O2570" s="126"/>
      <c r="P2570" s="127">
        <f>Table7[[#This Row],[Total Drug Cost]]-Table7[[#This Row],[Total Third-party Pay]]</f>
        <v>0</v>
      </c>
      <c r="Q2570" s="127"/>
      <c r="R2570" s="70" t="e">
        <f>VLOOKUP(Table7[[#This Row],[Patient PHN]],'[1]MASTER LIST'!$C:$D,2,FALSE)</f>
        <v>#N/A</v>
      </c>
    </row>
    <row r="2571" spans="1:18" x14ac:dyDescent="0.25">
      <c r="A2571" s="128"/>
      <c r="B2571" s="129"/>
      <c r="C2571" s="130"/>
      <c r="D2571" s="130"/>
      <c r="E2571" s="130"/>
      <c r="F2571" s="130"/>
      <c r="G2571" s="130"/>
      <c r="H2571" s="125"/>
      <c r="I2571" s="130"/>
      <c r="J2571" s="130"/>
      <c r="K2571" s="127"/>
      <c r="L2571" s="127"/>
      <c r="M2571" s="127"/>
      <c r="N2571" s="226">
        <f>Table7[[#This Row],[Drug Cost]]+Table7[[#This Row],[Drug Markup]]+Table7[[#This Row],[Drug Dispensing Fee]]</f>
        <v>0</v>
      </c>
      <c r="O2571" s="126"/>
      <c r="P2571" s="127">
        <f>Table7[[#This Row],[Total Drug Cost]]-Table7[[#This Row],[Total Third-party Pay]]</f>
        <v>0</v>
      </c>
      <c r="Q2571" s="127"/>
      <c r="R2571" s="70" t="e">
        <f>VLOOKUP(Table7[[#This Row],[Patient PHN]],'[1]MASTER LIST'!$C:$D,2,FALSE)</f>
        <v>#N/A</v>
      </c>
    </row>
    <row r="2572" spans="1:18" x14ac:dyDescent="0.25">
      <c r="A2572" s="128"/>
      <c r="B2572" s="129"/>
      <c r="C2572" s="130"/>
      <c r="D2572" s="130"/>
      <c r="E2572" s="130"/>
      <c r="F2572" s="130"/>
      <c r="G2572" s="130"/>
      <c r="H2572" s="125"/>
      <c r="I2572" s="130"/>
      <c r="J2572" s="130"/>
      <c r="K2572" s="127"/>
      <c r="L2572" s="127"/>
      <c r="M2572" s="127"/>
      <c r="N2572" s="226">
        <f>Table7[[#This Row],[Drug Cost]]+Table7[[#This Row],[Drug Markup]]+Table7[[#This Row],[Drug Dispensing Fee]]</f>
        <v>0</v>
      </c>
      <c r="O2572" s="126"/>
      <c r="P2572" s="127">
        <f>Table7[[#This Row],[Total Drug Cost]]-Table7[[#This Row],[Total Third-party Pay]]</f>
        <v>0</v>
      </c>
      <c r="Q2572" s="127"/>
      <c r="R2572" s="70" t="e">
        <f>VLOOKUP(Table7[[#This Row],[Patient PHN]],'[1]MASTER LIST'!$C:$D,2,FALSE)</f>
        <v>#N/A</v>
      </c>
    </row>
    <row r="2573" spans="1:18" x14ac:dyDescent="0.25">
      <c r="A2573" s="128"/>
      <c r="B2573" s="129"/>
      <c r="C2573" s="130"/>
      <c r="D2573" s="130"/>
      <c r="E2573" s="130"/>
      <c r="F2573" s="130"/>
      <c r="G2573" s="130"/>
      <c r="H2573" s="125"/>
      <c r="I2573" s="130"/>
      <c r="J2573" s="130"/>
      <c r="K2573" s="127"/>
      <c r="L2573" s="127"/>
      <c r="M2573" s="127"/>
      <c r="N2573" s="226">
        <f>Table7[[#This Row],[Drug Cost]]+Table7[[#This Row],[Drug Markup]]+Table7[[#This Row],[Drug Dispensing Fee]]</f>
        <v>0</v>
      </c>
      <c r="O2573" s="126"/>
      <c r="P2573" s="127">
        <f>Table7[[#This Row],[Total Drug Cost]]-Table7[[#This Row],[Total Third-party Pay]]</f>
        <v>0</v>
      </c>
      <c r="Q2573" s="127"/>
      <c r="R2573" s="70" t="e">
        <f>VLOOKUP(Table7[[#This Row],[Patient PHN]],'[1]MASTER LIST'!$C:$D,2,FALSE)</f>
        <v>#N/A</v>
      </c>
    </row>
    <row r="2574" spans="1:18" x14ac:dyDescent="0.25">
      <c r="A2574" s="128"/>
      <c r="B2574" s="129"/>
      <c r="C2574" s="130"/>
      <c r="D2574" s="130"/>
      <c r="E2574" s="130"/>
      <c r="F2574" s="130"/>
      <c r="G2574" s="130"/>
      <c r="H2574" s="125"/>
      <c r="I2574" s="130"/>
      <c r="J2574" s="130"/>
      <c r="K2574" s="127"/>
      <c r="L2574" s="127"/>
      <c r="M2574" s="127"/>
      <c r="N2574" s="226">
        <f>Table7[[#This Row],[Drug Cost]]+Table7[[#This Row],[Drug Markup]]+Table7[[#This Row],[Drug Dispensing Fee]]</f>
        <v>0</v>
      </c>
      <c r="O2574" s="126"/>
      <c r="P2574" s="127">
        <f>Table7[[#This Row],[Total Drug Cost]]-Table7[[#This Row],[Total Third-party Pay]]</f>
        <v>0</v>
      </c>
      <c r="Q2574" s="127"/>
      <c r="R2574" s="70" t="e">
        <f>VLOOKUP(Table7[[#This Row],[Patient PHN]],'[1]MASTER LIST'!$C:$D,2,FALSE)</f>
        <v>#N/A</v>
      </c>
    </row>
    <row r="2575" spans="1:18" x14ac:dyDescent="0.25">
      <c r="A2575" s="128"/>
      <c r="B2575" s="129"/>
      <c r="C2575" s="130"/>
      <c r="D2575" s="130"/>
      <c r="E2575" s="130"/>
      <c r="F2575" s="130"/>
      <c r="G2575" s="130"/>
      <c r="H2575" s="125"/>
      <c r="I2575" s="130"/>
      <c r="J2575" s="130"/>
      <c r="K2575" s="127"/>
      <c r="L2575" s="127"/>
      <c r="M2575" s="127"/>
      <c r="N2575" s="226">
        <f>Table7[[#This Row],[Drug Cost]]+Table7[[#This Row],[Drug Markup]]+Table7[[#This Row],[Drug Dispensing Fee]]</f>
        <v>0</v>
      </c>
      <c r="O2575" s="126"/>
      <c r="P2575" s="127">
        <f>Table7[[#This Row],[Total Drug Cost]]-Table7[[#This Row],[Total Third-party Pay]]</f>
        <v>0</v>
      </c>
      <c r="Q2575" s="127"/>
      <c r="R2575" s="70" t="e">
        <f>VLOOKUP(Table7[[#This Row],[Patient PHN]],'[1]MASTER LIST'!$C:$D,2,FALSE)</f>
        <v>#N/A</v>
      </c>
    </row>
    <row r="2576" spans="1:18" x14ac:dyDescent="0.25">
      <c r="A2576" s="128"/>
      <c r="B2576" s="129"/>
      <c r="C2576" s="130"/>
      <c r="D2576" s="130"/>
      <c r="E2576" s="130"/>
      <c r="F2576" s="130"/>
      <c r="G2576" s="130"/>
      <c r="H2576" s="125"/>
      <c r="I2576" s="130"/>
      <c r="J2576" s="130"/>
      <c r="K2576" s="127"/>
      <c r="L2576" s="127"/>
      <c r="M2576" s="127"/>
      <c r="N2576" s="226">
        <f>Table7[[#This Row],[Drug Cost]]+Table7[[#This Row],[Drug Markup]]+Table7[[#This Row],[Drug Dispensing Fee]]</f>
        <v>0</v>
      </c>
      <c r="O2576" s="126"/>
      <c r="P2576" s="127">
        <f>Table7[[#This Row],[Total Drug Cost]]-Table7[[#This Row],[Total Third-party Pay]]</f>
        <v>0</v>
      </c>
      <c r="Q2576" s="127"/>
      <c r="R2576" s="70" t="e">
        <f>VLOOKUP(Table7[[#This Row],[Patient PHN]],'[1]MASTER LIST'!$C:$D,2,FALSE)</f>
        <v>#N/A</v>
      </c>
    </row>
    <row r="2577" spans="1:18" x14ac:dyDescent="0.25">
      <c r="A2577" s="128"/>
      <c r="B2577" s="129"/>
      <c r="C2577" s="130"/>
      <c r="D2577" s="130"/>
      <c r="E2577" s="130"/>
      <c r="F2577" s="130"/>
      <c r="G2577" s="130"/>
      <c r="H2577" s="125"/>
      <c r="I2577" s="130"/>
      <c r="J2577" s="130"/>
      <c r="K2577" s="127"/>
      <c r="L2577" s="127"/>
      <c r="M2577" s="127"/>
      <c r="N2577" s="226">
        <f>Table7[[#This Row],[Drug Cost]]+Table7[[#This Row],[Drug Markup]]+Table7[[#This Row],[Drug Dispensing Fee]]</f>
        <v>0</v>
      </c>
      <c r="O2577" s="126"/>
      <c r="P2577" s="127">
        <f>Table7[[#This Row],[Total Drug Cost]]-Table7[[#This Row],[Total Third-party Pay]]</f>
        <v>0</v>
      </c>
      <c r="Q2577" s="127"/>
      <c r="R2577" s="70" t="e">
        <f>VLOOKUP(Table7[[#This Row],[Patient PHN]],'[1]MASTER LIST'!$C:$D,2,FALSE)</f>
        <v>#N/A</v>
      </c>
    </row>
    <row r="2578" spans="1:18" x14ac:dyDescent="0.25">
      <c r="A2578" s="128"/>
      <c r="B2578" s="129"/>
      <c r="C2578" s="130"/>
      <c r="D2578" s="130"/>
      <c r="E2578" s="130"/>
      <c r="F2578" s="130"/>
      <c r="G2578" s="130"/>
      <c r="H2578" s="125"/>
      <c r="I2578" s="130"/>
      <c r="J2578" s="130"/>
      <c r="K2578" s="127"/>
      <c r="L2578" s="127"/>
      <c r="M2578" s="127"/>
      <c r="N2578" s="226">
        <f>Table7[[#This Row],[Drug Cost]]+Table7[[#This Row],[Drug Markup]]+Table7[[#This Row],[Drug Dispensing Fee]]</f>
        <v>0</v>
      </c>
      <c r="O2578" s="126"/>
      <c r="P2578" s="127">
        <f>Table7[[#This Row],[Total Drug Cost]]-Table7[[#This Row],[Total Third-party Pay]]</f>
        <v>0</v>
      </c>
      <c r="Q2578" s="127"/>
      <c r="R2578" s="70" t="e">
        <f>VLOOKUP(Table7[[#This Row],[Patient PHN]],'[1]MASTER LIST'!$C:$D,2,FALSE)</f>
        <v>#N/A</v>
      </c>
    </row>
    <row r="2579" spans="1:18" x14ac:dyDescent="0.25">
      <c r="A2579" s="128"/>
      <c r="B2579" s="129"/>
      <c r="C2579" s="130"/>
      <c r="D2579" s="130"/>
      <c r="E2579" s="130"/>
      <c r="F2579" s="130"/>
      <c r="G2579" s="130"/>
      <c r="H2579" s="125"/>
      <c r="I2579" s="130"/>
      <c r="J2579" s="130"/>
      <c r="K2579" s="127"/>
      <c r="L2579" s="127"/>
      <c r="M2579" s="127"/>
      <c r="N2579" s="226">
        <f>Table7[[#This Row],[Drug Cost]]+Table7[[#This Row],[Drug Markup]]+Table7[[#This Row],[Drug Dispensing Fee]]</f>
        <v>0</v>
      </c>
      <c r="O2579" s="126"/>
      <c r="P2579" s="127">
        <f>Table7[[#This Row],[Total Drug Cost]]-Table7[[#This Row],[Total Third-party Pay]]</f>
        <v>0</v>
      </c>
      <c r="Q2579" s="127"/>
      <c r="R2579" s="70" t="e">
        <f>VLOOKUP(Table7[[#This Row],[Patient PHN]],'[1]MASTER LIST'!$C:$D,2,FALSE)</f>
        <v>#N/A</v>
      </c>
    </row>
    <row r="2580" spans="1:18" x14ac:dyDescent="0.25">
      <c r="A2580" s="128"/>
      <c r="B2580" s="129"/>
      <c r="C2580" s="130"/>
      <c r="D2580" s="130"/>
      <c r="E2580" s="130"/>
      <c r="F2580" s="130"/>
      <c r="G2580" s="130"/>
      <c r="H2580" s="125"/>
      <c r="I2580" s="130"/>
      <c r="J2580" s="130"/>
      <c r="K2580" s="127"/>
      <c r="L2580" s="127"/>
      <c r="M2580" s="127"/>
      <c r="N2580" s="226">
        <f>Table7[[#This Row],[Drug Cost]]+Table7[[#This Row],[Drug Markup]]+Table7[[#This Row],[Drug Dispensing Fee]]</f>
        <v>0</v>
      </c>
      <c r="O2580" s="126"/>
      <c r="P2580" s="127">
        <f>Table7[[#This Row],[Total Drug Cost]]-Table7[[#This Row],[Total Third-party Pay]]</f>
        <v>0</v>
      </c>
      <c r="Q2580" s="127"/>
      <c r="R2580" s="70" t="e">
        <f>VLOOKUP(Table7[[#This Row],[Patient PHN]],'[1]MASTER LIST'!$C:$D,2,FALSE)</f>
        <v>#N/A</v>
      </c>
    </row>
    <row r="2581" spans="1:18" x14ac:dyDescent="0.25">
      <c r="A2581" s="128"/>
      <c r="B2581" s="129"/>
      <c r="C2581" s="130"/>
      <c r="D2581" s="130"/>
      <c r="E2581" s="130"/>
      <c r="F2581" s="130"/>
      <c r="G2581" s="130"/>
      <c r="H2581" s="125"/>
      <c r="I2581" s="130"/>
      <c r="J2581" s="130"/>
      <c r="K2581" s="127"/>
      <c r="L2581" s="127"/>
      <c r="M2581" s="127"/>
      <c r="N2581" s="226">
        <f>Table7[[#This Row],[Drug Cost]]+Table7[[#This Row],[Drug Markup]]+Table7[[#This Row],[Drug Dispensing Fee]]</f>
        <v>0</v>
      </c>
      <c r="O2581" s="126"/>
      <c r="P2581" s="127">
        <f>Table7[[#This Row],[Total Drug Cost]]-Table7[[#This Row],[Total Third-party Pay]]</f>
        <v>0</v>
      </c>
      <c r="Q2581" s="127"/>
      <c r="R2581" s="70" t="e">
        <f>VLOOKUP(Table7[[#This Row],[Patient PHN]],'[1]MASTER LIST'!$C:$D,2,FALSE)</f>
        <v>#N/A</v>
      </c>
    </row>
    <row r="2582" spans="1:18" x14ac:dyDescent="0.25">
      <c r="A2582" s="128"/>
      <c r="B2582" s="129"/>
      <c r="C2582" s="130"/>
      <c r="D2582" s="130"/>
      <c r="E2582" s="130"/>
      <c r="F2582" s="130"/>
      <c r="G2582" s="130"/>
      <c r="H2582" s="125"/>
      <c r="I2582" s="130"/>
      <c r="J2582" s="130"/>
      <c r="K2582" s="127"/>
      <c r="L2582" s="127"/>
      <c r="M2582" s="127"/>
      <c r="N2582" s="226">
        <f>Table7[[#This Row],[Drug Cost]]+Table7[[#This Row],[Drug Markup]]+Table7[[#This Row],[Drug Dispensing Fee]]</f>
        <v>0</v>
      </c>
      <c r="O2582" s="126"/>
      <c r="P2582" s="127">
        <f>Table7[[#This Row],[Total Drug Cost]]-Table7[[#This Row],[Total Third-party Pay]]</f>
        <v>0</v>
      </c>
      <c r="Q2582" s="127"/>
      <c r="R2582" s="70" t="e">
        <f>VLOOKUP(Table7[[#This Row],[Patient PHN]],'[1]MASTER LIST'!$C:$D,2,FALSE)</f>
        <v>#N/A</v>
      </c>
    </row>
    <row r="2583" spans="1:18" x14ac:dyDescent="0.25">
      <c r="A2583" s="128"/>
      <c r="B2583" s="129"/>
      <c r="C2583" s="130"/>
      <c r="D2583" s="130"/>
      <c r="E2583" s="130"/>
      <c r="F2583" s="130"/>
      <c r="G2583" s="130"/>
      <c r="H2583" s="125"/>
      <c r="I2583" s="130"/>
      <c r="J2583" s="130"/>
      <c r="K2583" s="127"/>
      <c r="L2583" s="127"/>
      <c r="M2583" s="127"/>
      <c r="N2583" s="226">
        <f>Table7[[#This Row],[Drug Cost]]+Table7[[#This Row],[Drug Markup]]+Table7[[#This Row],[Drug Dispensing Fee]]</f>
        <v>0</v>
      </c>
      <c r="O2583" s="126"/>
      <c r="P2583" s="127">
        <f>Table7[[#This Row],[Total Drug Cost]]-Table7[[#This Row],[Total Third-party Pay]]</f>
        <v>0</v>
      </c>
      <c r="Q2583" s="127"/>
      <c r="R2583" s="70" t="e">
        <f>VLOOKUP(Table7[[#This Row],[Patient PHN]],'[1]MASTER LIST'!$C:$D,2,FALSE)</f>
        <v>#N/A</v>
      </c>
    </row>
    <row r="2584" spans="1:18" x14ac:dyDescent="0.25">
      <c r="A2584" s="128"/>
      <c r="B2584" s="129"/>
      <c r="C2584" s="130"/>
      <c r="D2584" s="130"/>
      <c r="E2584" s="130"/>
      <c r="F2584" s="130"/>
      <c r="G2584" s="130"/>
      <c r="H2584" s="125"/>
      <c r="I2584" s="130"/>
      <c r="J2584" s="130"/>
      <c r="K2584" s="127"/>
      <c r="L2584" s="127"/>
      <c r="M2584" s="127"/>
      <c r="N2584" s="226">
        <f>Table7[[#This Row],[Drug Cost]]+Table7[[#This Row],[Drug Markup]]+Table7[[#This Row],[Drug Dispensing Fee]]</f>
        <v>0</v>
      </c>
      <c r="O2584" s="126"/>
      <c r="P2584" s="127">
        <f>Table7[[#This Row],[Total Drug Cost]]-Table7[[#This Row],[Total Third-party Pay]]</f>
        <v>0</v>
      </c>
      <c r="Q2584" s="127"/>
      <c r="R2584" s="70" t="e">
        <f>VLOOKUP(Table7[[#This Row],[Patient PHN]],'[1]MASTER LIST'!$C:$D,2,FALSE)</f>
        <v>#N/A</v>
      </c>
    </row>
    <row r="2585" spans="1:18" x14ac:dyDescent="0.25">
      <c r="A2585" s="128"/>
      <c r="B2585" s="129"/>
      <c r="C2585" s="130"/>
      <c r="D2585" s="130"/>
      <c r="E2585" s="130"/>
      <c r="F2585" s="130"/>
      <c r="G2585" s="130"/>
      <c r="H2585" s="125"/>
      <c r="I2585" s="130"/>
      <c r="J2585" s="130"/>
      <c r="K2585" s="127"/>
      <c r="L2585" s="127"/>
      <c r="M2585" s="127"/>
      <c r="N2585" s="226">
        <f>Table7[[#This Row],[Drug Cost]]+Table7[[#This Row],[Drug Markup]]+Table7[[#This Row],[Drug Dispensing Fee]]</f>
        <v>0</v>
      </c>
      <c r="O2585" s="126"/>
      <c r="P2585" s="127">
        <f>Table7[[#This Row],[Total Drug Cost]]-Table7[[#This Row],[Total Third-party Pay]]</f>
        <v>0</v>
      </c>
      <c r="Q2585" s="127"/>
      <c r="R2585" s="70" t="e">
        <f>VLOOKUP(Table7[[#This Row],[Patient PHN]],'[1]MASTER LIST'!$C:$D,2,FALSE)</f>
        <v>#N/A</v>
      </c>
    </row>
    <row r="2586" spans="1:18" x14ac:dyDescent="0.25">
      <c r="A2586" s="128"/>
      <c r="B2586" s="129"/>
      <c r="C2586" s="130"/>
      <c r="D2586" s="130"/>
      <c r="E2586" s="130"/>
      <c r="F2586" s="130"/>
      <c r="G2586" s="130"/>
      <c r="H2586" s="125"/>
      <c r="I2586" s="130"/>
      <c r="J2586" s="130"/>
      <c r="K2586" s="127"/>
      <c r="L2586" s="127"/>
      <c r="M2586" s="127"/>
      <c r="N2586" s="226">
        <f>Table7[[#This Row],[Drug Cost]]+Table7[[#This Row],[Drug Markup]]+Table7[[#This Row],[Drug Dispensing Fee]]</f>
        <v>0</v>
      </c>
      <c r="O2586" s="126"/>
      <c r="P2586" s="127">
        <f>Table7[[#This Row],[Total Drug Cost]]-Table7[[#This Row],[Total Third-party Pay]]</f>
        <v>0</v>
      </c>
      <c r="Q2586" s="127"/>
      <c r="R2586" s="70" t="e">
        <f>VLOOKUP(Table7[[#This Row],[Patient PHN]],'[1]MASTER LIST'!$C:$D,2,FALSE)</f>
        <v>#N/A</v>
      </c>
    </row>
    <row r="2587" spans="1:18" x14ac:dyDescent="0.25">
      <c r="A2587" s="128"/>
      <c r="B2587" s="129"/>
      <c r="C2587" s="130"/>
      <c r="D2587" s="130"/>
      <c r="E2587" s="130"/>
      <c r="F2587" s="130"/>
      <c r="G2587" s="130"/>
      <c r="H2587" s="125"/>
      <c r="I2587" s="130"/>
      <c r="J2587" s="130"/>
      <c r="K2587" s="127"/>
      <c r="L2587" s="127"/>
      <c r="M2587" s="127"/>
      <c r="N2587" s="226">
        <f>Table7[[#This Row],[Drug Cost]]+Table7[[#This Row],[Drug Markup]]+Table7[[#This Row],[Drug Dispensing Fee]]</f>
        <v>0</v>
      </c>
      <c r="O2587" s="126"/>
      <c r="P2587" s="127">
        <f>Table7[[#This Row],[Total Drug Cost]]-Table7[[#This Row],[Total Third-party Pay]]</f>
        <v>0</v>
      </c>
      <c r="Q2587" s="127"/>
      <c r="R2587" s="70" t="e">
        <f>VLOOKUP(Table7[[#This Row],[Patient PHN]],'[1]MASTER LIST'!$C:$D,2,FALSE)</f>
        <v>#N/A</v>
      </c>
    </row>
    <row r="2588" spans="1:18" x14ac:dyDescent="0.25">
      <c r="A2588" s="128"/>
      <c r="B2588" s="129"/>
      <c r="C2588" s="130"/>
      <c r="D2588" s="130"/>
      <c r="E2588" s="130"/>
      <c r="F2588" s="130"/>
      <c r="G2588" s="130"/>
      <c r="H2588" s="125"/>
      <c r="I2588" s="130"/>
      <c r="J2588" s="130"/>
      <c r="K2588" s="127"/>
      <c r="L2588" s="127"/>
      <c r="M2588" s="127"/>
      <c r="N2588" s="226">
        <f>Table7[[#This Row],[Drug Cost]]+Table7[[#This Row],[Drug Markup]]+Table7[[#This Row],[Drug Dispensing Fee]]</f>
        <v>0</v>
      </c>
      <c r="O2588" s="126"/>
      <c r="P2588" s="127">
        <f>Table7[[#This Row],[Total Drug Cost]]-Table7[[#This Row],[Total Third-party Pay]]</f>
        <v>0</v>
      </c>
      <c r="Q2588" s="127"/>
      <c r="R2588" s="70" t="e">
        <f>VLOOKUP(Table7[[#This Row],[Patient PHN]],'[1]MASTER LIST'!$C:$D,2,FALSE)</f>
        <v>#N/A</v>
      </c>
    </row>
    <row r="2589" spans="1:18" x14ac:dyDescent="0.25">
      <c r="A2589" s="128"/>
      <c r="B2589" s="129"/>
      <c r="C2589" s="130"/>
      <c r="D2589" s="130"/>
      <c r="E2589" s="130"/>
      <c r="F2589" s="130"/>
      <c r="G2589" s="130"/>
      <c r="H2589" s="125"/>
      <c r="I2589" s="130"/>
      <c r="J2589" s="130"/>
      <c r="K2589" s="127"/>
      <c r="L2589" s="127"/>
      <c r="M2589" s="127"/>
      <c r="N2589" s="226">
        <f>Table7[[#This Row],[Drug Cost]]+Table7[[#This Row],[Drug Markup]]+Table7[[#This Row],[Drug Dispensing Fee]]</f>
        <v>0</v>
      </c>
      <c r="O2589" s="126"/>
      <c r="P2589" s="127">
        <f>Table7[[#This Row],[Total Drug Cost]]-Table7[[#This Row],[Total Third-party Pay]]</f>
        <v>0</v>
      </c>
      <c r="Q2589" s="127"/>
      <c r="R2589" s="70" t="e">
        <f>VLOOKUP(Table7[[#This Row],[Patient PHN]],'[1]MASTER LIST'!$C:$D,2,FALSE)</f>
        <v>#N/A</v>
      </c>
    </row>
    <row r="2590" spans="1:18" x14ac:dyDescent="0.25">
      <c r="A2590" s="128"/>
      <c r="B2590" s="129"/>
      <c r="C2590" s="130"/>
      <c r="D2590" s="130"/>
      <c r="E2590" s="130"/>
      <c r="F2590" s="130"/>
      <c r="G2590" s="130"/>
      <c r="H2590" s="125"/>
      <c r="I2590" s="130"/>
      <c r="J2590" s="130"/>
      <c r="K2590" s="127"/>
      <c r="L2590" s="127"/>
      <c r="M2590" s="127"/>
      <c r="N2590" s="226">
        <f>Table7[[#This Row],[Drug Cost]]+Table7[[#This Row],[Drug Markup]]+Table7[[#This Row],[Drug Dispensing Fee]]</f>
        <v>0</v>
      </c>
      <c r="O2590" s="126"/>
      <c r="P2590" s="127">
        <f>Table7[[#This Row],[Total Drug Cost]]-Table7[[#This Row],[Total Third-party Pay]]</f>
        <v>0</v>
      </c>
      <c r="Q2590" s="127"/>
      <c r="R2590" s="70" t="e">
        <f>VLOOKUP(Table7[[#This Row],[Patient PHN]],'[1]MASTER LIST'!$C:$D,2,FALSE)</f>
        <v>#N/A</v>
      </c>
    </row>
    <row r="2591" spans="1:18" x14ac:dyDescent="0.25">
      <c r="A2591" s="128"/>
      <c r="B2591" s="129"/>
      <c r="C2591" s="130"/>
      <c r="D2591" s="130"/>
      <c r="E2591" s="130"/>
      <c r="F2591" s="130"/>
      <c r="G2591" s="130"/>
      <c r="H2591" s="125"/>
      <c r="I2591" s="130"/>
      <c r="J2591" s="130"/>
      <c r="K2591" s="127"/>
      <c r="L2591" s="127"/>
      <c r="M2591" s="127"/>
      <c r="N2591" s="226">
        <f>Table7[[#This Row],[Drug Cost]]+Table7[[#This Row],[Drug Markup]]+Table7[[#This Row],[Drug Dispensing Fee]]</f>
        <v>0</v>
      </c>
      <c r="O2591" s="126"/>
      <c r="P2591" s="127">
        <f>Table7[[#This Row],[Total Drug Cost]]-Table7[[#This Row],[Total Third-party Pay]]</f>
        <v>0</v>
      </c>
      <c r="Q2591" s="127"/>
      <c r="R2591" s="70" t="e">
        <f>VLOOKUP(Table7[[#This Row],[Patient PHN]],'[1]MASTER LIST'!$C:$D,2,FALSE)</f>
        <v>#N/A</v>
      </c>
    </row>
    <row r="2592" spans="1:18" x14ac:dyDescent="0.25">
      <c r="A2592" s="128"/>
      <c r="B2592" s="129"/>
      <c r="C2592" s="130"/>
      <c r="D2592" s="130"/>
      <c r="E2592" s="130"/>
      <c r="F2592" s="130"/>
      <c r="G2592" s="130"/>
      <c r="H2592" s="125"/>
      <c r="I2592" s="130"/>
      <c r="J2592" s="130"/>
      <c r="K2592" s="127"/>
      <c r="L2592" s="127"/>
      <c r="M2592" s="127"/>
      <c r="N2592" s="226">
        <f>Table7[[#This Row],[Drug Cost]]+Table7[[#This Row],[Drug Markup]]+Table7[[#This Row],[Drug Dispensing Fee]]</f>
        <v>0</v>
      </c>
      <c r="O2592" s="126"/>
      <c r="P2592" s="127">
        <f>Table7[[#This Row],[Total Drug Cost]]-Table7[[#This Row],[Total Third-party Pay]]</f>
        <v>0</v>
      </c>
      <c r="Q2592" s="127"/>
      <c r="R2592" s="70" t="e">
        <f>VLOOKUP(Table7[[#This Row],[Patient PHN]],'[1]MASTER LIST'!$C:$D,2,FALSE)</f>
        <v>#N/A</v>
      </c>
    </row>
    <row r="2593" spans="1:18" x14ac:dyDescent="0.25">
      <c r="A2593" s="128"/>
      <c r="B2593" s="129"/>
      <c r="C2593" s="130"/>
      <c r="D2593" s="130"/>
      <c r="E2593" s="130"/>
      <c r="F2593" s="130"/>
      <c r="G2593" s="130"/>
      <c r="H2593" s="125"/>
      <c r="I2593" s="130"/>
      <c r="J2593" s="130"/>
      <c r="K2593" s="127"/>
      <c r="L2593" s="127"/>
      <c r="M2593" s="127"/>
      <c r="N2593" s="226">
        <f>Table7[[#This Row],[Drug Cost]]+Table7[[#This Row],[Drug Markup]]+Table7[[#This Row],[Drug Dispensing Fee]]</f>
        <v>0</v>
      </c>
      <c r="O2593" s="126"/>
      <c r="P2593" s="127">
        <f>Table7[[#This Row],[Total Drug Cost]]-Table7[[#This Row],[Total Third-party Pay]]</f>
        <v>0</v>
      </c>
      <c r="Q2593" s="127"/>
      <c r="R2593" s="70" t="e">
        <f>VLOOKUP(Table7[[#This Row],[Patient PHN]],'[1]MASTER LIST'!$C:$D,2,FALSE)</f>
        <v>#N/A</v>
      </c>
    </row>
    <row r="2594" spans="1:18" x14ac:dyDescent="0.25">
      <c r="A2594" s="128"/>
      <c r="B2594" s="129"/>
      <c r="C2594" s="130"/>
      <c r="D2594" s="130"/>
      <c r="E2594" s="130"/>
      <c r="F2594" s="130"/>
      <c r="G2594" s="130"/>
      <c r="H2594" s="125"/>
      <c r="I2594" s="130"/>
      <c r="J2594" s="130"/>
      <c r="K2594" s="127"/>
      <c r="L2594" s="127"/>
      <c r="M2594" s="127"/>
      <c r="N2594" s="226">
        <f>Table7[[#This Row],[Drug Cost]]+Table7[[#This Row],[Drug Markup]]+Table7[[#This Row],[Drug Dispensing Fee]]</f>
        <v>0</v>
      </c>
      <c r="O2594" s="126"/>
      <c r="P2594" s="127">
        <f>Table7[[#This Row],[Total Drug Cost]]-Table7[[#This Row],[Total Third-party Pay]]</f>
        <v>0</v>
      </c>
      <c r="Q2594" s="127"/>
      <c r="R2594" s="70" t="e">
        <f>VLOOKUP(Table7[[#This Row],[Patient PHN]],'[1]MASTER LIST'!$C:$D,2,FALSE)</f>
        <v>#N/A</v>
      </c>
    </row>
    <row r="2595" spans="1:18" x14ac:dyDescent="0.25">
      <c r="A2595" s="128"/>
      <c r="B2595" s="129"/>
      <c r="C2595" s="130"/>
      <c r="D2595" s="130"/>
      <c r="E2595" s="130"/>
      <c r="F2595" s="130"/>
      <c r="G2595" s="130"/>
      <c r="H2595" s="125"/>
      <c r="I2595" s="130"/>
      <c r="J2595" s="130"/>
      <c r="K2595" s="127"/>
      <c r="L2595" s="127"/>
      <c r="M2595" s="127"/>
      <c r="N2595" s="226">
        <f>Table7[[#This Row],[Drug Cost]]+Table7[[#This Row],[Drug Markup]]+Table7[[#This Row],[Drug Dispensing Fee]]</f>
        <v>0</v>
      </c>
      <c r="O2595" s="126"/>
      <c r="P2595" s="127">
        <f>Table7[[#This Row],[Total Drug Cost]]-Table7[[#This Row],[Total Third-party Pay]]</f>
        <v>0</v>
      </c>
      <c r="Q2595" s="127"/>
      <c r="R2595" s="70" t="e">
        <f>VLOOKUP(Table7[[#This Row],[Patient PHN]],'[1]MASTER LIST'!$C:$D,2,FALSE)</f>
        <v>#N/A</v>
      </c>
    </row>
    <row r="2596" spans="1:18" x14ac:dyDescent="0.25">
      <c r="A2596" s="128"/>
      <c r="B2596" s="129"/>
      <c r="C2596" s="130"/>
      <c r="D2596" s="130"/>
      <c r="E2596" s="130"/>
      <c r="F2596" s="130"/>
      <c r="G2596" s="130"/>
      <c r="H2596" s="125"/>
      <c r="I2596" s="130"/>
      <c r="J2596" s="130"/>
      <c r="K2596" s="127"/>
      <c r="L2596" s="127"/>
      <c r="M2596" s="127"/>
      <c r="N2596" s="226">
        <f>Table7[[#This Row],[Drug Cost]]+Table7[[#This Row],[Drug Markup]]+Table7[[#This Row],[Drug Dispensing Fee]]</f>
        <v>0</v>
      </c>
      <c r="O2596" s="126"/>
      <c r="P2596" s="127">
        <f>Table7[[#This Row],[Total Drug Cost]]-Table7[[#This Row],[Total Third-party Pay]]</f>
        <v>0</v>
      </c>
      <c r="Q2596" s="127"/>
      <c r="R2596" s="70" t="e">
        <f>VLOOKUP(Table7[[#This Row],[Patient PHN]],'[1]MASTER LIST'!$C:$D,2,FALSE)</f>
        <v>#N/A</v>
      </c>
    </row>
    <row r="2597" spans="1:18" x14ac:dyDescent="0.25">
      <c r="A2597" s="128"/>
      <c r="B2597" s="129"/>
      <c r="C2597" s="130"/>
      <c r="D2597" s="130"/>
      <c r="E2597" s="130"/>
      <c r="F2597" s="130"/>
      <c r="G2597" s="130"/>
      <c r="H2597" s="125"/>
      <c r="I2597" s="130"/>
      <c r="J2597" s="130"/>
      <c r="K2597" s="127"/>
      <c r="L2597" s="127"/>
      <c r="M2597" s="127"/>
      <c r="N2597" s="226">
        <f>Table7[[#This Row],[Drug Cost]]+Table7[[#This Row],[Drug Markup]]+Table7[[#This Row],[Drug Dispensing Fee]]</f>
        <v>0</v>
      </c>
      <c r="O2597" s="126"/>
      <c r="P2597" s="127">
        <f>Table7[[#This Row],[Total Drug Cost]]-Table7[[#This Row],[Total Third-party Pay]]</f>
        <v>0</v>
      </c>
      <c r="Q2597" s="127"/>
      <c r="R2597" s="70" t="e">
        <f>VLOOKUP(Table7[[#This Row],[Patient PHN]],'[1]MASTER LIST'!$C:$D,2,FALSE)</f>
        <v>#N/A</v>
      </c>
    </row>
    <row r="2598" spans="1:18" x14ac:dyDescent="0.25">
      <c r="A2598" s="128"/>
      <c r="B2598" s="129"/>
      <c r="C2598" s="130"/>
      <c r="D2598" s="130"/>
      <c r="E2598" s="130"/>
      <c r="F2598" s="130"/>
      <c r="G2598" s="130"/>
      <c r="H2598" s="125"/>
      <c r="I2598" s="130"/>
      <c r="J2598" s="130"/>
      <c r="K2598" s="127"/>
      <c r="L2598" s="127"/>
      <c r="M2598" s="127"/>
      <c r="N2598" s="226">
        <f>Table7[[#This Row],[Drug Cost]]+Table7[[#This Row],[Drug Markup]]+Table7[[#This Row],[Drug Dispensing Fee]]</f>
        <v>0</v>
      </c>
      <c r="O2598" s="126"/>
      <c r="P2598" s="127">
        <f>Table7[[#This Row],[Total Drug Cost]]-Table7[[#This Row],[Total Third-party Pay]]</f>
        <v>0</v>
      </c>
      <c r="Q2598" s="127"/>
      <c r="R2598" s="70" t="e">
        <f>VLOOKUP(Table7[[#This Row],[Patient PHN]],'[1]MASTER LIST'!$C:$D,2,FALSE)</f>
        <v>#N/A</v>
      </c>
    </row>
    <row r="2599" spans="1:18" x14ac:dyDescent="0.25">
      <c r="A2599" s="128"/>
      <c r="B2599" s="129"/>
      <c r="C2599" s="130"/>
      <c r="D2599" s="130"/>
      <c r="E2599" s="130"/>
      <c r="F2599" s="130"/>
      <c r="G2599" s="130"/>
      <c r="H2599" s="125"/>
      <c r="I2599" s="130"/>
      <c r="J2599" s="130"/>
      <c r="K2599" s="127"/>
      <c r="L2599" s="127"/>
      <c r="M2599" s="127"/>
      <c r="N2599" s="226">
        <f>Table7[[#This Row],[Drug Cost]]+Table7[[#This Row],[Drug Markup]]+Table7[[#This Row],[Drug Dispensing Fee]]</f>
        <v>0</v>
      </c>
      <c r="O2599" s="126"/>
      <c r="P2599" s="127">
        <f>Table7[[#This Row],[Total Drug Cost]]-Table7[[#This Row],[Total Third-party Pay]]</f>
        <v>0</v>
      </c>
      <c r="Q2599" s="127"/>
      <c r="R2599" s="70" t="e">
        <f>VLOOKUP(Table7[[#This Row],[Patient PHN]],'[1]MASTER LIST'!$C:$D,2,FALSE)</f>
        <v>#N/A</v>
      </c>
    </row>
    <row r="2600" spans="1:18" x14ac:dyDescent="0.25">
      <c r="A2600" s="128"/>
      <c r="B2600" s="129"/>
      <c r="C2600" s="130"/>
      <c r="D2600" s="130"/>
      <c r="E2600" s="130"/>
      <c r="F2600" s="130"/>
      <c r="G2600" s="130"/>
      <c r="H2600" s="125"/>
      <c r="I2600" s="130"/>
      <c r="J2600" s="130"/>
      <c r="K2600" s="127"/>
      <c r="L2600" s="127"/>
      <c r="M2600" s="127"/>
      <c r="N2600" s="226">
        <f>Table7[[#This Row],[Drug Cost]]+Table7[[#This Row],[Drug Markup]]+Table7[[#This Row],[Drug Dispensing Fee]]</f>
        <v>0</v>
      </c>
      <c r="O2600" s="126"/>
      <c r="P2600" s="127">
        <f>Table7[[#This Row],[Total Drug Cost]]-Table7[[#This Row],[Total Third-party Pay]]</f>
        <v>0</v>
      </c>
      <c r="Q2600" s="127"/>
      <c r="R2600" s="70" t="e">
        <f>VLOOKUP(Table7[[#This Row],[Patient PHN]],'[1]MASTER LIST'!$C:$D,2,FALSE)</f>
        <v>#N/A</v>
      </c>
    </row>
    <row r="2601" spans="1:18" x14ac:dyDescent="0.25">
      <c r="A2601" s="128"/>
      <c r="B2601" s="129"/>
      <c r="C2601" s="130"/>
      <c r="D2601" s="130"/>
      <c r="E2601" s="130"/>
      <c r="F2601" s="130"/>
      <c r="G2601" s="130"/>
      <c r="H2601" s="125"/>
      <c r="I2601" s="130"/>
      <c r="J2601" s="130"/>
      <c r="K2601" s="127"/>
      <c r="L2601" s="127"/>
      <c r="M2601" s="127"/>
      <c r="N2601" s="226">
        <f>Table7[[#This Row],[Drug Cost]]+Table7[[#This Row],[Drug Markup]]+Table7[[#This Row],[Drug Dispensing Fee]]</f>
        <v>0</v>
      </c>
      <c r="O2601" s="126"/>
      <c r="P2601" s="127">
        <f>Table7[[#This Row],[Total Drug Cost]]-Table7[[#This Row],[Total Third-party Pay]]</f>
        <v>0</v>
      </c>
      <c r="Q2601" s="127"/>
      <c r="R2601" s="70" t="e">
        <f>VLOOKUP(Table7[[#This Row],[Patient PHN]],'[1]MASTER LIST'!$C:$D,2,FALSE)</f>
        <v>#N/A</v>
      </c>
    </row>
    <row r="2602" spans="1:18" x14ac:dyDescent="0.25">
      <c r="A2602" s="128"/>
      <c r="B2602" s="129"/>
      <c r="C2602" s="130"/>
      <c r="D2602" s="130"/>
      <c r="E2602" s="130"/>
      <c r="F2602" s="130"/>
      <c r="G2602" s="130"/>
      <c r="H2602" s="125"/>
      <c r="I2602" s="130"/>
      <c r="J2602" s="130"/>
      <c r="K2602" s="127"/>
      <c r="L2602" s="127"/>
      <c r="M2602" s="127"/>
      <c r="N2602" s="226">
        <f>Table7[[#This Row],[Drug Cost]]+Table7[[#This Row],[Drug Markup]]+Table7[[#This Row],[Drug Dispensing Fee]]</f>
        <v>0</v>
      </c>
      <c r="O2602" s="126"/>
      <c r="P2602" s="127">
        <f>Table7[[#This Row],[Total Drug Cost]]-Table7[[#This Row],[Total Third-party Pay]]</f>
        <v>0</v>
      </c>
      <c r="Q2602" s="127"/>
      <c r="R2602" s="70" t="e">
        <f>VLOOKUP(Table7[[#This Row],[Patient PHN]],'[1]MASTER LIST'!$C:$D,2,FALSE)</f>
        <v>#N/A</v>
      </c>
    </row>
    <row r="2603" spans="1:18" x14ac:dyDescent="0.25">
      <c r="A2603" s="128"/>
      <c r="B2603" s="129"/>
      <c r="C2603" s="130"/>
      <c r="D2603" s="130"/>
      <c r="E2603" s="130"/>
      <c r="F2603" s="130"/>
      <c r="G2603" s="130"/>
      <c r="H2603" s="125"/>
      <c r="I2603" s="130"/>
      <c r="J2603" s="130"/>
      <c r="K2603" s="127"/>
      <c r="L2603" s="127"/>
      <c r="M2603" s="127"/>
      <c r="N2603" s="226">
        <f>Table7[[#This Row],[Drug Cost]]+Table7[[#This Row],[Drug Markup]]+Table7[[#This Row],[Drug Dispensing Fee]]</f>
        <v>0</v>
      </c>
      <c r="O2603" s="126"/>
      <c r="P2603" s="127">
        <f>Table7[[#This Row],[Total Drug Cost]]-Table7[[#This Row],[Total Third-party Pay]]</f>
        <v>0</v>
      </c>
      <c r="Q2603" s="127"/>
      <c r="R2603" s="70" t="e">
        <f>VLOOKUP(Table7[[#This Row],[Patient PHN]],'[1]MASTER LIST'!$C:$D,2,FALSE)</f>
        <v>#N/A</v>
      </c>
    </row>
    <row r="2604" spans="1:18" x14ac:dyDescent="0.25">
      <c r="A2604" s="128"/>
      <c r="B2604" s="129"/>
      <c r="C2604" s="130"/>
      <c r="D2604" s="130"/>
      <c r="E2604" s="130"/>
      <c r="F2604" s="130"/>
      <c r="G2604" s="130"/>
      <c r="H2604" s="125"/>
      <c r="I2604" s="130"/>
      <c r="J2604" s="130"/>
      <c r="K2604" s="127"/>
      <c r="L2604" s="127"/>
      <c r="M2604" s="127"/>
      <c r="N2604" s="226">
        <f>Table7[[#This Row],[Drug Cost]]+Table7[[#This Row],[Drug Markup]]+Table7[[#This Row],[Drug Dispensing Fee]]</f>
        <v>0</v>
      </c>
      <c r="O2604" s="126"/>
      <c r="P2604" s="127">
        <f>Table7[[#This Row],[Total Drug Cost]]-Table7[[#This Row],[Total Third-party Pay]]</f>
        <v>0</v>
      </c>
      <c r="Q2604" s="127"/>
      <c r="R2604" s="70" t="e">
        <f>VLOOKUP(Table7[[#This Row],[Patient PHN]],'[1]MASTER LIST'!$C:$D,2,FALSE)</f>
        <v>#N/A</v>
      </c>
    </row>
    <row r="2605" spans="1:18" x14ac:dyDescent="0.25">
      <c r="A2605" s="128"/>
      <c r="B2605" s="129"/>
      <c r="C2605" s="130"/>
      <c r="D2605" s="130"/>
      <c r="E2605" s="130"/>
      <c r="F2605" s="130"/>
      <c r="G2605" s="130"/>
      <c r="H2605" s="125"/>
      <c r="I2605" s="130"/>
      <c r="J2605" s="130"/>
      <c r="K2605" s="127"/>
      <c r="L2605" s="127"/>
      <c r="M2605" s="127"/>
      <c r="N2605" s="226">
        <f>Table7[[#This Row],[Drug Cost]]+Table7[[#This Row],[Drug Markup]]+Table7[[#This Row],[Drug Dispensing Fee]]</f>
        <v>0</v>
      </c>
      <c r="O2605" s="126"/>
      <c r="P2605" s="127">
        <f>Table7[[#This Row],[Total Drug Cost]]-Table7[[#This Row],[Total Third-party Pay]]</f>
        <v>0</v>
      </c>
      <c r="Q2605" s="127"/>
      <c r="R2605" s="70" t="e">
        <f>VLOOKUP(Table7[[#This Row],[Patient PHN]],'[1]MASTER LIST'!$C:$D,2,FALSE)</f>
        <v>#N/A</v>
      </c>
    </row>
    <row r="2606" spans="1:18" x14ac:dyDescent="0.25">
      <c r="A2606" s="128"/>
      <c r="B2606" s="129"/>
      <c r="C2606" s="130"/>
      <c r="D2606" s="130"/>
      <c r="E2606" s="130"/>
      <c r="F2606" s="130"/>
      <c r="G2606" s="130"/>
      <c r="H2606" s="125"/>
      <c r="I2606" s="130"/>
      <c r="J2606" s="130"/>
      <c r="K2606" s="127"/>
      <c r="L2606" s="127"/>
      <c r="M2606" s="127"/>
      <c r="N2606" s="226">
        <f>Table7[[#This Row],[Drug Cost]]+Table7[[#This Row],[Drug Markup]]+Table7[[#This Row],[Drug Dispensing Fee]]</f>
        <v>0</v>
      </c>
      <c r="O2606" s="126"/>
      <c r="P2606" s="127">
        <f>Table7[[#This Row],[Total Drug Cost]]-Table7[[#This Row],[Total Third-party Pay]]</f>
        <v>0</v>
      </c>
      <c r="Q2606" s="127"/>
      <c r="R2606" s="70" t="e">
        <f>VLOOKUP(Table7[[#This Row],[Patient PHN]],'[1]MASTER LIST'!$C:$D,2,FALSE)</f>
        <v>#N/A</v>
      </c>
    </row>
    <row r="2607" spans="1:18" x14ac:dyDescent="0.25">
      <c r="A2607" s="128"/>
      <c r="B2607" s="129"/>
      <c r="C2607" s="130"/>
      <c r="D2607" s="130"/>
      <c r="E2607" s="130"/>
      <c r="F2607" s="130"/>
      <c r="G2607" s="130"/>
      <c r="H2607" s="125"/>
      <c r="I2607" s="130"/>
      <c r="J2607" s="130"/>
      <c r="K2607" s="127"/>
      <c r="L2607" s="127"/>
      <c r="M2607" s="127"/>
      <c r="N2607" s="226">
        <f>Table7[[#This Row],[Drug Cost]]+Table7[[#This Row],[Drug Markup]]+Table7[[#This Row],[Drug Dispensing Fee]]</f>
        <v>0</v>
      </c>
      <c r="O2607" s="126"/>
      <c r="P2607" s="127">
        <f>Table7[[#This Row],[Total Drug Cost]]-Table7[[#This Row],[Total Third-party Pay]]</f>
        <v>0</v>
      </c>
      <c r="Q2607" s="127"/>
      <c r="R2607" s="70" t="e">
        <f>VLOOKUP(Table7[[#This Row],[Patient PHN]],'[1]MASTER LIST'!$C:$D,2,FALSE)</f>
        <v>#N/A</v>
      </c>
    </row>
    <row r="2608" spans="1:18" x14ac:dyDescent="0.25">
      <c r="A2608" s="128"/>
      <c r="B2608" s="129"/>
      <c r="C2608" s="130"/>
      <c r="D2608" s="130"/>
      <c r="E2608" s="130"/>
      <c r="F2608" s="130"/>
      <c r="G2608" s="130"/>
      <c r="H2608" s="125"/>
      <c r="I2608" s="130"/>
      <c r="J2608" s="130"/>
      <c r="K2608" s="127"/>
      <c r="L2608" s="127"/>
      <c r="M2608" s="127"/>
      <c r="N2608" s="226">
        <f>Table7[[#This Row],[Drug Cost]]+Table7[[#This Row],[Drug Markup]]+Table7[[#This Row],[Drug Dispensing Fee]]</f>
        <v>0</v>
      </c>
      <c r="O2608" s="126"/>
      <c r="P2608" s="127">
        <f>Table7[[#This Row],[Total Drug Cost]]-Table7[[#This Row],[Total Third-party Pay]]</f>
        <v>0</v>
      </c>
      <c r="Q2608" s="127"/>
      <c r="R2608" s="70" t="e">
        <f>VLOOKUP(Table7[[#This Row],[Patient PHN]],'[1]MASTER LIST'!$C:$D,2,FALSE)</f>
        <v>#N/A</v>
      </c>
    </row>
    <row r="2609" spans="1:18" x14ac:dyDescent="0.25">
      <c r="A2609" s="128"/>
      <c r="B2609" s="129"/>
      <c r="C2609" s="130"/>
      <c r="D2609" s="130"/>
      <c r="E2609" s="130"/>
      <c r="F2609" s="130"/>
      <c r="G2609" s="130"/>
      <c r="H2609" s="125"/>
      <c r="I2609" s="130"/>
      <c r="J2609" s="130"/>
      <c r="K2609" s="127"/>
      <c r="L2609" s="127"/>
      <c r="M2609" s="127"/>
      <c r="N2609" s="226">
        <f>Table7[[#This Row],[Drug Cost]]+Table7[[#This Row],[Drug Markup]]+Table7[[#This Row],[Drug Dispensing Fee]]</f>
        <v>0</v>
      </c>
      <c r="O2609" s="126"/>
      <c r="P2609" s="127">
        <f>Table7[[#This Row],[Total Drug Cost]]-Table7[[#This Row],[Total Third-party Pay]]</f>
        <v>0</v>
      </c>
      <c r="Q2609" s="127"/>
      <c r="R2609" s="70" t="e">
        <f>VLOOKUP(Table7[[#This Row],[Patient PHN]],'[1]MASTER LIST'!$C:$D,2,FALSE)</f>
        <v>#N/A</v>
      </c>
    </row>
    <row r="2610" spans="1:18" x14ac:dyDescent="0.25">
      <c r="A2610" s="128"/>
      <c r="B2610" s="129"/>
      <c r="C2610" s="130"/>
      <c r="D2610" s="130"/>
      <c r="E2610" s="130"/>
      <c r="F2610" s="130"/>
      <c r="G2610" s="130"/>
      <c r="H2610" s="125"/>
      <c r="I2610" s="130"/>
      <c r="J2610" s="130"/>
      <c r="K2610" s="127"/>
      <c r="L2610" s="127"/>
      <c r="M2610" s="127"/>
      <c r="N2610" s="226">
        <f>Table7[[#This Row],[Drug Cost]]+Table7[[#This Row],[Drug Markup]]+Table7[[#This Row],[Drug Dispensing Fee]]</f>
        <v>0</v>
      </c>
      <c r="O2610" s="126"/>
      <c r="P2610" s="127">
        <f>Table7[[#This Row],[Total Drug Cost]]-Table7[[#This Row],[Total Third-party Pay]]</f>
        <v>0</v>
      </c>
      <c r="Q2610" s="127"/>
      <c r="R2610" s="70" t="e">
        <f>VLOOKUP(Table7[[#This Row],[Patient PHN]],'[1]MASTER LIST'!$C:$D,2,FALSE)</f>
        <v>#N/A</v>
      </c>
    </row>
    <row r="2611" spans="1:18" x14ac:dyDescent="0.25">
      <c r="A2611" s="128"/>
      <c r="B2611" s="129"/>
      <c r="C2611" s="130"/>
      <c r="D2611" s="130"/>
      <c r="E2611" s="130"/>
      <c r="F2611" s="130"/>
      <c r="G2611" s="130"/>
      <c r="H2611" s="125"/>
      <c r="I2611" s="130"/>
      <c r="J2611" s="130"/>
      <c r="K2611" s="127"/>
      <c r="L2611" s="127"/>
      <c r="M2611" s="127"/>
      <c r="N2611" s="226">
        <f>Table7[[#This Row],[Drug Cost]]+Table7[[#This Row],[Drug Markup]]+Table7[[#This Row],[Drug Dispensing Fee]]</f>
        <v>0</v>
      </c>
      <c r="O2611" s="126"/>
      <c r="P2611" s="127">
        <f>Table7[[#This Row],[Total Drug Cost]]-Table7[[#This Row],[Total Third-party Pay]]</f>
        <v>0</v>
      </c>
      <c r="Q2611" s="127"/>
      <c r="R2611" s="70" t="e">
        <f>VLOOKUP(Table7[[#This Row],[Patient PHN]],'[1]MASTER LIST'!$C:$D,2,FALSE)</f>
        <v>#N/A</v>
      </c>
    </row>
    <row r="2612" spans="1:18" x14ac:dyDescent="0.25">
      <c r="A2612" s="128"/>
      <c r="B2612" s="129"/>
      <c r="C2612" s="130"/>
      <c r="D2612" s="130"/>
      <c r="E2612" s="130"/>
      <c r="F2612" s="130"/>
      <c r="G2612" s="130"/>
      <c r="H2612" s="125"/>
      <c r="I2612" s="130"/>
      <c r="J2612" s="130"/>
      <c r="K2612" s="127"/>
      <c r="L2612" s="127"/>
      <c r="M2612" s="127"/>
      <c r="N2612" s="226">
        <f>Table7[[#This Row],[Drug Cost]]+Table7[[#This Row],[Drug Markup]]+Table7[[#This Row],[Drug Dispensing Fee]]</f>
        <v>0</v>
      </c>
      <c r="O2612" s="126"/>
      <c r="P2612" s="127">
        <f>Table7[[#This Row],[Total Drug Cost]]-Table7[[#This Row],[Total Third-party Pay]]</f>
        <v>0</v>
      </c>
      <c r="Q2612" s="127"/>
      <c r="R2612" s="70" t="e">
        <f>VLOOKUP(Table7[[#This Row],[Patient PHN]],'[1]MASTER LIST'!$C:$D,2,FALSE)</f>
        <v>#N/A</v>
      </c>
    </row>
    <row r="2613" spans="1:18" x14ac:dyDescent="0.25">
      <c r="A2613" s="128"/>
      <c r="B2613" s="129"/>
      <c r="C2613" s="130"/>
      <c r="D2613" s="130"/>
      <c r="E2613" s="130"/>
      <c r="F2613" s="130"/>
      <c r="G2613" s="130"/>
      <c r="H2613" s="125"/>
      <c r="I2613" s="130"/>
      <c r="J2613" s="130"/>
      <c r="K2613" s="127"/>
      <c r="L2613" s="127"/>
      <c r="M2613" s="127"/>
      <c r="N2613" s="226">
        <f>Table7[[#This Row],[Drug Cost]]+Table7[[#This Row],[Drug Markup]]+Table7[[#This Row],[Drug Dispensing Fee]]</f>
        <v>0</v>
      </c>
      <c r="O2613" s="126"/>
      <c r="P2613" s="127">
        <f>Table7[[#This Row],[Total Drug Cost]]-Table7[[#This Row],[Total Third-party Pay]]</f>
        <v>0</v>
      </c>
      <c r="Q2613" s="127"/>
      <c r="R2613" s="70" t="e">
        <f>VLOOKUP(Table7[[#This Row],[Patient PHN]],'[1]MASTER LIST'!$C:$D,2,FALSE)</f>
        <v>#N/A</v>
      </c>
    </row>
    <row r="2614" spans="1:18" x14ac:dyDescent="0.25">
      <c r="A2614" s="128"/>
      <c r="B2614" s="129"/>
      <c r="C2614" s="130"/>
      <c r="D2614" s="130"/>
      <c r="E2614" s="130"/>
      <c r="F2614" s="130"/>
      <c r="G2614" s="130"/>
      <c r="H2614" s="125"/>
      <c r="I2614" s="130"/>
      <c r="J2614" s="130"/>
      <c r="K2614" s="127"/>
      <c r="L2614" s="127"/>
      <c r="M2614" s="127"/>
      <c r="N2614" s="226">
        <f>Table7[[#This Row],[Drug Cost]]+Table7[[#This Row],[Drug Markup]]+Table7[[#This Row],[Drug Dispensing Fee]]</f>
        <v>0</v>
      </c>
      <c r="O2614" s="126"/>
      <c r="P2614" s="127">
        <f>Table7[[#This Row],[Total Drug Cost]]-Table7[[#This Row],[Total Third-party Pay]]</f>
        <v>0</v>
      </c>
      <c r="Q2614" s="127"/>
      <c r="R2614" s="70" t="e">
        <f>VLOOKUP(Table7[[#This Row],[Patient PHN]],'[1]MASTER LIST'!$C:$D,2,FALSE)</f>
        <v>#N/A</v>
      </c>
    </row>
    <row r="2615" spans="1:18" x14ac:dyDescent="0.25">
      <c r="A2615" s="128"/>
      <c r="B2615" s="129"/>
      <c r="C2615" s="130"/>
      <c r="D2615" s="130"/>
      <c r="E2615" s="130"/>
      <c r="F2615" s="130"/>
      <c r="G2615" s="130"/>
      <c r="H2615" s="125"/>
      <c r="I2615" s="130"/>
      <c r="J2615" s="130"/>
      <c r="K2615" s="127"/>
      <c r="L2615" s="127"/>
      <c r="M2615" s="127"/>
      <c r="N2615" s="226">
        <f>Table7[[#This Row],[Drug Cost]]+Table7[[#This Row],[Drug Markup]]+Table7[[#This Row],[Drug Dispensing Fee]]</f>
        <v>0</v>
      </c>
      <c r="O2615" s="126"/>
      <c r="P2615" s="127">
        <f>Table7[[#This Row],[Total Drug Cost]]-Table7[[#This Row],[Total Third-party Pay]]</f>
        <v>0</v>
      </c>
      <c r="Q2615" s="127"/>
      <c r="R2615" s="70" t="e">
        <f>VLOOKUP(Table7[[#This Row],[Patient PHN]],'[1]MASTER LIST'!$C:$D,2,FALSE)</f>
        <v>#N/A</v>
      </c>
    </row>
    <row r="2616" spans="1:18" x14ac:dyDescent="0.25">
      <c r="A2616" s="128"/>
      <c r="B2616" s="129"/>
      <c r="C2616" s="130"/>
      <c r="D2616" s="130"/>
      <c r="E2616" s="130"/>
      <c r="F2616" s="130"/>
      <c r="G2616" s="130"/>
      <c r="H2616" s="125"/>
      <c r="I2616" s="130"/>
      <c r="J2616" s="130"/>
      <c r="K2616" s="127"/>
      <c r="L2616" s="127"/>
      <c r="M2616" s="127"/>
      <c r="N2616" s="226">
        <f>Table7[[#This Row],[Drug Cost]]+Table7[[#This Row],[Drug Markup]]+Table7[[#This Row],[Drug Dispensing Fee]]</f>
        <v>0</v>
      </c>
      <c r="O2616" s="126"/>
      <c r="P2616" s="127">
        <f>Table7[[#This Row],[Total Drug Cost]]-Table7[[#This Row],[Total Third-party Pay]]</f>
        <v>0</v>
      </c>
      <c r="Q2616" s="127"/>
      <c r="R2616" s="70" t="e">
        <f>VLOOKUP(Table7[[#This Row],[Patient PHN]],'[1]MASTER LIST'!$C:$D,2,FALSE)</f>
        <v>#N/A</v>
      </c>
    </row>
    <row r="2617" spans="1:18" x14ac:dyDescent="0.25">
      <c r="A2617" s="128"/>
      <c r="B2617" s="129"/>
      <c r="C2617" s="130"/>
      <c r="D2617" s="130"/>
      <c r="E2617" s="130"/>
      <c r="F2617" s="130"/>
      <c r="G2617" s="130"/>
      <c r="H2617" s="125"/>
      <c r="I2617" s="130"/>
      <c r="J2617" s="130"/>
      <c r="K2617" s="127"/>
      <c r="L2617" s="127"/>
      <c r="M2617" s="127"/>
      <c r="N2617" s="226">
        <f>Table7[[#This Row],[Drug Cost]]+Table7[[#This Row],[Drug Markup]]+Table7[[#This Row],[Drug Dispensing Fee]]</f>
        <v>0</v>
      </c>
      <c r="O2617" s="126"/>
      <c r="P2617" s="127">
        <f>Table7[[#This Row],[Total Drug Cost]]-Table7[[#This Row],[Total Third-party Pay]]</f>
        <v>0</v>
      </c>
      <c r="Q2617" s="127"/>
      <c r="R2617" s="70" t="e">
        <f>VLOOKUP(Table7[[#This Row],[Patient PHN]],'[1]MASTER LIST'!$C:$D,2,FALSE)</f>
        <v>#N/A</v>
      </c>
    </row>
    <row r="2618" spans="1:18" x14ac:dyDescent="0.25">
      <c r="A2618" s="128"/>
      <c r="B2618" s="129"/>
      <c r="C2618" s="130"/>
      <c r="D2618" s="130"/>
      <c r="E2618" s="130"/>
      <c r="F2618" s="130"/>
      <c r="G2618" s="130"/>
      <c r="H2618" s="125"/>
      <c r="I2618" s="130"/>
      <c r="J2618" s="130"/>
      <c r="K2618" s="127"/>
      <c r="L2618" s="127"/>
      <c r="M2618" s="127"/>
      <c r="N2618" s="226">
        <f>Table7[[#This Row],[Drug Cost]]+Table7[[#This Row],[Drug Markup]]+Table7[[#This Row],[Drug Dispensing Fee]]</f>
        <v>0</v>
      </c>
      <c r="O2618" s="126"/>
      <c r="P2618" s="127">
        <f>Table7[[#This Row],[Total Drug Cost]]-Table7[[#This Row],[Total Third-party Pay]]</f>
        <v>0</v>
      </c>
      <c r="Q2618" s="127"/>
      <c r="R2618" s="70" t="e">
        <f>VLOOKUP(Table7[[#This Row],[Patient PHN]],'[1]MASTER LIST'!$C:$D,2,FALSE)</f>
        <v>#N/A</v>
      </c>
    </row>
    <row r="2619" spans="1:18" x14ac:dyDescent="0.25">
      <c r="A2619" s="128"/>
      <c r="B2619" s="129"/>
      <c r="C2619" s="130"/>
      <c r="D2619" s="130"/>
      <c r="E2619" s="130"/>
      <c r="F2619" s="130"/>
      <c r="G2619" s="130"/>
      <c r="H2619" s="125"/>
      <c r="I2619" s="130"/>
      <c r="J2619" s="130"/>
      <c r="K2619" s="127"/>
      <c r="L2619" s="127"/>
      <c r="M2619" s="127"/>
      <c r="N2619" s="226">
        <f>Table7[[#This Row],[Drug Cost]]+Table7[[#This Row],[Drug Markup]]+Table7[[#This Row],[Drug Dispensing Fee]]</f>
        <v>0</v>
      </c>
      <c r="O2619" s="126"/>
      <c r="P2619" s="127">
        <f>Table7[[#This Row],[Total Drug Cost]]-Table7[[#This Row],[Total Third-party Pay]]</f>
        <v>0</v>
      </c>
      <c r="Q2619" s="127"/>
      <c r="R2619" s="70" t="e">
        <f>VLOOKUP(Table7[[#This Row],[Patient PHN]],'[1]MASTER LIST'!$C:$D,2,FALSE)</f>
        <v>#N/A</v>
      </c>
    </row>
    <row r="2620" spans="1:18" x14ac:dyDescent="0.25">
      <c r="A2620" s="128"/>
      <c r="B2620" s="129"/>
      <c r="C2620" s="130"/>
      <c r="D2620" s="130"/>
      <c r="E2620" s="130"/>
      <c r="F2620" s="130"/>
      <c r="G2620" s="130"/>
      <c r="H2620" s="125"/>
      <c r="I2620" s="130"/>
      <c r="J2620" s="130"/>
      <c r="K2620" s="127"/>
      <c r="L2620" s="127"/>
      <c r="M2620" s="127"/>
      <c r="N2620" s="226">
        <f>Table7[[#This Row],[Drug Cost]]+Table7[[#This Row],[Drug Markup]]+Table7[[#This Row],[Drug Dispensing Fee]]</f>
        <v>0</v>
      </c>
      <c r="O2620" s="126"/>
      <c r="P2620" s="127">
        <f>Table7[[#This Row],[Total Drug Cost]]-Table7[[#This Row],[Total Third-party Pay]]</f>
        <v>0</v>
      </c>
      <c r="Q2620" s="127"/>
      <c r="R2620" s="70" t="e">
        <f>VLOOKUP(Table7[[#This Row],[Patient PHN]],'[1]MASTER LIST'!$C:$D,2,FALSE)</f>
        <v>#N/A</v>
      </c>
    </row>
    <row r="2621" spans="1:18" x14ac:dyDescent="0.25">
      <c r="A2621" s="128"/>
      <c r="B2621" s="129"/>
      <c r="C2621" s="130"/>
      <c r="D2621" s="130"/>
      <c r="E2621" s="130"/>
      <c r="F2621" s="130"/>
      <c r="G2621" s="130"/>
      <c r="H2621" s="125"/>
      <c r="I2621" s="130"/>
      <c r="J2621" s="130"/>
      <c r="K2621" s="127"/>
      <c r="L2621" s="127"/>
      <c r="M2621" s="127"/>
      <c r="N2621" s="226">
        <f>Table7[[#This Row],[Drug Cost]]+Table7[[#This Row],[Drug Markup]]+Table7[[#This Row],[Drug Dispensing Fee]]</f>
        <v>0</v>
      </c>
      <c r="O2621" s="126"/>
      <c r="P2621" s="127">
        <f>Table7[[#This Row],[Total Drug Cost]]-Table7[[#This Row],[Total Third-party Pay]]</f>
        <v>0</v>
      </c>
      <c r="Q2621" s="127"/>
      <c r="R2621" s="70" t="e">
        <f>VLOOKUP(Table7[[#This Row],[Patient PHN]],'[1]MASTER LIST'!$C:$D,2,FALSE)</f>
        <v>#N/A</v>
      </c>
    </row>
    <row r="2622" spans="1:18" x14ac:dyDescent="0.25">
      <c r="A2622" s="128"/>
      <c r="B2622" s="129"/>
      <c r="C2622" s="130"/>
      <c r="D2622" s="130"/>
      <c r="E2622" s="130"/>
      <c r="F2622" s="130"/>
      <c r="G2622" s="130"/>
      <c r="H2622" s="125"/>
      <c r="I2622" s="130"/>
      <c r="J2622" s="130"/>
      <c r="K2622" s="127"/>
      <c r="L2622" s="127"/>
      <c r="M2622" s="127"/>
      <c r="N2622" s="226">
        <f>Table7[[#This Row],[Drug Cost]]+Table7[[#This Row],[Drug Markup]]+Table7[[#This Row],[Drug Dispensing Fee]]</f>
        <v>0</v>
      </c>
      <c r="O2622" s="126"/>
      <c r="P2622" s="127">
        <f>Table7[[#This Row],[Total Drug Cost]]-Table7[[#This Row],[Total Third-party Pay]]</f>
        <v>0</v>
      </c>
      <c r="Q2622" s="127"/>
      <c r="R2622" s="70" t="e">
        <f>VLOOKUP(Table7[[#This Row],[Patient PHN]],'[1]MASTER LIST'!$C:$D,2,FALSE)</f>
        <v>#N/A</v>
      </c>
    </row>
    <row r="2623" spans="1:18" x14ac:dyDescent="0.25">
      <c r="A2623" s="128"/>
      <c r="B2623" s="129"/>
      <c r="C2623" s="130"/>
      <c r="D2623" s="130"/>
      <c r="E2623" s="130"/>
      <c r="F2623" s="130"/>
      <c r="G2623" s="130"/>
      <c r="H2623" s="125"/>
      <c r="I2623" s="130"/>
      <c r="J2623" s="130"/>
      <c r="K2623" s="127"/>
      <c r="L2623" s="127"/>
      <c r="M2623" s="127"/>
      <c r="N2623" s="226">
        <f>Table7[[#This Row],[Drug Cost]]+Table7[[#This Row],[Drug Markup]]+Table7[[#This Row],[Drug Dispensing Fee]]</f>
        <v>0</v>
      </c>
      <c r="O2623" s="126"/>
      <c r="P2623" s="127">
        <f>Table7[[#This Row],[Total Drug Cost]]-Table7[[#This Row],[Total Third-party Pay]]</f>
        <v>0</v>
      </c>
      <c r="Q2623" s="127"/>
      <c r="R2623" s="70" t="e">
        <f>VLOOKUP(Table7[[#This Row],[Patient PHN]],'[1]MASTER LIST'!$C:$D,2,FALSE)</f>
        <v>#N/A</v>
      </c>
    </row>
    <row r="2624" spans="1:18" x14ac:dyDescent="0.25">
      <c r="A2624" s="128"/>
      <c r="B2624" s="129"/>
      <c r="C2624" s="130"/>
      <c r="D2624" s="130"/>
      <c r="E2624" s="130"/>
      <c r="F2624" s="130"/>
      <c r="G2624" s="130"/>
      <c r="H2624" s="125"/>
      <c r="I2624" s="130"/>
      <c r="J2624" s="130"/>
      <c r="K2624" s="127"/>
      <c r="L2624" s="127"/>
      <c r="M2624" s="127"/>
      <c r="N2624" s="226">
        <f>Table7[[#This Row],[Drug Cost]]+Table7[[#This Row],[Drug Markup]]+Table7[[#This Row],[Drug Dispensing Fee]]</f>
        <v>0</v>
      </c>
      <c r="O2624" s="126"/>
      <c r="P2624" s="127">
        <f>Table7[[#This Row],[Total Drug Cost]]-Table7[[#This Row],[Total Third-party Pay]]</f>
        <v>0</v>
      </c>
      <c r="Q2624" s="127"/>
      <c r="R2624" s="70" t="e">
        <f>VLOOKUP(Table7[[#This Row],[Patient PHN]],'[1]MASTER LIST'!$C:$D,2,FALSE)</f>
        <v>#N/A</v>
      </c>
    </row>
    <row r="2625" spans="1:18" x14ac:dyDescent="0.25">
      <c r="A2625" s="128"/>
      <c r="B2625" s="129"/>
      <c r="C2625" s="130"/>
      <c r="D2625" s="130"/>
      <c r="E2625" s="130"/>
      <c r="F2625" s="130"/>
      <c r="G2625" s="130"/>
      <c r="H2625" s="125"/>
      <c r="I2625" s="130"/>
      <c r="J2625" s="130"/>
      <c r="K2625" s="127"/>
      <c r="L2625" s="127"/>
      <c r="M2625" s="127"/>
      <c r="N2625" s="226">
        <f>Table7[[#This Row],[Drug Cost]]+Table7[[#This Row],[Drug Markup]]+Table7[[#This Row],[Drug Dispensing Fee]]</f>
        <v>0</v>
      </c>
      <c r="O2625" s="126"/>
      <c r="P2625" s="127">
        <f>Table7[[#This Row],[Total Drug Cost]]-Table7[[#This Row],[Total Third-party Pay]]</f>
        <v>0</v>
      </c>
      <c r="Q2625" s="127"/>
      <c r="R2625" s="70" t="e">
        <f>VLOOKUP(Table7[[#This Row],[Patient PHN]],'[1]MASTER LIST'!$C:$D,2,FALSE)</f>
        <v>#N/A</v>
      </c>
    </row>
    <row r="2626" spans="1:18" x14ac:dyDescent="0.25">
      <c r="A2626" s="128"/>
      <c r="B2626" s="129"/>
      <c r="C2626" s="130"/>
      <c r="D2626" s="130"/>
      <c r="E2626" s="130"/>
      <c r="F2626" s="130"/>
      <c r="G2626" s="130"/>
      <c r="H2626" s="125"/>
      <c r="I2626" s="130"/>
      <c r="J2626" s="130"/>
      <c r="K2626" s="127"/>
      <c r="L2626" s="127"/>
      <c r="M2626" s="127"/>
      <c r="N2626" s="226">
        <f>Table7[[#This Row],[Drug Cost]]+Table7[[#This Row],[Drug Markup]]+Table7[[#This Row],[Drug Dispensing Fee]]</f>
        <v>0</v>
      </c>
      <c r="O2626" s="126"/>
      <c r="P2626" s="127">
        <f>Table7[[#This Row],[Total Drug Cost]]-Table7[[#This Row],[Total Third-party Pay]]</f>
        <v>0</v>
      </c>
      <c r="Q2626" s="127"/>
      <c r="R2626" s="70" t="e">
        <f>VLOOKUP(Table7[[#This Row],[Patient PHN]],'[1]MASTER LIST'!$C:$D,2,FALSE)</f>
        <v>#N/A</v>
      </c>
    </row>
    <row r="2627" spans="1:18" x14ac:dyDescent="0.25">
      <c r="A2627" s="128"/>
      <c r="B2627" s="129"/>
      <c r="C2627" s="130"/>
      <c r="D2627" s="130"/>
      <c r="E2627" s="130"/>
      <c r="F2627" s="130"/>
      <c r="G2627" s="130"/>
      <c r="H2627" s="125"/>
      <c r="I2627" s="130"/>
      <c r="J2627" s="130"/>
      <c r="K2627" s="127"/>
      <c r="L2627" s="127"/>
      <c r="M2627" s="127"/>
      <c r="N2627" s="226">
        <f>Table7[[#This Row],[Drug Cost]]+Table7[[#This Row],[Drug Markup]]+Table7[[#This Row],[Drug Dispensing Fee]]</f>
        <v>0</v>
      </c>
      <c r="O2627" s="126"/>
      <c r="P2627" s="127">
        <f>Table7[[#This Row],[Total Drug Cost]]-Table7[[#This Row],[Total Third-party Pay]]</f>
        <v>0</v>
      </c>
      <c r="Q2627" s="127"/>
      <c r="R2627" s="70" t="e">
        <f>VLOOKUP(Table7[[#This Row],[Patient PHN]],'[1]MASTER LIST'!$C:$D,2,FALSE)</f>
        <v>#N/A</v>
      </c>
    </row>
    <row r="2628" spans="1:18" x14ac:dyDescent="0.25">
      <c r="A2628" s="128"/>
      <c r="B2628" s="129"/>
      <c r="C2628" s="130"/>
      <c r="D2628" s="130"/>
      <c r="E2628" s="130"/>
      <c r="F2628" s="130"/>
      <c r="G2628" s="130"/>
      <c r="H2628" s="125"/>
      <c r="I2628" s="130"/>
      <c r="J2628" s="130"/>
      <c r="K2628" s="127"/>
      <c r="L2628" s="127"/>
      <c r="M2628" s="127"/>
      <c r="N2628" s="226">
        <f>Table7[[#This Row],[Drug Cost]]+Table7[[#This Row],[Drug Markup]]+Table7[[#This Row],[Drug Dispensing Fee]]</f>
        <v>0</v>
      </c>
      <c r="O2628" s="126"/>
      <c r="P2628" s="127">
        <f>Table7[[#This Row],[Total Drug Cost]]-Table7[[#This Row],[Total Third-party Pay]]</f>
        <v>0</v>
      </c>
      <c r="Q2628" s="127"/>
      <c r="R2628" s="70" t="e">
        <f>VLOOKUP(Table7[[#This Row],[Patient PHN]],'[1]MASTER LIST'!$C:$D,2,FALSE)</f>
        <v>#N/A</v>
      </c>
    </row>
    <row r="2629" spans="1:18" x14ac:dyDescent="0.25">
      <c r="A2629" s="128"/>
      <c r="B2629" s="129"/>
      <c r="C2629" s="130"/>
      <c r="D2629" s="130"/>
      <c r="E2629" s="130"/>
      <c r="F2629" s="130"/>
      <c r="G2629" s="130"/>
      <c r="H2629" s="125"/>
      <c r="I2629" s="130"/>
      <c r="J2629" s="130"/>
      <c r="K2629" s="127"/>
      <c r="L2629" s="127"/>
      <c r="M2629" s="127"/>
      <c r="N2629" s="226">
        <f>Table7[[#This Row],[Drug Cost]]+Table7[[#This Row],[Drug Markup]]+Table7[[#This Row],[Drug Dispensing Fee]]</f>
        <v>0</v>
      </c>
      <c r="O2629" s="126"/>
      <c r="P2629" s="127">
        <f>Table7[[#This Row],[Total Drug Cost]]-Table7[[#This Row],[Total Third-party Pay]]</f>
        <v>0</v>
      </c>
      <c r="Q2629" s="127"/>
      <c r="R2629" s="70" t="e">
        <f>VLOOKUP(Table7[[#This Row],[Patient PHN]],'[1]MASTER LIST'!$C:$D,2,FALSE)</f>
        <v>#N/A</v>
      </c>
    </row>
    <row r="2630" spans="1:18" x14ac:dyDescent="0.25">
      <c r="A2630" s="128"/>
      <c r="B2630" s="129"/>
      <c r="C2630" s="130"/>
      <c r="D2630" s="130"/>
      <c r="E2630" s="130"/>
      <c r="F2630" s="130"/>
      <c r="G2630" s="130"/>
      <c r="H2630" s="125"/>
      <c r="I2630" s="130"/>
      <c r="J2630" s="130"/>
      <c r="K2630" s="127"/>
      <c r="L2630" s="127"/>
      <c r="M2630" s="127"/>
      <c r="N2630" s="226">
        <f>Table7[[#This Row],[Drug Cost]]+Table7[[#This Row],[Drug Markup]]+Table7[[#This Row],[Drug Dispensing Fee]]</f>
        <v>0</v>
      </c>
      <c r="O2630" s="126"/>
      <c r="P2630" s="127">
        <f>Table7[[#This Row],[Total Drug Cost]]-Table7[[#This Row],[Total Third-party Pay]]</f>
        <v>0</v>
      </c>
      <c r="Q2630" s="127"/>
      <c r="R2630" s="70" t="e">
        <f>VLOOKUP(Table7[[#This Row],[Patient PHN]],'[1]MASTER LIST'!$C:$D,2,FALSE)</f>
        <v>#N/A</v>
      </c>
    </row>
    <row r="2631" spans="1:18" x14ac:dyDescent="0.25">
      <c r="A2631" s="128"/>
      <c r="B2631" s="129"/>
      <c r="C2631" s="130"/>
      <c r="D2631" s="130"/>
      <c r="E2631" s="130"/>
      <c r="F2631" s="130"/>
      <c r="G2631" s="130"/>
      <c r="H2631" s="125"/>
      <c r="I2631" s="130"/>
      <c r="J2631" s="130"/>
      <c r="K2631" s="127"/>
      <c r="L2631" s="127"/>
      <c r="M2631" s="127"/>
      <c r="N2631" s="226">
        <f>Table7[[#This Row],[Drug Cost]]+Table7[[#This Row],[Drug Markup]]+Table7[[#This Row],[Drug Dispensing Fee]]</f>
        <v>0</v>
      </c>
      <c r="O2631" s="126"/>
      <c r="P2631" s="127">
        <f>Table7[[#This Row],[Total Drug Cost]]-Table7[[#This Row],[Total Third-party Pay]]</f>
        <v>0</v>
      </c>
      <c r="Q2631" s="127"/>
      <c r="R2631" s="70" t="e">
        <f>VLOOKUP(Table7[[#This Row],[Patient PHN]],'[1]MASTER LIST'!$C:$D,2,FALSE)</f>
        <v>#N/A</v>
      </c>
    </row>
    <row r="2632" spans="1:18" x14ac:dyDescent="0.25">
      <c r="A2632" s="128"/>
      <c r="B2632" s="129"/>
      <c r="C2632" s="130"/>
      <c r="D2632" s="130"/>
      <c r="E2632" s="130"/>
      <c r="F2632" s="130"/>
      <c r="G2632" s="130"/>
      <c r="H2632" s="125"/>
      <c r="I2632" s="130"/>
      <c r="J2632" s="130"/>
      <c r="K2632" s="127"/>
      <c r="L2632" s="127"/>
      <c r="M2632" s="127"/>
      <c r="N2632" s="226">
        <f>Table7[[#This Row],[Drug Cost]]+Table7[[#This Row],[Drug Markup]]+Table7[[#This Row],[Drug Dispensing Fee]]</f>
        <v>0</v>
      </c>
      <c r="O2632" s="126"/>
      <c r="P2632" s="127">
        <f>Table7[[#This Row],[Total Drug Cost]]-Table7[[#This Row],[Total Third-party Pay]]</f>
        <v>0</v>
      </c>
      <c r="Q2632" s="127"/>
      <c r="R2632" s="70" t="e">
        <f>VLOOKUP(Table7[[#This Row],[Patient PHN]],'[1]MASTER LIST'!$C:$D,2,FALSE)</f>
        <v>#N/A</v>
      </c>
    </row>
    <row r="2633" spans="1:18" x14ac:dyDescent="0.25">
      <c r="A2633" s="128"/>
      <c r="B2633" s="129"/>
      <c r="C2633" s="130"/>
      <c r="D2633" s="130"/>
      <c r="E2633" s="130"/>
      <c r="F2633" s="130"/>
      <c r="G2633" s="130"/>
      <c r="H2633" s="125"/>
      <c r="I2633" s="130"/>
      <c r="J2633" s="130"/>
      <c r="K2633" s="127"/>
      <c r="L2633" s="127"/>
      <c r="M2633" s="127"/>
      <c r="N2633" s="226">
        <f>Table7[[#This Row],[Drug Cost]]+Table7[[#This Row],[Drug Markup]]+Table7[[#This Row],[Drug Dispensing Fee]]</f>
        <v>0</v>
      </c>
      <c r="O2633" s="126"/>
      <c r="P2633" s="127">
        <f>Table7[[#This Row],[Total Drug Cost]]-Table7[[#This Row],[Total Third-party Pay]]</f>
        <v>0</v>
      </c>
      <c r="Q2633" s="127"/>
      <c r="R2633" s="70" t="e">
        <f>VLOOKUP(Table7[[#This Row],[Patient PHN]],'[1]MASTER LIST'!$C:$D,2,FALSE)</f>
        <v>#N/A</v>
      </c>
    </row>
    <row r="2634" spans="1:18" x14ac:dyDescent="0.25">
      <c r="A2634" s="128"/>
      <c r="B2634" s="129"/>
      <c r="C2634" s="130"/>
      <c r="D2634" s="130"/>
      <c r="E2634" s="130"/>
      <c r="F2634" s="130"/>
      <c r="G2634" s="130"/>
      <c r="H2634" s="125"/>
      <c r="I2634" s="130"/>
      <c r="J2634" s="130"/>
      <c r="K2634" s="127"/>
      <c r="L2634" s="127"/>
      <c r="M2634" s="127"/>
      <c r="N2634" s="226">
        <f>Table7[[#This Row],[Drug Cost]]+Table7[[#This Row],[Drug Markup]]+Table7[[#This Row],[Drug Dispensing Fee]]</f>
        <v>0</v>
      </c>
      <c r="O2634" s="126"/>
      <c r="P2634" s="127">
        <f>Table7[[#This Row],[Total Drug Cost]]-Table7[[#This Row],[Total Third-party Pay]]</f>
        <v>0</v>
      </c>
      <c r="Q2634" s="127"/>
      <c r="R2634" s="70" t="e">
        <f>VLOOKUP(Table7[[#This Row],[Patient PHN]],'[1]MASTER LIST'!$C:$D,2,FALSE)</f>
        <v>#N/A</v>
      </c>
    </row>
    <row r="2635" spans="1:18" x14ac:dyDescent="0.25">
      <c r="A2635" s="128"/>
      <c r="B2635" s="129"/>
      <c r="C2635" s="130"/>
      <c r="D2635" s="130"/>
      <c r="E2635" s="130"/>
      <c r="F2635" s="130"/>
      <c r="G2635" s="130"/>
      <c r="H2635" s="125"/>
      <c r="I2635" s="130"/>
      <c r="J2635" s="130"/>
      <c r="K2635" s="127"/>
      <c r="L2635" s="127"/>
      <c r="M2635" s="127"/>
      <c r="N2635" s="226">
        <f>Table7[[#This Row],[Drug Cost]]+Table7[[#This Row],[Drug Markup]]+Table7[[#This Row],[Drug Dispensing Fee]]</f>
        <v>0</v>
      </c>
      <c r="O2635" s="126"/>
      <c r="P2635" s="127">
        <f>Table7[[#This Row],[Total Drug Cost]]-Table7[[#This Row],[Total Third-party Pay]]</f>
        <v>0</v>
      </c>
      <c r="Q2635" s="127"/>
      <c r="R2635" s="70" t="e">
        <f>VLOOKUP(Table7[[#This Row],[Patient PHN]],'[1]MASTER LIST'!$C:$D,2,FALSE)</f>
        <v>#N/A</v>
      </c>
    </row>
    <row r="2636" spans="1:18" x14ac:dyDescent="0.25">
      <c r="A2636" s="128"/>
      <c r="B2636" s="129"/>
      <c r="C2636" s="130"/>
      <c r="D2636" s="130"/>
      <c r="E2636" s="130"/>
      <c r="F2636" s="130"/>
      <c r="G2636" s="130"/>
      <c r="H2636" s="125"/>
      <c r="I2636" s="130"/>
      <c r="J2636" s="130"/>
      <c r="K2636" s="127"/>
      <c r="L2636" s="127"/>
      <c r="M2636" s="127"/>
      <c r="N2636" s="226">
        <f>Table7[[#This Row],[Drug Cost]]+Table7[[#This Row],[Drug Markup]]+Table7[[#This Row],[Drug Dispensing Fee]]</f>
        <v>0</v>
      </c>
      <c r="O2636" s="126"/>
      <c r="P2636" s="127">
        <f>Table7[[#This Row],[Total Drug Cost]]-Table7[[#This Row],[Total Third-party Pay]]</f>
        <v>0</v>
      </c>
      <c r="Q2636" s="127"/>
      <c r="R2636" s="70" t="e">
        <f>VLOOKUP(Table7[[#This Row],[Patient PHN]],'[1]MASTER LIST'!$C:$D,2,FALSE)</f>
        <v>#N/A</v>
      </c>
    </row>
    <row r="2637" spans="1:18" x14ac:dyDescent="0.25">
      <c r="A2637" s="128"/>
      <c r="B2637" s="129"/>
      <c r="C2637" s="130"/>
      <c r="D2637" s="130"/>
      <c r="E2637" s="130"/>
      <c r="F2637" s="130"/>
      <c r="G2637" s="130"/>
      <c r="H2637" s="125"/>
      <c r="I2637" s="130"/>
      <c r="J2637" s="130"/>
      <c r="K2637" s="127"/>
      <c r="L2637" s="127"/>
      <c r="M2637" s="127"/>
      <c r="N2637" s="226">
        <f>Table7[[#This Row],[Drug Cost]]+Table7[[#This Row],[Drug Markup]]+Table7[[#This Row],[Drug Dispensing Fee]]</f>
        <v>0</v>
      </c>
      <c r="O2637" s="126"/>
      <c r="P2637" s="127">
        <f>Table7[[#This Row],[Total Drug Cost]]-Table7[[#This Row],[Total Third-party Pay]]</f>
        <v>0</v>
      </c>
      <c r="Q2637" s="127"/>
      <c r="R2637" s="70" t="e">
        <f>VLOOKUP(Table7[[#This Row],[Patient PHN]],'[1]MASTER LIST'!$C:$D,2,FALSE)</f>
        <v>#N/A</v>
      </c>
    </row>
    <row r="2638" spans="1:18" x14ac:dyDescent="0.25">
      <c r="A2638" s="128"/>
      <c r="B2638" s="129"/>
      <c r="C2638" s="130"/>
      <c r="D2638" s="130"/>
      <c r="E2638" s="130"/>
      <c r="F2638" s="130"/>
      <c r="G2638" s="130"/>
      <c r="H2638" s="125"/>
      <c r="I2638" s="130"/>
      <c r="J2638" s="130"/>
      <c r="K2638" s="127"/>
      <c r="L2638" s="127"/>
      <c r="M2638" s="127"/>
      <c r="N2638" s="226">
        <f>Table7[[#This Row],[Drug Cost]]+Table7[[#This Row],[Drug Markup]]+Table7[[#This Row],[Drug Dispensing Fee]]</f>
        <v>0</v>
      </c>
      <c r="O2638" s="126"/>
      <c r="P2638" s="127">
        <f>Table7[[#This Row],[Total Drug Cost]]-Table7[[#This Row],[Total Third-party Pay]]</f>
        <v>0</v>
      </c>
      <c r="Q2638" s="127"/>
      <c r="R2638" s="70" t="e">
        <f>VLOOKUP(Table7[[#This Row],[Patient PHN]],'[1]MASTER LIST'!$C:$D,2,FALSE)</f>
        <v>#N/A</v>
      </c>
    </row>
    <row r="2639" spans="1:18" x14ac:dyDescent="0.25">
      <c r="A2639" s="128"/>
      <c r="B2639" s="129"/>
      <c r="C2639" s="130"/>
      <c r="D2639" s="130"/>
      <c r="E2639" s="130"/>
      <c r="F2639" s="130"/>
      <c r="G2639" s="130"/>
      <c r="H2639" s="125"/>
      <c r="I2639" s="130"/>
      <c r="J2639" s="130"/>
      <c r="K2639" s="127"/>
      <c r="L2639" s="127"/>
      <c r="M2639" s="127"/>
      <c r="N2639" s="226">
        <f>Table7[[#This Row],[Drug Cost]]+Table7[[#This Row],[Drug Markup]]+Table7[[#This Row],[Drug Dispensing Fee]]</f>
        <v>0</v>
      </c>
      <c r="O2639" s="126"/>
      <c r="P2639" s="127">
        <f>Table7[[#This Row],[Total Drug Cost]]-Table7[[#This Row],[Total Third-party Pay]]</f>
        <v>0</v>
      </c>
      <c r="Q2639" s="127"/>
      <c r="R2639" s="70" t="e">
        <f>VLOOKUP(Table7[[#This Row],[Patient PHN]],'[1]MASTER LIST'!$C:$D,2,FALSE)</f>
        <v>#N/A</v>
      </c>
    </row>
    <row r="2640" spans="1:18" x14ac:dyDescent="0.25">
      <c r="A2640" s="128"/>
      <c r="B2640" s="129"/>
      <c r="C2640" s="130"/>
      <c r="D2640" s="130"/>
      <c r="E2640" s="130"/>
      <c r="F2640" s="130"/>
      <c r="G2640" s="130"/>
      <c r="H2640" s="125"/>
      <c r="I2640" s="130"/>
      <c r="J2640" s="130"/>
      <c r="K2640" s="127"/>
      <c r="L2640" s="127"/>
      <c r="M2640" s="127"/>
      <c r="N2640" s="226">
        <f>Table7[[#This Row],[Drug Cost]]+Table7[[#This Row],[Drug Markup]]+Table7[[#This Row],[Drug Dispensing Fee]]</f>
        <v>0</v>
      </c>
      <c r="O2640" s="126"/>
      <c r="P2640" s="127">
        <f>Table7[[#This Row],[Total Drug Cost]]-Table7[[#This Row],[Total Third-party Pay]]</f>
        <v>0</v>
      </c>
      <c r="Q2640" s="127"/>
      <c r="R2640" s="70" t="e">
        <f>VLOOKUP(Table7[[#This Row],[Patient PHN]],'[1]MASTER LIST'!$C:$D,2,FALSE)</f>
        <v>#N/A</v>
      </c>
    </row>
    <row r="2641" spans="1:18" x14ac:dyDescent="0.25">
      <c r="A2641" s="128"/>
      <c r="B2641" s="129"/>
      <c r="C2641" s="130"/>
      <c r="D2641" s="130"/>
      <c r="E2641" s="130"/>
      <c r="F2641" s="130"/>
      <c r="G2641" s="130"/>
      <c r="H2641" s="125"/>
      <c r="I2641" s="130"/>
      <c r="J2641" s="130"/>
      <c r="K2641" s="127"/>
      <c r="L2641" s="127"/>
      <c r="M2641" s="127"/>
      <c r="N2641" s="226">
        <f>Table7[[#This Row],[Drug Cost]]+Table7[[#This Row],[Drug Markup]]+Table7[[#This Row],[Drug Dispensing Fee]]</f>
        <v>0</v>
      </c>
      <c r="O2641" s="126"/>
      <c r="P2641" s="127">
        <f>Table7[[#This Row],[Total Drug Cost]]-Table7[[#This Row],[Total Third-party Pay]]</f>
        <v>0</v>
      </c>
      <c r="Q2641" s="127"/>
      <c r="R2641" s="70" t="e">
        <f>VLOOKUP(Table7[[#This Row],[Patient PHN]],'[1]MASTER LIST'!$C:$D,2,FALSE)</f>
        <v>#N/A</v>
      </c>
    </row>
    <row r="2642" spans="1:18" x14ac:dyDescent="0.25">
      <c r="A2642" s="128"/>
      <c r="B2642" s="129"/>
      <c r="C2642" s="130"/>
      <c r="D2642" s="130"/>
      <c r="E2642" s="130"/>
      <c r="F2642" s="130"/>
      <c r="G2642" s="130"/>
      <c r="H2642" s="125"/>
      <c r="I2642" s="130"/>
      <c r="J2642" s="130"/>
      <c r="K2642" s="127"/>
      <c r="L2642" s="127"/>
      <c r="M2642" s="127"/>
      <c r="N2642" s="226">
        <f>Table7[[#This Row],[Drug Cost]]+Table7[[#This Row],[Drug Markup]]+Table7[[#This Row],[Drug Dispensing Fee]]</f>
        <v>0</v>
      </c>
      <c r="O2642" s="126"/>
      <c r="P2642" s="127">
        <f>Table7[[#This Row],[Total Drug Cost]]-Table7[[#This Row],[Total Third-party Pay]]</f>
        <v>0</v>
      </c>
      <c r="Q2642" s="127"/>
      <c r="R2642" s="70" t="e">
        <f>VLOOKUP(Table7[[#This Row],[Patient PHN]],'[1]MASTER LIST'!$C:$D,2,FALSE)</f>
        <v>#N/A</v>
      </c>
    </row>
    <row r="2643" spans="1:18" x14ac:dyDescent="0.25">
      <c r="A2643" s="128"/>
      <c r="B2643" s="129"/>
      <c r="C2643" s="130"/>
      <c r="D2643" s="130"/>
      <c r="E2643" s="130"/>
      <c r="F2643" s="130"/>
      <c r="G2643" s="130"/>
      <c r="H2643" s="125"/>
      <c r="I2643" s="130"/>
      <c r="J2643" s="130"/>
      <c r="K2643" s="127"/>
      <c r="L2643" s="127"/>
      <c r="M2643" s="127"/>
      <c r="N2643" s="226">
        <f>Table7[[#This Row],[Drug Cost]]+Table7[[#This Row],[Drug Markup]]+Table7[[#This Row],[Drug Dispensing Fee]]</f>
        <v>0</v>
      </c>
      <c r="O2643" s="126"/>
      <c r="P2643" s="127">
        <f>Table7[[#This Row],[Total Drug Cost]]-Table7[[#This Row],[Total Third-party Pay]]</f>
        <v>0</v>
      </c>
      <c r="Q2643" s="127"/>
      <c r="R2643" s="70" t="e">
        <f>VLOOKUP(Table7[[#This Row],[Patient PHN]],'[1]MASTER LIST'!$C:$D,2,FALSE)</f>
        <v>#N/A</v>
      </c>
    </row>
    <row r="2644" spans="1:18" x14ac:dyDescent="0.25">
      <c r="A2644" s="128"/>
      <c r="B2644" s="129"/>
      <c r="C2644" s="130"/>
      <c r="D2644" s="130"/>
      <c r="E2644" s="130"/>
      <c r="F2644" s="130"/>
      <c r="G2644" s="130"/>
      <c r="H2644" s="125"/>
      <c r="I2644" s="130"/>
      <c r="J2644" s="130"/>
      <c r="K2644" s="127"/>
      <c r="L2644" s="127"/>
      <c r="M2644" s="127"/>
      <c r="N2644" s="226">
        <f>Table7[[#This Row],[Drug Cost]]+Table7[[#This Row],[Drug Markup]]+Table7[[#This Row],[Drug Dispensing Fee]]</f>
        <v>0</v>
      </c>
      <c r="O2644" s="126"/>
      <c r="P2644" s="127">
        <f>Table7[[#This Row],[Total Drug Cost]]-Table7[[#This Row],[Total Third-party Pay]]</f>
        <v>0</v>
      </c>
      <c r="Q2644" s="127"/>
      <c r="R2644" s="70" t="e">
        <f>VLOOKUP(Table7[[#This Row],[Patient PHN]],'[1]MASTER LIST'!$C:$D,2,FALSE)</f>
        <v>#N/A</v>
      </c>
    </row>
    <row r="2645" spans="1:18" x14ac:dyDescent="0.25">
      <c r="A2645" s="128"/>
      <c r="B2645" s="129"/>
      <c r="C2645" s="130"/>
      <c r="D2645" s="130"/>
      <c r="E2645" s="130"/>
      <c r="F2645" s="130"/>
      <c r="G2645" s="130"/>
      <c r="H2645" s="125"/>
      <c r="I2645" s="130"/>
      <c r="J2645" s="130"/>
      <c r="K2645" s="127"/>
      <c r="L2645" s="127"/>
      <c r="M2645" s="127"/>
      <c r="N2645" s="226">
        <f>Table7[[#This Row],[Drug Cost]]+Table7[[#This Row],[Drug Markup]]+Table7[[#This Row],[Drug Dispensing Fee]]</f>
        <v>0</v>
      </c>
      <c r="O2645" s="126"/>
      <c r="P2645" s="127">
        <f>Table7[[#This Row],[Total Drug Cost]]-Table7[[#This Row],[Total Third-party Pay]]</f>
        <v>0</v>
      </c>
      <c r="Q2645" s="127"/>
      <c r="R2645" s="70" t="e">
        <f>VLOOKUP(Table7[[#This Row],[Patient PHN]],'[1]MASTER LIST'!$C:$D,2,FALSE)</f>
        <v>#N/A</v>
      </c>
    </row>
    <row r="2646" spans="1:18" x14ac:dyDescent="0.25">
      <c r="A2646" s="128"/>
      <c r="B2646" s="129"/>
      <c r="C2646" s="130"/>
      <c r="D2646" s="130"/>
      <c r="E2646" s="130"/>
      <c r="F2646" s="130"/>
      <c r="G2646" s="130"/>
      <c r="H2646" s="125"/>
      <c r="I2646" s="130"/>
      <c r="J2646" s="130"/>
      <c r="K2646" s="127"/>
      <c r="L2646" s="127"/>
      <c r="M2646" s="127"/>
      <c r="N2646" s="226">
        <f>Table7[[#This Row],[Drug Cost]]+Table7[[#This Row],[Drug Markup]]+Table7[[#This Row],[Drug Dispensing Fee]]</f>
        <v>0</v>
      </c>
      <c r="O2646" s="126"/>
      <c r="P2646" s="127">
        <f>Table7[[#This Row],[Total Drug Cost]]-Table7[[#This Row],[Total Third-party Pay]]</f>
        <v>0</v>
      </c>
      <c r="Q2646" s="127"/>
      <c r="R2646" s="70" t="e">
        <f>VLOOKUP(Table7[[#This Row],[Patient PHN]],'[1]MASTER LIST'!$C:$D,2,FALSE)</f>
        <v>#N/A</v>
      </c>
    </row>
    <row r="2647" spans="1:18" x14ac:dyDescent="0.25">
      <c r="A2647" s="128"/>
      <c r="B2647" s="129"/>
      <c r="C2647" s="130"/>
      <c r="D2647" s="130"/>
      <c r="E2647" s="130"/>
      <c r="F2647" s="130"/>
      <c r="G2647" s="130"/>
      <c r="H2647" s="125"/>
      <c r="I2647" s="130"/>
      <c r="J2647" s="130"/>
      <c r="K2647" s="127"/>
      <c r="L2647" s="127"/>
      <c r="M2647" s="127"/>
      <c r="N2647" s="226">
        <f>Table7[[#This Row],[Drug Cost]]+Table7[[#This Row],[Drug Markup]]+Table7[[#This Row],[Drug Dispensing Fee]]</f>
        <v>0</v>
      </c>
      <c r="O2647" s="126"/>
      <c r="P2647" s="127">
        <f>Table7[[#This Row],[Total Drug Cost]]-Table7[[#This Row],[Total Third-party Pay]]</f>
        <v>0</v>
      </c>
      <c r="Q2647" s="127"/>
      <c r="R2647" s="70" t="e">
        <f>VLOOKUP(Table7[[#This Row],[Patient PHN]],'[1]MASTER LIST'!$C:$D,2,FALSE)</f>
        <v>#N/A</v>
      </c>
    </row>
    <row r="2648" spans="1:18" x14ac:dyDescent="0.25">
      <c r="A2648" s="128"/>
      <c r="B2648" s="129"/>
      <c r="C2648" s="130"/>
      <c r="D2648" s="130"/>
      <c r="E2648" s="130"/>
      <c r="F2648" s="130"/>
      <c r="G2648" s="130"/>
      <c r="H2648" s="125"/>
      <c r="I2648" s="130"/>
      <c r="J2648" s="130"/>
      <c r="K2648" s="127"/>
      <c r="L2648" s="127"/>
      <c r="M2648" s="127"/>
      <c r="N2648" s="226">
        <f>Table7[[#This Row],[Drug Cost]]+Table7[[#This Row],[Drug Markup]]+Table7[[#This Row],[Drug Dispensing Fee]]</f>
        <v>0</v>
      </c>
      <c r="O2648" s="126"/>
      <c r="P2648" s="127">
        <f>Table7[[#This Row],[Total Drug Cost]]-Table7[[#This Row],[Total Third-party Pay]]</f>
        <v>0</v>
      </c>
      <c r="Q2648" s="127"/>
      <c r="R2648" s="70" t="e">
        <f>VLOOKUP(Table7[[#This Row],[Patient PHN]],'[1]MASTER LIST'!$C:$D,2,FALSE)</f>
        <v>#N/A</v>
      </c>
    </row>
    <row r="2649" spans="1:18" x14ac:dyDescent="0.25">
      <c r="A2649" s="128"/>
      <c r="B2649" s="129"/>
      <c r="C2649" s="130"/>
      <c r="D2649" s="130"/>
      <c r="E2649" s="130"/>
      <c r="F2649" s="130"/>
      <c r="G2649" s="130"/>
      <c r="H2649" s="125"/>
      <c r="I2649" s="130"/>
      <c r="J2649" s="130"/>
      <c r="K2649" s="127"/>
      <c r="L2649" s="127"/>
      <c r="M2649" s="127"/>
      <c r="N2649" s="226">
        <f>Table7[[#This Row],[Drug Cost]]+Table7[[#This Row],[Drug Markup]]+Table7[[#This Row],[Drug Dispensing Fee]]</f>
        <v>0</v>
      </c>
      <c r="O2649" s="126"/>
      <c r="P2649" s="127">
        <f>Table7[[#This Row],[Total Drug Cost]]-Table7[[#This Row],[Total Third-party Pay]]</f>
        <v>0</v>
      </c>
      <c r="Q2649" s="127"/>
      <c r="R2649" s="70" t="e">
        <f>VLOOKUP(Table7[[#This Row],[Patient PHN]],'[1]MASTER LIST'!$C:$D,2,FALSE)</f>
        <v>#N/A</v>
      </c>
    </row>
    <row r="2650" spans="1:18" x14ac:dyDescent="0.25">
      <c r="A2650" s="128"/>
      <c r="B2650" s="129"/>
      <c r="C2650" s="130"/>
      <c r="D2650" s="130"/>
      <c r="E2650" s="130"/>
      <c r="F2650" s="130"/>
      <c r="G2650" s="130"/>
      <c r="H2650" s="125"/>
      <c r="I2650" s="130"/>
      <c r="J2650" s="130"/>
      <c r="K2650" s="127"/>
      <c r="L2650" s="127"/>
      <c r="M2650" s="127"/>
      <c r="N2650" s="226">
        <f>Table7[[#This Row],[Drug Cost]]+Table7[[#This Row],[Drug Markup]]+Table7[[#This Row],[Drug Dispensing Fee]]</f>
        <v>0</v>
      </c>
      <c r="O2650" s="126"/>
      <c r="P2650" s="127">
        <f>Table7[[#This Row],[Total Drug Cost]]-Table7[[#This Row],[Total Third-party Pay]]</f>
        <v>0</v>
      </c>
      <c r="Q2650" s="127"/>
      <c r="R2650" s="70" t="e">
        <f>VLOOKUP(Table7[[#This Row],[Patient PHN]],'[1]MASTER LIST'!$C:$D,2,FALSE)</f>
        <v>#N/A</v>
      </c>
    </row>
    <row r="2651" spans="1:18" x14ac:dyDescent="0.25">
      <c r="A2651" s="128"/>
      <c r="B2651" s="129"/>
      <c r="C2651" s="130"/>
      <c r="D2651" s="130"/>
      <c r="E2651" s="130"/>
      <c r="F2651" s="130"/>
      <c r="G2651" s="130"/>
      <c r="H2651" s="125"/>
      <c r="I2651" s="130"/>
      <c r="J2651" s="130"/>
      <c r="K2651" s="127"/>
      <c r="L2651" s="127"/>
      <c r="M2651" s="127"/>
      <c r="N2651" s="226">
        <f>Table7[[#This Row],[Drug Cost]]+Table7[[#This Row],[Drug Markup]]+Table7[[#This Row],[Drug Dispensing Fee]]</f>
        <v>0</v>
      </c>
      <c r="O2651" s="126"/>
      <c r="P2651" s="127">
        <f>Table7[[#This Row],[Total Drug Cost]]-Table7[[#This Row],[Total Third-party Pay]]</f>
        <v>0</v>
      </c>
      <c r="Q2651" s="127"/>
      <c r="R2651" s="70" t="e">
        <f>VLOOKUP(Table7[[#This Row],[Patient PHN]],'[1]MASTER LIST'!$C:$D,2,FALSE)</f>
        <v>#N/A</v>
      </c>
    </row>
    <row r="2652" spans="1:18" x14ac:dyDescent="0.25">
      <c r="A2652" s="128"/>
      <c r="B2652" s="129"/>
      <c r="C2652" s="130"/>
      <c r="D2652" s="130"/>
      <c r="E2652" s="130"/>
      <c r="F2652" s="130"/>
      <c r="G2652" s="130"/>
      <c r="H2652" s="125"/>
      <c r="I2652" s="130"/>
      <c r="J2652" s="130"/>
      <c r="K2652" s="127"/>
      <c r="L2652" s="127"/>
      <c r="M2652" s="127"/>
      <c r="N2652" s="226">
        <f>Table7[[#This Row],[Drug Cost]]+Table7[[#This Row],[Drug Markup]]+Table7[[#This Row],[Drug Dispensing Fee]]</f>
        <v>0</v>
      </c>
      <c r="O2652" s="126"/>
      <c r="P2652" s="127">
        <f>Table7[[#This Row],[Total Drug Cost]]-Table7[[#This Row],[Total Third-party Pay]]</f>
        <v>0</v>
      </c>
      <c r="Q2652" s="127"/>
      <c r="R2652" s="70" t="e">
        <f>VLOOKUP(Table7[[#This Row],[Patient PHN]],'[1]MASTER LIST'!$C:$D,2,FALSE)</f>
        <v>#N/A</v>
      </c>
    </row>
    <row r="2653" spans="1:18" x14ac:dyDescent="0.25">
      <c r="A2653" s="128"/>
      <c r="B2653" s="129"/>
      <c r="C2653" s="130"/>
      <c r="D2653" s="130"/>
      <c r="E2653" s="130"/>
      <c r="F2653" s="130"/>
      <c r="G2653" s="130"/>
      <c r="H2653" s="125"/>
      <c r="I2653" s="130"/>
      <c r="J2653" s="130"/>
      <c r="K2653" s="127"/>
      <c r="L2653" s="127"/>
      <c r="M2653" s="127"/>
      <c r="N2653" s="226">
        <f>Table7[[#This Row],[Drug Cost]]+Table7[[#This Row],[Drug Markup]]+Table7[[#This Row],[Drug Dispensing Fee]]</f>
        <v>0</v>
      </c>
      <c r="O2653" s="126"/>
      <c r="P2653" s="127">
        <f>Table7[[#This Row],[Total Drug Cost]]-Table7[[#This Row],[Total Third-party Pay]]</f>
        <v>0</v>
      </c>
      <c r="Q2653" s="127"/>
      <c r="R2653" s="70" t="e">
        <f>VLOOKUP(Table7[[#This Row],[Patient PHN]],'[1]MASTER LIST'!$C:$D,2,FALSE)</f>
        <v>#N/A</v>
      </c>
    </row>
    <row r="2654" spans="1:18" x14ac:dyDescent="0.25">
      <c r="A2654" s="128"/>
      <c r="B2654" s="129"/>
      <c r="C2654" s="130"/>
      <c r="D2654" s="130"/>
      <c r="E2654" s="130"/>
      <c r="F2654" s="130"/>
      <c r="G2654" s="130"/>
      <c r="H2654" s="125"/>
      <c r="I2654" s="130"/>
      <c r="J2654" s="130"/>
      <c r="K2654" s="127"/>
      <c r="L2654" s="127"/>
      <c r="M2654" s="127"/>
      <c r="N2654" s="226">
        <f>Table7[[#This Row],[Drug Cost]]+Table7[[#This Row],[Drug Markup]]+Table7[[#This Row],[Drug Dispensing Fee]]</f>
        <v>0</v>
      </c>
      <c r="O2654" s="126"/>
      <c r="P2654" s="127">
        <f>Table7[[#This Row],[Total Drug Cost]]-Table7[[#This Row],[Total Third-party Pay]]</f>
        <v>0</v>
      </c>
      <c r="Q2654" s="127"/>
      <c r="R2654" s="70" t="e">
        <f>VLOOKUP(Table7[[#This Row],[Patient PHN]],'[1]MASTER LIST'!$C:$D,2,FALSE)</f>
        <v>#N/A</v>
      </c>
    </row>
    <row r="2655" spans="1:18" x14ac:dyDescent="0.25">
      <c r="A2655" s="128"/>
      <c r="B2655" s="129"/>
      <c r="C2655" s="130"/>
      <c r="D2655" s="130"/>
      <c r="E2655" s="130"/>
      <c r="F2655" s="130"/>
      <c r="G2655" s="130"/>
      <c r="H2655" s="125"/>
      <c r="I2655" s="130"/>
      <c r="J2655" s="130"/>
      <c r="K2655" s="127"/>
      <c r="L2655" s="127"/>
      <c r="M2655" s="127"/>
      <c r="N2655" s="226">
        <f>Table7[[#This Row],[Drug Cost]]+Table7[[#This Row],[Drug Markup]]+Table7[[#This Row],[Drug Dispensing Fee]]</f>
        <v>0</v>
      </c>
      <c r="O2655" s="126"/>
      <c r="P2655" s="127">
        <f>Table7[[#This Row],[Total Drug Cost]]-Table7[[#This Row],[Total Third-party Pay]]</f>
        <v>0</v>
      </c>
      <c r="Q2655" s="127"/>
      <c r="R2655" s="70" t="e">
        <f>VLOOKUP(Table7[[#This Row],[Patient PHN]],'[1]MASTER LIST'!$C:$D,2,FALSE)</f>
        <v>#N/A</v>
      </c>
    </row>
    <row r="2656" spans="1:18" x14ac:dyDescent="0.25">
      <c r="A2656" s="128"/>
      <c r="B2656" s="129"/>
      <c r="C2656" s="130"/>
      <c r="D2656" s="130"/>
      <c r="E2656" s="130"/>
      <c r="F2656" s="130"/>
      <c r="G2656" s="130"/>
      <c r="H2656" s="125"/>
      <c r="I2656" s="130"/>
      <c r="J2656" s="130"/>
      <c r="K2656" s="127"/>
      <c r="L2656" s="127"/>
      <c r="M2656" s="127"/>
      <c r="N2656" s="226">
        <f>Table7[[#This Row],[Drug Cost]]+Table7[[#This Row],[Drug Markup]]+Table7[[#This Row],[Drug Dispensing Fee]]</f>
        <v>0</v>
      </c>
      <c r="O2656" s="126"/>
      <c r="P2656" s="127">
        <f>Table7[[#This Row],[Total Drug Cost]]-Table7[[#This Row],[Total Third-party Pay]]</f>
        <v>0</v>
      </c>
      <c r="Q2656" s="127"/>
      <c r="R2656" s="70" t="e">
        <f>VLOOKUP(Table7[[#This Row],[Patient PHN]],'[1]MASTER LIST'!$C:$D,2,FALSE)</f>
        <v>#N/A</v>
      </c>
    </row>
    <row r="2657" spans="1:18" x14ac:dyDescent="0.25">
      <c r="A2657" s="128"/>
      <c r="B2657" s="129"/>
      <c r="C2657" s="130"/>
      <c r="D2657" s="130"/>
      <c r="E2657" s="130"/>
      <c r="F2657" s="130"/>
      <c r="G2657" s="130"/>
      <c r="H2657" s="125"/>
      <c r="I2657" s="130"/>
      <c r="J2657" s="130"/>
      <c r="K2657" s="127"/>
      <c r="L2657" s="127"/>
      <c r="M2657" s="127"/>
      <c r="N2657" s="226">
        <f>Table7[[#This Row],[Drug Cost]]+Table7[[#This Row],[Drug Markup]]+Table7[[#This Row],[Drug Dispensing Fee]]</f>
        <v>0</v>
      </c>
      <c r="O2657" s="126"/>
      <c r="P2657" s="127">
        <f>Table7[[#This Row],[Total Drug Cost]]-Table7[[#This Row],[Total Third-party Pay]]</f>
        <v>0</v>
      </c>
      <c r="Q2657" s="127"/>
      <c r="R2657" s="70" t="e">
        <f>VLOOKUP(Table7[[#This Row],[Patient PHN]],'[1]MASTER LIST'!$C:$D,2,FALSE)</f>
        <v>#N/A</v>
      </c>
    </row>
    <row r="2658" spans="1:18" x14ac:dyDescent="0.25">
      <c r="A2658" s="128"/>
      <c r="B2658" s="129"/>
      <c r="C2658" s="130"/>
      <c r="D2658" s="130"/>
      <c r="E2658" s="130"/>
      <c r="F2658" s="130"/>
      <c r="G2658" s="130"/>
      <c r="H2658" s="125"/>
      <c r="I2658" s="130"/>
      <c r="J2658" s="130"/>
      <c r="K2658" s="127"/>
      <c r="L2658" s="127"/>
      <c r="M2658" s="127"/>
      <c r="N2658" s="226">
        <f>Table7[[#This Row],[Drug Cost]]+Table7[[#This Row],[Drug Markup]]+Table7[[#This Row],[Drug Dispensing Fee]]</f>
        <v>0</v>
      </c>
      <c r="O2658" s="126"/>
      <c r="P2658" s="127">
        <f>Table7[[#This Row],[Total Drug Cost]]-Table7[[#This Row],[Total Third-party Pay]]</f>
        <v>0</v>
      </c>
      <c r="Q2658" s="127"/>
      <c r="R2658" s="70" t="e">
        <f>VLOOKUP(Table7[[#This Row],[Patient PHN]],'[1]MASTER LIST'!$C:$D,2,FALSE)</f>
        <v>#N/A</v>
      </c>
    </row>
    <row r="2659" spans="1:18" x14ac:dyDescent="0.25">
      <c r="A2659" s="128"/>
      <c r="B2659" s="129"/>
      <c r="C2659" s="130"/>
      <c r="D2659" s="130"/>
      <c r="E2659" s="130"/>
      <c r="F2659" s="130"/>
      <c r="G2659" s="130"/>
      <c r="H2659" s="125"/>
      <c r="I2659" s="130"/>
      <c r="J2659" s="130"/>
      <c r="K2659" s="127"/>
      <c r="L2659" s="127"/>
      <c r="M2659" s="127"/>
      <c r="N2659" s="226">
        <f>Table7[[#This Row],[Drug Cost]]+Table7[[#This Row],[Drug Markup]]+Table7[[#This Row],[Drug Dispensing Fee]]</f>
        <v>0</v>
      </c>
      <c r="O2659" s="126"/>
      <c r="P2659" s="127">
        <f>Table7[[#This Row],[Total Drug Cost]]-Table7[[#This Row],[Total Third-party Pay]]</f>
        <v>0</v>
      </c>
      <c r="Q2659" s="127"/>
      <c r="R2659" s="70" t="e">
        <f>VLOOKUP(Table7[[#This Row],[Patient PHN]],'[1]MASTER LIST'!$C:$D,2,FALSE)</f>
        <v>#N/A</v>
      </c>
    </row>
    <row r="2660" spans="1:18" x14ac:dyDescent="0.25">
      <c r="A2660" s="128"/>
      <c r="B2660" s="129"/>
      <c r="C2660" s="130"/>
      <c r="D2660" s="130"/>
      <c r="E2660" s="130"/>
      <c r="F2660" s="130"/>
      <c r="G2660" s="130"/>
      <c r="H2660" s="125"/>
      <c r="I2660" s="130"/>
      <c r="J2660" s="130"/>
      <c r="K2660" s="127"/>
      <c r="L2660" s="127"/>
      <c r="M2660" s="127"/>
      <c r="N2660" s="226">
        <f>Table7[[#This Row],[Drug Cost]]+Table7[[#This Row],[Drug Markup]]+Table7[[#This Row],[Drug Dispensing Fee]]</f>
        <v>0</v>
      </c>
      <c r="O2660" s="126"/>
      <c r="P2660" s="127">
        <f>Table7[[#This Row],[Total Drug Cost]]-Table7[[#This Row],[Total Third-party Pay]]</f>
        <v>0</v>
      </c>
      <c r="Q2660" s="127"/>
      <c r="R2660" s="70" t="e">
        <f>VLOOKUP(Table7[[#This Row],[Patient PHN]],'[1]MASTER LIST'!$C:$D,2,FALSE)</f>
        <v>#N/A</v>
      </c>
    </row>
    <row r="2661" spans="1:18" x14ac:dyDescent="0.25">
      <c r="A2661" s="128"/>
      <c r="B2661" s="129"/>
      <c r="C2661" s="130"/>
      <c r="D2661" s="130"/>
      <c r="E2661" s="130"/>
      <c r="F2661" s="130"/>
      <c r="G2661" s="130"/>
      <c r="H2661" s="125"/>
      <c r="I2661" s="130"/>
      <c r="J2661" s="130"/>
      <c r="K2661" s="127"/>
      <c r="L2661" s="127"/>
      <c r="M2661" s="127"/>
      <c r="N2661" s="226">
        <f>Table7[[#This Row],[Drug Cost]]+Table7[[#This Row],[Drug Markup]]+Table7[[#This Row],[Drug Dispensing Fee]]</f>
        <v>0</v>
      </c>
      <c r="O2661" s="126"/>
      <c r="P2661" s="127">
        <f>Table7[[#This Row],[Total Drug Cost]]-Table7[[#This Row],[Total Third-party Pay]]</f>
        <v>0</v>
      </c>
      <c r="Q2661" s="127"/>
      <c r="R2661" s="70" t="e">
        <f>VLOOKUP(Table7[[#This Row],[Patient PHN]],'[1]MASTER LIST'!$C:$D,2,FALSE)</f>
        <v>#N/A</v>
      </c>
    </row>
    <row r="2662" spans="1:18" x14ac:dyDescent="0.25">
      <c r="A2662" s="128"/>
      <c r="B2662" s="129"/>
      <c r="C2662" s="130"/>
      <c r="D2662" s="130"/>
      <c r="E2662" s="130"/>
      <c r="F2662" s="130"/>
      <c r="G2662" s="130"/>
      <c r="H2662" s="125"/>
      <c r="I2662" s="130"/>
      <c r="J2662" s="130"/>
      <c r="K2662" s="127"/>
      <c r="L2662" s="127"/>
      <c r="M2662" s="127"/>
      <c r="N2662" s="226">
        <f>Table7[[#This Row],[Drug Cost]]+Table7[[#This Row],[Drug Markup]]+Table7[[#This Row],[Drug Dispensing Fee]]</f>
        <v>0</v>
      </c>
      <c r="O2662" s="126"/>
      <c r="P2662" s="127">
        <f>Table7[[#This Row],[Total Drug Cost]]-Table7[[#This Row],[Total Third-party Pay]]</f>
        <v>0</v>
      </c>
      <c r="Q2662" s="127"/>
      <c r="R2662" s="70" t="e">
        <f>VLOOKUP(Table7[[#This Row],[Patient PHN]],'[1]MASTER LIST'!$C:$D,2,FALSE)</f>
        <v>#N/A</v>
      </c>
    </row>
    <row r="2663" spans="1:18" x14ac:dyDescent="0.25">
      <c r="A2663" s="128"/>
      <c r="B2663" s="129"/>
      <c r="C2663" s="130"/>
      <c r="D2663" s="130"/>
      <c r="E2663" s="130"/>
      <c r="F2663" s="130"/>
      <c r="G2663" s="130"/>
      <c r="H2663" s="125"/>
      <c r="I2663" s="130"/>
      <c r="J2663" s="130"/>
      <c r="K2663" s="127"/>
      <c r="L2663" s="127"/>
      <c r="M2663" s="127"/>
      <c r="N2663" s="226">
        <f>Table7[[#This Row],[Drug Cost]]+Table7[[#This Row],[Drug Markup]]+Table7[[#This Row],[Drug Dispensing Fee]]</f>
        <v>0</v>
      </c>
      <c r="O2663" s="126"/>
      <c r="P2663" s="127">
        <f>Table7[[#This Row],[Total Drug Cost]]-Table7[[#This Row],[Total Third-party Pay]]</f>
        <v>0</v>
      </c>
      <c r="Q2663" s="127"/>
      <c r="R2663" s="70" t="e">
        <f>VLOOKUP(Table7[[#This Row],[Patient PHN]],'[1]MASTER LIST'!$C:$D,2,FALSE)</f>
        <v>#N/A</v>
      </c>
    </row>
    <row r="2664" spans="1:18" x14ac:dyDescent="0.25">
      <c r="A2664" s="128"/>
      <c r="B2664" s="129"/>
      <c r="C2664" s="130"/>
      <c r="D2664" s="130"/>
      <c r="E2664" s="130"/>
      <c r="F2664" s="130"/>
      <c r="G2664" s="130"/>
      <c r="H2664" s="125"/>
      <c r="I2664" s="130"/>
      <c r="J2664" s="130"/>
      <c r="K2664" s="127"/>
      <c r="L2664" s="127"/>
      <c r="M2664" s="127"/>
      <c r="N2664" s="226">
        <f>Table7[[#This Row],[Drug Cost]]+Table7[[#This Row],[Drug Markup]]+Table7[[#This Row],[Drug Dispensing Fee]]</f>
        <v>0</v>
      </c>
      <c r="O2664" s="126"/>
      <c r="P2664" s="127">
        <f>Table7[[#This Row],[Total Drug Cost]]-Table7[[#This Row],[Total Third-party Pay]]</f>
        <v>0</v>
      </c>
      <c r="Q2664" s="127"/>
      <c r="R2664" s="70" t="e">
        <f>VLOOKUP(Table7[[#This Row],[Patient PHN]],'[1]MASTER LIST'!$C:$D,2,FALSE)</f>
        <v>#N/A</v>
      </c>
    </row>
    <row r="2665" spans="1:18" x14ac:dyDescent="0.25">
      <c r="A2665" s="128"/>
      <c r="B2665" s="129"/>
      <c r="C2665" s="130"/>
      <c r="D2665" s="130"/>
      <c r="E2665" s="130"/>
      <c r="F2665" s="130"/>
      <c r="G2665" s="130"/>
      <c r="H2665" s="125"/>
      <c r="I2665" s="130"/>
      <c r="J2665" s="130"/>
      <c r="K2665" s="127"/>
      <c r="L2665" s="127"/>
      <c r="M2665" s="127"/>
      <c r="N2665" s="226">
        <f>Table7[[#This Row],[Drug Cost]]+Table7[[#This Row],[Drug Markup]]+Table7[[#This Row],[Drug Dispensing Fee]]</f>
        <v>0</v>
      </c>
      <c r="O2665" s="126"/>
      <c r="P2665" s="127">
        <f>Table7[[#This Row],[Total Drug Cost]]-Table7[[#This Row],[Total Third-party Pay]]</f>
        <v>0</v>
      </c>
      <c r="Q2665" s="127"/>
      <c r="R2665" s="70" t="e">
        <f>VLOOKUP(Table7[[#This Row],[Patient PHN]],'[1]MASTER LIST'!$C:$D,2,FALSE)</f>
        <v>#N/A</v>
      </c>
    </row>
    <row r="2666" spans="1:18" x14ac:dyDescent="0.25">
      <c r="A2666" s="128"/>
      <c r="B2666" s="129"/>
      <c r="C2666" s="130"/>
      <c r="D2666" s="130"/>
      <c r="E2666" s="130"/>
      <c r="F2666" s="130"/>
      <c r="G2666" s="130"/>
      <c r="H2666" s="125"/>
      <c r="I2666" s="130"/>
      <c r="J2666" s="130"/>
      <c r="K2666" s="127"/>
      <c r="L2666" s="127"/>
      <c r="M2666" s="127"/>
      <c r="N2666" s="226">
        <f>Table7[[#This Row],[Drug Cost]]+Table7[[#This Row],[Drug Markup]]+Table7[[#This Row],[Drug Dispensing Fee]]</f>
        <v>0</v>
      </c>
      <c r="O2666" s="126"/>
      <c r="P2666" s="127">
        <f>Table7[[#This Row],[Total Drug Cost]]-Table7[[#This Row],[Total Third-party Pay]]</f>
        <v>0</v>
      </c>
      <c r="Q2666" s="127"/>
      <c r="R2666" s="70" t="e">
        <f>VLOOKUP(Table7[[#This Row],[Patient PHN]],'[1]MASTER LIST'!$C:$D,2,FALSE)</f>
        <v>#N/A</v>
      </c>
    </row>
    <row r="2667" spans="1:18" x14ac:dyDescent="0.25">
      <c r="A2667" s="128"/>
      <c r="B2667" s="129"/>
      <c r="C2667" s="130"/>
      <c r="D2667" s="130"/>
      <c r="E2667" s="130"/>
      <c r="F2667" s="130"/>
      <c r="G2667" s="130"/>
      <c r="H2667" s="125"/>
      <c r="I2667" s="130"/>
      <c r="J2667" s="130"/>
      <c r="K2667" s="127"/>
      <c r="L2667" s="127"/>
      <c r="M2667" s="127"/>
      <c r="N2667" s="226">
        <f>Table7[[#This Row],[Drug Cost]]+Table7[[#This Row],[Drug Markup]]+Table7[[#This Row],[Drug Dispensing Fee]]</f>
        <v>0</v>
      </c>
      <c r="O2667" s="126"/>
      <c r="P2667" s="127">
        <f>Table7[[#This Row],[Total Drug Cost]]-Table7[[#This Row],[Total Third-party Pay]]</f>
        <v>0</v>
      </c>
      <c r="Q2667" s="127"/>
      <c r="R2667" s="70" t="e">
        <f>VLOOKUP(Table7[[#This Row],[Patient PHN]],'[1]MASTER LIST'!$C:$D,2,FALSE)</f>
        <v>#N/A</v>
      </c>
    </row>
    <row r="2668" spans="1:18" x14ac:dyDescent="0.25">
      <c r="A2668" s="128"/>
      <c r="B2668" s="129"/>
      <c r="C2668" s="130"/>
      <c r="D2668" s="130"/>
      <c r="E2668" s="130"/>
      <c r="F2668" s="130"/>
      <c r="G2668" s="130"/>
      <c r="H2668" s="125"/>
      <c r="I2668" s="130"/>
      <c r="J2668" s="130"/>
      <c r="K2668" s="127"/>
      <c r="L2668" s="127"/>
      <c r="M2668" s="127"/>
      <c r="N2668" s="226">
        <f>Table7[[#This Row],[Drug Cost]]+Table7[[#This Row],[Drug Markup]]+Table7[[#This Row],[Drug Dispensing Fee]]</f>
        <v>0</v>
      </c>
      <c r="O2668" s="126"/>
      <c r="P2668" s="127">
        <f>Table7[[#This Row],[Total Drug Cost]]-Table7[[#This Row],[Total Third-party Pay]]</f>
        <v>0</v>
      </c>
      <c r="Q2668" s="127"/>
      <c r="R2668" s="70" t="e">
        <f>VLOOKUP(Table7[[#This Row],[Patient PHN]],'[1]MASTER LIST'!$C:$D,2,FALSE)</f>
        <v>#N/A</v>
      </c>
    </row>
    <row r="2669" spans="1:18" x14ac:dyDescent="0.25">
      <c r="A2669" s="128"/>
      <c r="B2669" s="129"/>
      <c r="C2669" s="130"/>
      <c r="D2669" s="130"/>
      <c r="E2669" s="130"/>
      <c r="F2669" s="130"/>
      <c r="G2669" s="130"/>
      <c r="H2669" s="125"/>
      <c r="I2669" s="130"/>
      <c r="J2669" s="130"/>
      <c r="K2669" s="127"/>
      <c r="L2669" s="127"/>
      <c r="M2669" s="127"/>
      <c r="N2669" s="226">
        <f>Table7[[#This Row],[Drug Cost]]+Table7[[#This Row],[Drug Markup]]+Table7[[#This Row],[Drug Dispensing Fee]]</f>
        <v>0</v>
      </c>
      <c r="O2669" s="126"/>
      <c r="P2669" s="127">
        <f>Table7[[#This Row],[Total Drug Cost]]-Table7[[#This Row],[Total Third-party Pay]]</f>
        <v>0</v>
      </c>
      <c r="Q2669" s="127"/>
      <c r="R2669" s="70" t="e">
        <f>VLOOKUP(Table7[[#This Row],[Patient PHN]],'[1]MASTER LIST'!$C:$D,2,FALSE)</f>
        <v>#N/A</v>
      </c>
    </row>
    <row r="2670" spans="1:18" x14ac:dyDescent="0.25">
      <c r="A2670" s="128"/>
      <c r="B2670" s="129"/>
      <c r="C2670" s="130"/>
      <c r="D2670" s="130"/>
      <c r="E2670" s="130"/>
      <c r="F2670" s="130"/>
      <c r="G2670" s="130"/>
      <c r="H2670" s="125"/>
      <c r="I2670" s="130"/>
      <c r="J2670" s="130"/>
      <c r="K2670" s="127"/>
      <c r="L2670" s="127"/>
      <c r="M2670" s="127"/>
      <c r="N2670" s="226">
        <f>Table7[[#This Row],[Drug Cost]]+Table7[[#This Row],[Drug Markup]]+Table7[[#This Row],[Drug Dispensing Fee]]</f>
        <v>0</v>
      </c>
      <c r="O2670" s="126"/>
      <c r="P2670" s="127">
        <f>Table7[[#This Row],[Total Drug Cost]]-Table7[[#This Row],[Total Third-party Pay]]</f>
        <v>0</v>
      </c>
      <c r="Q2670" s="127"/>
      <c r="R2670" s="70" t="e">
        <f>VLOOKUP(Table7[[#This Row],[Patient PHN]],'[1]MASTER LIST'!$C:$D,2,FALSE)</f>
        <v>#N/A</v>
      </c>
    </row>
    <row r="2671" spans="1:18" x14ac:dyDescent="0.25">
      <c r="A2671" s="128"/>
      <c r="B2671" s="129"/>
      <c r="C2671" s="130"/>
      <c r="D2671" s="130"/>
      <c r="E2671" s="130"/>
      <c r="F2671" s="130"/>
      <c r="G2671" s="130"/>
      <c r="H2671" s="125"/>
      <c r="I2671" s="130"/>
      <c r="J2671" s="130"/>
      <c r="K2671" s="127"/>
      <c r="L2671" s="127"/>
      <c r="M2671" s="127"/>
      <c r="N2671" s="226">
        <f>Table7[[#This Row],[Drug Cost]]+Table7[[#This Row],[Drug Markup]]+Table7[[#This Row],[Drug Dispensing Fee]]</f>
        <v>0</v>
      </c>
      <c r="O2671" s="126"/>
      <c r="P2671" s="127">
        <f>Table7[[#This Row],[Total Drug Cost]]-Table7[[#This Row],[Total Third-party Pay]]</f>
        <v>0</v>
      </c>
      <c r="Q2671" s="127"/>
      <c r="R2671" s="70" t="e">
        <f>VLOOKUP(Table7[[#This Row],[Patient PHN]],'[1]MASTER LIST'!$C:$D,2,FALSE)</f>
        <v>#N/A</v>
      </c>
    </row>
    <row r="2672" spans="1:18" x14ac:dyDescent="0.25">
      <c r="A2672" s="128"/>
      <c r="B2672" s="129"/>
      <c r="C2672" s="130"/>
      <c r="D2672" s="130"/>
      <c r="E2672" s="130"/>
      <c r="F2672" s="130"/>
      <c r="G2672" s="130"/>
      <c r="H2672" s="125"/>
      <c r="I2672" s="130"/>
      <c r="J2672" s="130"/>
      <c r="K2672" s="127"/>
      <c r="L2672" s="127"/>
      <c r="M2672" s="127"/>
      <c r="N2672" s="226">
        <f>Table7[[#This Row],[Drug Cost]]+Table7[[#This Row],[Drug Markup]]+Table7[[#This Row],[Drug Dispensing Fee]]</f>
        <v>0</v>
      </c>
      <c r="O2672" s="126"/>
      <c r="P2672" s="127">
        <f>Table7[[#This Row],[Total Drug Cost]]-Table7[[#This Row],[Total Third-party Pay]]</f>
        <v>0</v>
      </c>
      <c r="Q2672" s="127"/>
      <c r="R2672" s="70" t="e">
        <f>VLOOKUP(Table7[[#This Row],[Patient PHN]],'[1]MASTER LIST'!$C:$D,2,FALSE)</f>
        <v>#N/A</v>
      </c>
    </row>
    <row r="2673" spans="1:18" x14ac:dyDescent="0.25">
      <c r="A2673" s="128"/>
      <c r="B2673" s="129"/>
      <c r="C2673" s="130"/>
      <c r="D2673" s="130"/>
      <c r="E2673" s="130"/>
      <c r="F2673" s="130"/>
      <c r="G2673" s="130"/>
      <c r="H2673" s="125"/>
      <c r="I2673" s="130"/>
      <c r="J2673" s="130"/>
      <c r="K2673" s="127"/>
      <c r="L2673" s="127"/>
      <c r="M2673" s="127"/>
      <c r="N2673" s="226">
        <f>Table7[[#This Row],[Drug Cost]]+Table7[[#This Row],[Drug Markup]]+Table7[[#This Row],[Drug Dispensing Fee]]</f>
        <v>0</v>
      </c>
      <c r="O2673" s="126"/>
      <c r="P2673" s="127">
        <f>Table7[[#This Row],[Total Drug Cost]]-Table7[[#This Row],[Total Third-party Pay]]</f>
        <v>0</v>
      </c>
      <c r="Q2673" s="127"/>
      <c r="R2673" s="70" t="e">
        <f>VLOOKUP(Table7[[#This Row],[Patient PHN]],'[1]MASTER LIST'!$C:$D,2,FALSE)</f>
        <v>#N/A</v>
      </c>
    </row>
    <row r="2674" spans="1:18" x14ac:dyDescent="0.25">
      <c r="A2674" s="128"/>
      <c r="B2674" s="129"/>
      <c r="C2674" s="130"/>
      <c r="D2674" s="130"/>
      <c r="E2674" s="130"/>
      <c r="F2674" s="130"/>
      <c r="G2674" s="130"/>
      <c r="H2674" s="125"/>
      <c r="I2674" s="130"/>
      <c r="J2674" s="130"/>
      <c r="K2674" s="127"/>
      <c r="L2674" s="127"/>
      <c r="M2674" s="127"/>
      <c r="N2674" s="226">
        <f>Table7[[#This Row],[Drug Cost]]+Table7[[#This Row],[Drug Markup]]+Table7[[#This Row],[Drug Dispensing Fee]]</f>
        <v>0</v>
      </c>
      <c r="O2674" s="126"/>
      <c r="P2674" s="127">
        <f>Table7[[#This Row],[Total Drug Cost]]-Table7[[#This Row],[Total Third-party Pay]]</f>
        <v>0</v>
      </c>
      <c r="Q2674" s="127"/>
      <c r="R2674" s="70" t="e">
        <f>VLOOKUP(Table7[[#This Row],[Patient PHN]],'[1]MASTER LIST'!$C:$D,2,FALSE)</f>
        <v>#N/A</v>
      </c>
    </row>
    <row r="2675" spans="1:18" x14ac:dyDescent="0.25">
      <c r="A2675" s="128"/>
      <c r="B2675" s="129"/>
      <c r="C2675" s="130"/>
      <c r="D2675" s="130"/>
      <c r="E2675" s="130"/>
      <c r="F2675" s="130"/>
      <c r="G2675" s="130"/>
      <c r="H2675" s="125"/>
      <c r="I2675" s="130"/>
      <c r="J2675" s="130"/>
      <c r="K2675" s="127"/>
      <c r="L2675" s="127"/>
      <c r="M2675" s="127"/>
      <c r="N2675" s="226">
        <f>Table7[[#This Row],[Drug Cost]]+Table7[[#This Row],[Drug Markup]]+Table7[[#This Row],[Drug Dispensing Fee]]</f>
        <v>0</v>
      </c>
      <c r="O2675" s="126"/>
      <c r="P2675" s="127">
        <f>Table7[[#This Row],[Total Drug Cost]]-Table7[[#This Row],[Total Third-party Pay]]</f>
        <v>0</v>
      </c>
      <c r="Q2675" s="127"/>
      <c r="R2675" s="70" t="e">
        <f>VLOOKUP(Table7[[#This Row],[Patient PHN]],'[1]MASTER LIST'!$C:$D,2,FALSE)</f>
        <v>#N/A</v>
      </c>
    </row>
    <row r="2676" spans="1:18" x14ac:dyDescent="0.25">
      <c r="A2676" s="128"/>
      <c r="B2676" s="129"/>
      <c r="C2676" s="130"/>
      <c r="D2676" s="130"/>
      <c r="E2676" s="130"/>
      <c r="F2676" s="130"/>
      <c r="G2676" s="130"/>
      <c r="H2676" s="125"/>
      <c r="I2676" s="130"/>
      <c r="J2676" s="130"/>
      <c r="K2676" s="127"/>
      <c r="L2676" s="127"/>
      <c r="M2676" s="127"/>
      <c r="N2676" s="226">
        <f>Table7[[#This Row],[Drug Cost]]+Table7[[#This Row],[Drug Markup]]+Table7[[#This Row],[Drug Dispensing Fee]]</f>
        <v>0</v>
      </c>
      <c r="O2676" s="126"/>
      <c r="P2676" s="127">
        <f>Table7[[#This Row],[Total Drug Cost]]-Table7[[#This Row],[Total Third-party Pay]]</f>
        <v>0</v>
      </c>
      <c r="Q2676" s="127"/>
      <c r="R2676" s="70" t="e">
        <f>VLOOKUP(Table7[[#This Row],[Patient PHN]],'[1]MASTER LIST'!$C:$D,2,FALSE)</f>
        <v>#N/A</v>
      </c>
    </row>
    <row r="2677" spans="1:18" x14ac:dyDescent="0.25">
      <c r="A2677" s="128"/>
      <c r="B2677" s="129"/>
      <c r="C2677" s="130"/>
      <c r="D2677" s="130"/>
      <c r="E2677" s="130"/>
      <c r="F2677" s="130"/>
      <c r="G2677" s="130"/>
      <c r="H2677" s="125"/>
      <c r="I2677" s="130"/>
      <c r="J2677" s="130"/>
      <c r="K2677" s="127"/>
      <c r="L2677" s="127"/>
      <c r="M2677" s="127"/>
      <c r="N2677" s="226">
        <f>Table7[[#This Row],[Drug Cost]]+Table7[[#This Row],[Drug Markup]]+Table7[[#This Row],[Drug Dispensing Fee]]</f>
        <v>0</v>
      </c>
      <c r="O2677" s="126"/>
      <c r="P2677" s="127">
        <f>Table7[[#This Row],[Total Drug Cost]]-Table7[[#This Row],[Total Third-party Pay]]</f>
        <v>0</v>
      </c>
      <c r="Q2677" s="127"/>
      <c r="R2677" s="70" t="e">
        <f>VLOOKUP(Table7[[#This Row],[Patient PHN]],'[1]MASTER LIST'!$C:$D,2,FALSE)</f>
        <v>#N/A</v>
      </c>
    </row>
    <row r="2678" spans="1:18" x14ac:dyDescent="0.25">
      <c r="A2678" s="128"/>
      <c r="B2678" s="129"/>
      <c r="C2678" s="130"/>
      <c r="D2678" s="130"/>
      <c r="E2678" s="130"/>
      <c r="F2678" s="130"/>
      <c r="G2678" s="130"/>
      <c r="H2678" s="125"/>
      <c r="I2678" s="130"/>
      <c r="J2678" s="130"/>
      <c r="K2678" s="127"/>
      <c r="L2678" s="127"/>
      <c r="M2678" s="127"/>
      <c r="N2678" s="226">
        <f>Table7[[#This Row],[Drug Cost]]+Table7[[#This Row],[Drug Markup]]+Table7[[#This Row],[Drug Dispensing Fee]]</f>
        <v>0</v>
      </c>
      <c r="O2678" s="126"/>
      <c r="P2678" s="127">
        <f>Table7[[#This Row],[Total Drug Cost]]-Table7[[#This Row],[Total Third-party Pay]]</f>
        <v>0</v>
      </c>
      <c r="Q2678" s="127"/>
      <c r="R2678" s="70" t="e">
        <f>VLOOKUP(Table7[[#This Row],[Patient PHN]],'[1]MASTER LIST'!$C:$D,2,FALSE)</f>
        <v>#N/A</v>
      </c>
    </row>
    <row r="2679" spans="1:18" x14ac:dyDescent="0.25">
      <c r="A2679" s="128"/>
      <c r="B2679" s="129"/>
      <c r="C2679" s="130"/>
      <c r="D2679" s="130"/>
      <c r="E2679" s="130"/>
      <c r="F2679" s="130"/>
      <c r="G2679" s="130"/>
      <c r="H2679" s="125"/>
      <c r="I2679" s="130"/>
      <c r="J2679" s="130"/>
      <c r="K2679" s="127"/>
      <c r="L2679" s="127"/>
      <c r="M2679" s="127"/>
      <c r="N2679" s="226">
        <f>Table7[[#This Row],[Drug Cost]]+Table7[[#This Row],[Drug Markup]]+Table7[[#This Row],[Drug Dispensing Fee]]</f>
        <v>0</v>
      </c>
      <c r="O2679" s="126"/>
      <c r="P2679" s="127">
        <f>Table7[[#This Row],[Total Drug Cost]]-Table7[[#This Row],[Total Third-party Pay]]</f>
        <v>0</v>
      </c>
      <c r="Q2679" s="127"/>
      <c r="R2679" s="70" t="e">
        <f>VLOOKUP(Table7[[#This Row],[Patient PHN]],'[1]MASTER LIST'!$C:$D,2,FALSE)</f>
        <v>#N/A</v>
      </c>
    </row>
    <row r="2680" spans="1:18" x14ac:dyDescent="0.25">
      <c r="A2680" s="128"/>
      <c r="B2680" s="129"/>
      <c r="C2680" s="130"/>
      <c r="D2680" s="130"/>
      <c r="E2680" s="130"/>
      <c r="F2680" s="130"/>
      <c r="G2680" s="130"/>
      <c r="H2680" s="125"/>
      <c r="I2680" s="130"/>
      <c r="J2680" s="130"/>
      <c r="K2680" s="127"/>
      <c r="L2680" s="127"/>
      <c r="M2680" s="127"/>
      <c r="N2680" s="226">
        <f>Table7[[#This Row],[Drug Cost]]+Table7[[#This Row],[Drug Markup]]+Table7[[#This Row],[Drug Dispensing Fee]]</f>
        <v>0</v>
      </c>
      <c r="O2680" s="126"/>
      <c r="P2680" s="127">
        <f>Table7[[#This Row],[Total Drug Cost]]-Table7[[#This Row],[Total Third-party Pay]]</f>
        <v>0</v>
      </c>
      <c r="Q2680" s="127"/>
      <c r="R2680" s="70" t="e">
        <f>VLOOKUP(Table7[[#This Row],[Patient PHN]],'[1]MASTER LIST'!$C:$D,2,FALSE)</f>
        <v>#N/A</v>
      </c>
    </row>
    <row r="2681" spans="1:18" x14ac:dyDescent="0.25">
      <c r="A2681" s="128"/>
      <c r="B2681" s="129"/>
      <c r="C2681" s="130"/>
      <c r="D2681" s="130"/>
      <c r="E2681" s="130"/>
      <c r="F2681" s="130"/>
      <c r="G2681" s="130"/>
      <c r="H2681" s="125"/>
      <c r="I2681" s="130"/>
      <c r="J2681" s="130"/>
      <c r="K2681" s="127"/>
      <c r="L2681" s="127"/>
      <c r="M2681" s="127"/>
      <c r="N2681" s="226">
        <f>Table7[[#This Row],[Drug Cost]]+Table7[[#This Row],[Drug Markup]]+Table7[[#This Row],[Drug Dispensing Fee]]</f>
        <v>0</v>
      </c>
      <c r="O2681" s="126"/>
      <c r="P2681" s="127">
        <f>Table7[[#This Row],[Total Drug Cost]]-Table7[[#This Row],[Total Third-party Pay]]</f>
        <v>0</v>
      </c>
      <c r="Q2681" s="127"/>
      <c r="R2681" s="70" t="e">
        <f>VLOOKUP(Table7[[#This Row],[Patient PHN]],'[1]MASTER LIST'!$C:$D,2,FALSE)</f>
        <v>#N/A</v>
      </c>
    </row>
    <row r="2682" spans="1:18" x14ac:dyDescent="0.25">
      <c r="A2682" s="128"/>
      <c r="B2682" s="129"/>
      <c r="C2682" s="130"/>
      <c r="D2682" s="130"/>
      <c r="E2682" s="130"/>
      <c r="F2682" s="130"/>
      <c r="G2682" s="130"/>
      <c r="H2682" s="125"/>
      <c r="I2682" s="130"/>
      <c r="J2682" s="130"/>
      <c r="K2682" s="127"/>
      <c r="L2682" s="127"/>
      <c r="M2682" s="127"/>
      <c r="N2682" s="226">
        <f>Table7[[#This Row],[Drug Cost]]+Table7[[#This Row],[Drug Markup]]+Table7[[#This Row],[Drug Dispensing Fee]]</f>
        <v>0</v>
      </c>
      <c r="O2682" s="126"/>
      <c r="P2682" s="127">
        <f>Table7[[#This Row],[Total Drug Cost]]-Table7[[#This Row],[Total Third-party Pay]]</f>
        <v>0</v>
      </c>
      <c r="Q2682" s="127"/>
      <c r="R2682" s="70" t="e">
        <f>VLOOKUP(Table7[[#This Row],[Patient PHN]],'[1]MASTER LIST'!$C:$D,2,FALSE)</f>
        <v>#N/A</v>
      </c>
    </row>
    <row r="2683" spans="1:18" x14ac:dyDescent="0.25">
      <c r="A2683" s="128"/>
      <c r="B2683" s="129"/>
      <c r="C2683" s="130"/>
      <c r="D2683" s="130"/>
      <c r="E2683" s="130"/>
      <c r="F2683" s="130"/>
      <c r="G2683" s="130"/>
      <c r="H2683" s="125"/>
      <c r="I2683" s="130"/>
      <c r="J2683" s="130"/>
      <c r="K2683" s="127"/>
      <c r="L2683" s="127"/>
      <c r="M2683" s="127"/>
      <c r="N2683" s="226">
        <f>Table7[[#This Row],[Drug Cost]]+Table7[[#This Row],[Drug Markup]]+Table7[[#This Row],[Drug Dispensing Fee]]</f>
        <v>0</v>
      </c>
      <c r="O2683" s="126"/>
      <c r="P2683" s="127">
        <f>Table7[[#This Row],[Total Drug Cost]]-Table7[[#This Row],[Total Third-party Pay]]</f>
        <v>0</v>
      </c>
      <c r="Q2683" s="127"/>
      <c r="R2683" s="70" t="e">
        <f>VLOOKUP(Table7[[#This Row],[Patient PHN]],'[1]MASTER LIST'!$C:$D,2,FALSE)</f>
        <v>#N/A</v>
      </c>
    </row>
    <row r="2684" spans="1:18" x14ac:dyDescent="0.25">
      <c r="A2684" s="128"/>
      <c r="B2684" s="129"/>
      <c r="C2684" s="130"/>
      <c r="D2684" s="130"/>
      <c r="E2684" s="130"/>
      <c r="F2684" s="130"/>
      <c r="G2684" s="130"/>
      <c r="H2684" s="125"/>
      <c r="I2684" s="130"/>
      <c r="J2684" s="130"/>
      <c r="K2684" s="127"/>
      <c r="L2684" s="127"/>
      <c r="M2684" s="127"/>
      <c r="N2684" s="226">
        <f>Table7[[#This Row],[Drug Cost]]+Table7[[#This Row],[Drug Markup]]+Table7[[#This Row],[Drug Dispensing Fee]]</f>
        <v>0</v>
      </c>
      <c r="O2684" s="126"/>
      <c r="P2684" s="127">
        <f>Table7[[#This Row],[Total Drug Cost]]-Table7[[#This Row],[Total Third-party Pay]]</f>
        <v>0</v>
      </c>
      <c r="Q2684" s="127"/>
      <c r="R2684" s="70" t="e">
        <f>VLOOKUP(Table7[[#This Row],[Patient PHN]],'[1]MASTER LIST'!$C:$D,2,FALSE)</f>
        <v>#N/A</v>
      </c>
    </row>
    <row r="2685" spans="1:18" x14ac:dyDescent="0.25">
      <c r="A2685" s="128"/>
      <c r="B2685" s="129"/>
      <c r="C2685" s="130"/>
      <c r="D2685" s="130"/>
      <c r="E2685" s="130"/>
      <c r="F2685" s="130"/>
      <c r="G2685" s="130"/>
      <c r="H2685" s="125"/>
      <c r="I2685" s="130"/>
      <c r="J2685" s="130"/>
      <c r="K2685" s="127"/>
      <c r="L2685" s="127"/>
      <c r="M2685" s="127"/>
      <c r="N2685" s="226">
        <f>Table7[[#This Row],[Drug Cost]]+Table7[[#This Row],[Drug Markup]]+Table7[[#This Row],[Drug Dispensing Fee]]</f>
        <v>0</v>
      </c>
      <c r="O2685" s="126"/>
      <c r="P2685" s="127">
        <f>Table7[[#This Row],[Total Drug Cost]]-Table7[[#This Row],[Total Third-party Pay]]</f>
        <v>0</v>
      </c>
      <c r="Q2685" s="127"/>
      <c r="R2685" s="70" t="e">
        <f>VLOOKUP(Table7[[#This Row],[Patient PHN]],'[1]MASTER LIST'!$C:$D,2,FALSE)</f>
        <v>#N/A</v>
      </c>
    </row>
    <row r="2686" spans="1:18" x14ac:dyDescent="0.25">
      <c r="A2686" s="128"/>
      <c r="B2686" s="129"/>
      <c r="C2686" s="130"/>
      <c r="D2686" s="130"/>
      <c r="E2686" s="130"/>
      <c r="F2686" s="130"/>
      <c r="G2686" s="130"/>
      <c r="H2686" s="125"/>
      <c r="I2686" s="130"/>
      <c r="J2686" s="130"/>
      <c r="K2686" s="127"/>
      <c r="L2686" s="127"/>
      <c r="M2686" s="127"/>
      <c r="N2686" s="226">
        <f>Table7[[#This Row],[Drug Cost]]+Table7[[#This Row],[Drug Markup]]+Table7[[#This Row],[Drug Dispensing Fee]]</f>
        <v>0</v>
      </c>
      <c r="O2686" s="126"/>
      <c r="P2686" s="127">
        <f>Table7[[#This Row],[Total Drug Cost]]-Table7[[#This Row],[Total Third-party Pay]]</f>
        <v>0</v>
      </c>
      <c r="Q2686" s="127"/>
      <c r="R2686" s="70" t="e">
        <f>VLOOKUP(Table7[[#This Row],[Patient PHN]],'[1]MASTER LIST'!$C:$D,2,FALSE)</f>
        <v>#N/A</v>
      </c>
    </row>
    <row r="2687" spans="1:18" x14ac:dyDescent="0.25">
      <c r="A2687" s="128"/>
      <c r="B2687" s="129"/>
      <c r="C2687" s="130"/>
      <c r="D2687" s="130"/>
      <c r="E2687" s="130"/>
      <c r="F2687" s="130"/>
      <c r="G2687" s="130"/>
      <c r="H2687" s="125"/>
      <c r="I2687" s="130"/>
      <c r="J2687" s="130"/>
      <c r="K2687" s="127"/>
      <c r="L2687" s="127"/>
      <c r="M2687" s="127"/>
      <c r="N2687" s="226">
        <f>Table7[[#This Row],[Drug Cost]]+Table7[[#This Row],[Drug Markup]]+Table7[[#This Row],[Drug Dispensing Fee]]</f>
        <v>0</v>
      </c>
      <c r="O2687" s="126"/>
      <c r="P2687" s="127">
        <f>Table7[[#This Row],[Total Drug Cost]]-Table7[[#This Row],[Total Third-party Pay]]</f>
        <v>0</v>
      </c>
      <c r="Q2687" s="127"/>
      <c r="R2687" s="70" t="e">
        <f>VLOOKUP(Table7[[#This Row],[Patient PHN]],'[1]MASTER LIST'!$C:$D,2,FALSE)</f>
        <v>#N/A</v>
      </c>
    </row>
    <row r="2688" spans="1:18" x14ac:dyDescent="0.25">
      <c r="A2688" s="128"/>
      <c r="B2688" s="129"/>
      <c r="C2688" s="130"/>
      <c r="D2688" s="130"/>
      <c r="E2688" s="130"/>
      <c r="F2688" s="130"/>
      <c r="G2688" s="130"/>
      <c r="H2688" s="125"/>
      <c r="I2688" s="130"/>
      <c r="J2688" s="130"/>
      <c r="K2688" s="127"/>
      <c r="L2688" s="127"/>
      <c r="M2688" s="127"/>
      <c r="N2688" s="226">
        <f>Table7[[#This Row],[Drug Cost]]+Table7[[#This Row],[Drug Markup]]+Table7[[#This Row],[Drug Dispensing Fee]]</f>
        <v>0</v>
      </c>
      <c r="O2688" s="126"/>
      <c r="P2688" s="127">
        <f>Table7[[#This Row],[Total Drug Cost]]-Table7[[#This Row],[Total Third-party Pay]]</f>
        <v>0</v>
      </c>
      <c r="Q2688" s="127"/>
      <c r="R2688" s="70" t="e">
        <f>VLOOKUP(Table7[[#This Row],[Patient PHN]],'[1]MASTER LIST'!$C:$D,2,FALSE)</f>
        <v>#N/A</v>
      </c>
    </row>
    <row r="2689" spans="1:18" x14ac:dyDescent="0.25">
      <c r="A2689" s="128"/>
      <c r="B2689" s="129"/>
      <c r="C2689" s="130"/>
      <c r="D2689" s="130"/>
      <c r="E2689" s="130"/>
      <c r="F2689" s="130"/>
      <c r="G2689" s="130"/>
      <c r="H2689" s="125"/>
      <c r="I2689" s="130"/>
      <c r="J2689" s="130"/>
      <c r="K2689" s="127"/>
      <c r="L2689" s="127"/>
      <c r="M2689" s="127"/>
      <c r="N2689" s="226">
        <f>Table7[[#This Row],[Drug Cost]]+Table7[[#This Row],[Drug Markup]]+Table7[[#This Row],[Drug Dispensing Fee]]</f>
        <v>0</v>
      </c>
      <c r="O2689" s="126"/>
      <c r="P2689" s="127">
        <f>Table7[[#This Row],[Total Drug Cost]]-Table7[[#This Row],[Total Third-party Pay]]</f>
        <v>0</v>
      </c>
      <c r="Q2689" s="127"/>
      <c r="R2689" s="70" t="e">
        <f>VLOOKUP(Table7[[#This Row],[Patient PHN]],'[1]MASTER LIST'!$C:$D,2,FALSE)</f>
        <v>#N/A</v>
      </c>
    </row>
    <row r="2690" spans="1:18" x14ac:dyDescent="0.25">
      <c r="A2690" s="128"/>
      <c r="B2690" s="129"/>
      <c r="C2690" s="130"/>
      <c r="D2690" s="130"/>
      <c r="E2690" s="130"/>
      <c r="F2690" s="130"/>
      <c r="G2690" s="130"/>
      <c r="H2690" s="125"/>
      <c r="I2690" s="130"/>
      <c r="J2690" s="130"/>
      <c r="K2690" s="127"/>
      <c r="L2690" s="127"/>
      <c r="M2690" s="127"/>
      <c r="N2690" s="226">
        <f>Table7[[#This Row],[Drug Cost]]+Table7[[#This Row],[Drug Markup]]+Table7[[#This Row],[Drug Dispensing Fee]]</f>
        <v>0</v>
      </c>
      <c r="O2690" s="126"/>
      <c r="P2690" s="127">
        <f>Table7[[#This Row],[Total Drug Cost]]-Table7[[#This Row],[Total Third-party Pay]]</f>
        <v>0</v>
      </c>
      <c r="Q2690" s="127"/>
      <c r="R2690" s="70" t="e">
        <f>VLOOKUP(Table7[[#This Row],[Patient PHN]],'[1]MASTER LIST'!$C:$D,2,FALSE)</f>
        <v>#N/A</v>
      </c>
    </row>
    <row r="2691" spans="1:18" x14ac:dyDescent="0.25">
      <c r="A2691" s="128"/>
      <c r="B2691" s="129"/>
      <c r="C2691" s="130"/>
      <c r="D2691" s="130"/>
      <c r="E2691" s="130"/>
      <c r="F2691" s="130"/>
      <c r="G2691" s="130"/>
      <c r="H2691" s="125"/>
      <c r="I2691" s="130"/>
      <c r="J2691" s="130"/>
      <c r="K2691" s="127"/>
      <c r="L2691" s="127"/>
      <c r="M2691" s="127"/>
      <c r="N2691" s="226">
        <f>Table7[[#This Row],[Drug Cost]]+Table7[[#This Row],[Drug Markup]]+Table7[[#This Row],[Drug Dispensing Fee]]</f>
        <v>0</v>
      </c>
      <c r="O2691" s="126"/>
      <c r="P2691" s="127">
        <f>Table7[[#This Row],[Total Drug Cost]]-Table7[[#This Row],[Total Third-party Pay]]</f>
        <v>0</v>
      </c>
      <c r="Q2691" s="127"/>
      <c r="R2691" s="70" t="e">
        <f>VLOOKUP(Table7[[#This Row],[Patient PHN]],'[1]MASTER LIST'!$C:$D,2,FALSE)</f>
        <v>#N/A</v>
      </c>
    </row>
    <row r="2692" spans="1:18" x14ac:dyDescent="0.25">
      <c r="A2692" s="128"/>
      <c r="B2692" s="129"/>
      <c r="C2692" s="130"/>
      <c r="D2692" s="130"/>
      <c r="E2692" s="130"/>
      <c r="F2692" s="130"/>
      <c r="G2692" s="130"/>
      <c r="H2692" s="125"/>
      <c r="I2692" s="130"/>
      <c r="J2692" s="130"/>
      <c r="K2692" s="127"/>
      <c r="L2692" s="127"/>
      <c r="M2692" s="127"/>
      <c r="N2692" s="226">
        <f>Table7[[#This Row],[Drug Cost]]+Table7[[#This Row],[Drug Markup]]+Table7[[#This Row],[Drug Dispensing Fee]]</f>
        <v>0</v>
      </c>
      <c r="O2692" s="126"/>
      <c r="P2692" s="127">
        <f>Table7[[#This Row],[Total Drug Cost]]-Table7[[#This Row],[Total Third-party Pay]]</f>
        <v>0</v>
      </c>
      <c r="Q2692" s="127"/>
      <c r="R2692" s="70" t="e">
        <f>VLOOKUP(Table7[[#This Row],[Patient PHN]],'[1]MASTER LIST'!$C:$D,2,FALSE)</f>
        <v>#N/A</v>
      </c>
    </row>
    <row r="2693" spans="1:18" x14ac:dyDescent="0.25">
      <c r="A2693" s="128"/>
      <c r="B2693" s="129"/>
      <c r="C2693" s="130"/>
      <c r="D2693" s="130"/>
      <c r="E2693" s="130"/>
      <c r="F2693" s="130"/>
      <c r="G2693" s="130"/>
      <c r="H2693" s="125"/>
      <c r="I2693" s="130"/>
      <c r="J2693" s="130"/>
      <c r="K2693" s="127"/>
      <c r="L2693" s="127"/>
      <c r="M2693" s="127"/>
      <c r="N2693" s="226">
        <f>Table7[[#This Row],[Drug Cost]]+Table7[[#This Row],[Drug Markup]]+Table7[[#This Row],[Drug Dispensing Fee]]</f>
        <v>0</v>
      </c>
      <c r="O2693" s="126"/>
      <c r="P2693" s="127">
        <f>Table7[[#This Row],[Total Drug Cost]]-Table7[[#This Row],[Total Third-party Pay]]</f>
        <v>0</v>
      </c>
      <c r="Q2693" s="127"/>
      <c r="R2693" s="70" t="e">
        <f>VLOOKUP(Table7[[#This Row],[Patient PHN]],'[1]MASTER LIST'!$C:$D,2,FALSE)</f>
        <v>#N/A</v>
      </c>
    </row>
    <row r="2694" spans="1:18" x14ac:dyDescent="0.25">
      <c r="A2694" s="128"/>
      <c r="B2694" s="129"/>
      <c r="C2694" s="130"/>
      <c r="D2694" s="130"/>
      <c r="E2694" s="130"/>
      <c r="F2694" s="130"/>
      <c r="G2694" s="130"/>
      <c r="H2694" s="125"/>
      <c r="I2694" s="130"/>
      <c r="J2694" s="130"/>
      <c r="K2694" s="127"/>
      <c r="L2694" s="127"/>
      <c r="M2694" s="127"/>
      <c r="N2694" s="226">
        <f>Table7[[#This Row],[Drug Cost]]+Table7[[#This Row],[Drug Markup]]+Table7[[#This Row],[Drug Dispensing Fee]]</f>
        <v>0</v>
      </c>
      <c r="O2694" s="126"/>
      <c r="P2694" s="127">
        <f>Table7[[#This Row],[Total Drug Cost]]-Table7[[#This Row],[Total Third-party Pay]]</f>
        <v>0</v>
      </c>
      <c r="Q2694" s="127"/>
      <c r="R2694" s="70" t="e">
        <f>VLOOKUP(Table7[[#This Row],[Patient PHN]],'[1]MASTER LIST'!$C:$D,2,FALSE)</f>
        <v>#N/A</v>
      </c>
    </row>
    <row r="2695" spans="1:18" x14ac:dyDescent="0.25">
      <c r="A2695" s="128"/>
      <c r="B2695" s="129"/>
      <c r="C2695" s="130"/>
      <c r="D2695" s="130"/>
      <c r="E2695" s="130"/>
      <c r="F2695" s="130"/>
      <c r="G2695" s="130"/>
      <c r="H2695" s="125"/>
      <c r="I2695" s="130"/>
      <c r="J2695" s="130"/>
      <c r="K2695" s="127"/>
      <c r="L2695" s="127"/>
      <c r="M2695" s="127"/>
      <c r="N2695" s="226">
        <f>Table7[[#This Row],[Drug Cost]]+Table7[[#This Row],[Drug Markup]]+Table7[[#This Row],[Drug Dispensing Fee]]</f>
        <v>0</v>
      </c>
      <c r="O2695" s="126"/>
      <c r="P2695" s="127">
        <f>Table7[[#This Row],[Total Drug Cost]]-Table7[[#This Row],[Total Third-party Pay]]</f>
        <v>0</v>
      </c>
      <c r="Q2695" s="127"/>
      <c r="R2695" s="70" t="e">
        <f>VLOOKUP(Table7[[#This Row],[Patient PHN]],'[1]MASTER LIST'!$C:$D,2,FALSE)</f>
        <v>#N/A</v>
      </c>
    </row>
    <row r="2696" spans="1:18" x14ac:dyDescent="0.25">
      <c r="A2696" s="128"/>
      <c r="B2696" s="129"/>
      <c r="C2696" s="130"/>
      <c r="D2696" s="130"/>
      <c r="E2696" s="130"/>
      <c r="F2696" s="130"/>
      <c r="G2696" s="130"/>
      <c r="H2696" s="125"/>
      <c r="I2696" s="130"/>
      <c r="J2696" s="130"/>
      <c r="K2696" s="127"/>
      <c r="L2696" s="127"/>
      <c r="M2696" s="127"/>
      <c r="N2696" s="226">
        <f>Table7[[#This Row],[Drug Cost]]+Table7[[#This Row],[Drug Markup]]+Table7[[#This Row],[Drug Dispensing Fee]]</f>
        <v>0</v>
      </c>
      <c r="O2696" s="126"/>
      <c r="P2696" s="127">
        <f>Table7[[#This Row],[Total Drug Cost]]-Table7[[#This Row],[Total Third-party Pay]]</f>
        <v>0</v>
      </c>
      <c r="Q2696" s="127"/>
      <c r="R2696" s="70" t="e">
        <f>VLOOKUP(Table7[[#This Row],[Patient PHN]],'[1]MASTER LIST'!$C:$D,2,FALSE)</f>
        <v>#N/A</v>
      </c>
    </row>
    <row r="2697" spans="1:18" x14ac:dyDescent="0.25">
      <c r="A2697" s="128"/>
      <c r="B2697" s="129"/>
      <c r="C2697" s="130"/>
      <c r="D2697" s="130"/>
      <c r="E2697" s="130"/>
      <c r="F2697" s="130"/>
      <c r="G2697" s="130"/>
      <c r="H2697" s="125"/>
      <c r="I2697" s="130"/>
      <c r="J2697" s="130"/>
      <c r="K2697" s="127"/>
      <c r="L2697" s="127"/>
      <c r="M2697" s="127"/>
      <c r="N2697" s="226">
        <f>Table7[[#This Row],[Drug Cost]]+Table7[[#This Row],[Drug Markup]]+Table7[[#This Row],[Drug Dispensing Fee]]</f>
        <v>0</v>
      </c>
      <c r="O2697" s="126"/>
      <c r="P2697" s="127">
        <f>Table7[[#This Row],[Total Drug Cost]]-Table7[[#This Row],[Total Third-party Pay]]</f>
        <v>0</v>
      </c>
      <c r="Q2697" s="127"/>
      <c r="R2697" s="70" t="e">
        <f>VLOOKUP(Table7[[#This Row],[Patient PHN]],'[1]MASTER LIST'!$C:$D,2,FALSE)</f>
        <v>#N/A</v>
      </c>
    </row>
    <row r="2698" spans="1:18" x14ac:dyDescent="0.25">
      <c r="A2698" s="128"/>
      <c r="B2698" s="129"/>
      <c r="C2698" s="130"/>
      <c r="D2698" s="130"/>
      <c r="E2698" s="130"/>
      <c r="F2698" s="130"/>
      <c r="G2698" s="130"/>
      <c r="H2698" s="125"/>
      <c r="I2698" s="130"/>
      <c r="J2698" s="130"/>
      <c r="K2698" s="127"/>
      <c r="L2698" s="127"/>
      <c r="M2698" s="127"/>
      <c r="N2698" s="226">
        <f>Table7[[#This Row],[Drug Cost]]+Table7[[#This Row],[Drug Markup]]+Table7[[#This Row],[Drug Dispensing Fee]]</f>
        <v>0</v>
      </c>
      <c r="O2698" s="126"/>
      <c r="P2698" s="127">
        <f>Table7[[#This Row],[Total Drug Cost]]-Table7[[#This Row],[Total Third-party Pay]]</f>
        <v>0</v>
      </c>
      <c r="Q2698" s="127"/>
      <c r="R2698" s="70" t="e">
        <f>VLOOKUP(Table7[[#This Row],[Patient PHN]],'[1]MASTER LIST'!$C:$D,2,FALSE)</f>
        <v>#N/A</v>
      </c>
    </row>
    <row r="2699" spans="1:18" x14ac:dyDescent="0.25">
      <c r="A2699" s="128"/>
      <c r="B2699" s="129"/>
      <c r="C2699" s="130"/>
      <c r="D2699" s="130"/>
      <c r="E2699" s="130"/>
      <c r="F2699" s="130"/>
      <c r="G2699" s="130"/>
      <c r="H2699" s="125"/>
      <c r="I2699" s="130"/>
      <c r="J2699" s="130"/>
      <c r="K2699" s="127"/>
      <c r="L2699" s="127"/>
      <c r="M2699" s="127"/>
      <c r="N2699" s="226">
        <f>Table7[[#This Row],[Drug Cost]]+Table7[[#This Row],[Drug Markup]]+Table7[[#This Row],[Drug Dispensing Fee]]</f>
        <v>0</v>
      </c>
      <c r="O2699" s="126"/>
      <c r="P2699" s="127">
        <f>Table7[[#This Row],[Total Drug Cost]]-Table7[[#This Row],[Total Third-party Pay]]</f>
        <v>0</v>
      </c>
      <c r="Q2699" s="127"/>
      <c r="R2699" s="70" t="e">
        <f>VLOOKUP(Table7[[#This Row],[Patient PHN]],'[1]MASTER LIST'!$C:$D,2,FALSE)</f>
        <v>#N/A</v>
      </c>
    </row>
    <row r="2700" spans="1:18" x14ac:dyDescent="0.25">
      <c r="A2700" s="202"/>
      <c r="B2700" s="203"/>
      <c r="C2700" s="204"/>
      <c r="D2700" s="204"/>
      <c r="E2700" s="204"/>
      <c r="F2700" s="204"/>
      <c r="G2700" s="204"/>
      <c r="H2700" s="131"/>
      <c r="I2700" s="204"/>
      <c r="J2700" s="204"/>
      <c r="K2700" s="205"/>
      <c r="L2700" s="205"/>
      <c r="M2700" s="205"/>
      <c r="N2700" s="227">
        <f>Table7[[#This Row],[Drug Cost]]+Table7[[#This Row],[Drug Markup]]+Table7[[#This Row],[Drug Dispensing Fee]]</f>
        <v>0</v>
      </c>
      <c r="O2700" s="132"/>
      <c r="P2700" s="205">
        <f>Table7[[#This Row],[Total Drug Cost]]-Table7[[#This Row],[Total Third-party Pay]]</f>
        <v>0</v>
      </c>
      <c r="Q2700" s="205"/>
      <c r="R2700" s="70" t="e">
        <f>VLOOKUP(Table7[[#This Row],[Patient PHN]],'[1]MASTER LIST'!$C:$D,2,FALSE)</f>
        <v>#N/A</v>
      </c>
    </row>
    <row r="2701" spans="1:18" x14ac:dyDescent="0.25">
      <c r="A2701" s="202"/>
      <c r="B2701" s="203"/>
      <c r="C2701" s="204"/>
      <c r="D2701" s="204"/>
      <c r="E2701" s="204"/>
      <c r="F2701" s="204"/>
      <c r="G2701" s="204"/>
      <c r="H2701" s="131"/>
      <c r="I2701" s="204"/>
      <c r="J2701" s="204"/>
      <c r="K2701" s="205"/>
      <c r="L2701" s="205"/>
      <c r="M2701" s="205"/>
      <c r="N2701" s="227">
        <f>Table7[[#This Row],[Drug Cost]]+Table7[[#This Row],[Drug Markup]]+Table7[[#This Row],[Drug Dispensing Fee]]</f>
        <v>0</v>
      </c>
      <c r="O2701" s="132"/>
      <c r="P2701" s="205">
        <f>Table7[[#This Row],[Total Drug Cost]]-Table7[[#This Row],[Total Third-party Pay]]</f>
        <v>0</v>
      </c>
      <c r="Q2701" s="205"/>
      <c r="R2701" s="70" t="e">
        <f>VLOOKUP(Table7[[#This Row],[Patient PHN]],'[1]MASTER LIST'!$C:$D,2,FALSE)</f>
        <v>#N/A</v>
      </c>
    </row>
    <row r="2702" spans="1:18" x14ac:dyDescent="0.25">
      <c r="A2702" s="202"/>
      <c r="B2702" s="203"/>
      <c r="C2702" s="204"/>
      <c r="D2702" s="204"/>
      <c r="E2702" s="204"/>
      <c r="F2702" s="204"/>
      <c r="G2702" s="204"/>
      <c r="H2702" s="131"/>
      <c r="I2702" s="204"/>
      <c r="J2702" s="204"/>
      <c r="K2702" s="205"/>
      <c r="L2702" s="205"/>
      <c r="M2702" s="205"/>
      <c r="N2702" s="227">
        <f>Table7[[#This Row],[Drug Cost]]+Table7[[#This Row],[Drug Markup]]+Table7[[#This Row],[Drug Dispensing Fee]]</f>
        <v>0</v>
      </c>
      <c r="O2702" s="132"/>
      <c r="P2702" s="205">
        <f>Table7[[#This Row],[Total Drug Cost]]-Table7[[#This Row],[Total Third-party Pay]]</f>
        <v>0</v>
      </c>
      <c r="Q2702" s="205"/>
      <c r="R2702" s="70" t="e">
        <f>VLOOKUP(Table7[[#This Row],[Patient PHN]],'[1]MASTER LIST'!$C:$D,2,FALSE)</f>
        <v>#N/A</v>
      </c>
    </row>
    <row r="2703" spans="1:18" x14ac:dyDescent="0.25">
      <c r="A2703" s="202"/>
      <c r="B2703" s="203"/>
      <c r="C2703" s="204"/>
      <c r="D2703" s="204"/>
      <c r="E2703" s="204"/>
      <c r="F2703" s="204"/>
      <c r="G2703" s="204"/>
      <c r="H2703" s="131"/>
      <c r="I2703" s="204"/>
      <c r="J2703" s="204"/>
      <c r="K2703" s="205"/>
      <c r="L2703" s="205"/>
      <c r="M2703" s="205"/>
      <c r="N2703" s="227">
        <f>Table7[[#This Row],[Drug Cost]]+Table7[[#This Row],[Drug Markup]]+Table7[[#This Row],[Drug Dispensing Fee]]</f>
        <v>0</v>
      </c>
      <c r="O2703" s="132"/>
      <c r="P2703" s="205">
        <f>Table7[[#This Row],[Total Drug Cost]]-Table7[[#This Row],[Total Third-party Pay]]</f>
        <v>0</v>
      </c>
      <c r="Q2703" s="205"/>
      <c r="R2703" s="70" t="e">
        <f>VLOOKUP(Table7[[#This Row],[Patient PHN]],'[1]MASTER LIST'!$C:$D,2,FALSE)</f>
        <v>#N/A</v>
      </c>
    </row>
    <row r="2704" spans="1:18" x14ac:dyDescent="0.25">
      <c r="A2704" s="202"/>
      <c r="B2704" s="203"/>
      <c r="C2704" s="204"/>
      <c r="D2704" s="204"/>
      <c r="E2704" s="204"/>
      <c r="F2704" s="204"/>
      <c r="G2704" s="204"/>
      <c r="H2704" s="131"/>
      <c r="I2704" s="204"/>
      <c r="J2704" s="204"/>
      <c r="K2704" s="205"/>
      <c r="L2704" s="205"/>
      <c r="M2704" s="205"/>
      <c r="N2704" s="227">
        <f>Table7[[#This Row],[Drug Cost]]+Table7[[#This Row],[Drug Markup]]+Table7[[#This Row],[Drug Dispensing Fee]]</f>
        <v>0</v>
      </c>
      <c r="O2704" s="132"/>
      <c r="P2704" s="205">
        <f>Table7[[#This Row],[Total Drug Cost]]-Table7[[#This Row],[Total Third-party Pay]]</f>
        <v>0</v>
      </c>
      <c r="Q2704" s="205"/>
      <c r="R2704" s="70" t="e">
        <f>VLOOKUP(Table7[[#This Row],[Patient PHN]],'[1]MASTER LIST'!$C:$D,2,FALSE)</f>
        <v>#N/A</v>
      </c>
    </row>
    <row r="2705" spans="1:18" x14ac:dyDescent="0.25">
      <c r="A2705" s="202"/>
      <c r="B2705" s="203"/>
      <c r="C2705" s="204"/>
      <c r="D2705" s="204"/>
      <c r="E2705" s="204"/>
      <c r="F2705" s="204"/>
      <c r="G2705" s="204"/>
      <c r="H2705" s="131"/>
      <c r="I2705" s="204"/>
      <c r="J2705" s="204"/>
      <c r="K2705" s="205"/>
      <c r="L2705" s="205"/>
      <c r="M2705" s="205"/>
      <c r="N2705" s="227">
        <f>Table7[[#This Row],[Drug Cost]]+Table7[[#This Row],[Drug Markup]]+Table7[[#This Row],[Drug Dispensing Fee]]</f>
        <v>0</v>
      </c>
      <c r="O2705" s="132"/>
      <c r="P2705" s="205">
        <f>Table7[[#This Row],[Total Drug Cost]]-Table7[[#This Row],[Total Third-party Pay]]</f>
        <v>0</v>
      </c>
      <c r="Q2705" s="205"/>
      <c r="R2705" s="70" t="e">
        <f>VLOOKUP(Table7[[#This Row],[Patient PHN]],'[1]MASTER LIST'!$C:$D,2,FALSE)</f>
        <v>#N/A</v>
      </c>
    </row>
    <row r="2706" spans="1:18" x14ac:dyDescent="0.25">
      <c r="A2706" s="202"/>
      <c r="B2706" s="203"/>
      <c r="C2706" s="204"/>
      <c r="D2706" s="204"/>
      <c r="E2706" s="204"/>
      <c r="F2706" s="204"/>
      <c r="G2706" s="204"/>
      <c r="H2706" s="131"/>
      <c r="I2706" s="204"/>
      <c r="J2706" s="204"/>
      <c r="K2706" s="205"/>
      <c r="L2706" s="205"/>
      <c r="M2706" s="205"/>
      <c r="N2706" s="227">
        <f>Table7[[#This Row],[Drug Cost]]+Table7[[#This Row],[Drug Markup]]+Table7[[#This Row],[Drug Dispensing Fee]]</f>
        <v>0</v>
      </c>
      <c r="O2706" s="132"/>
      <c r="P2706" s="205">
        <f>Table7[[#This Row],[Total Drug Cost]]-Table7[[#This Row],[Total Third-party Pay]]</f>
        <v>0</v>
      </c>
      <c r="Q2706" s="205"/>
      <c r="R2706" s="70" t="e">
        <f>VLOOKUP(Table7[[#This Row],[Patient PHN]],'[1]MASTER LIST'!$C:$D,2,FALSE)</f>
        <v>#N/A</v>
      </c>
    </row>
    <row r="2707" spans="1:18" x14ac:dyDescent="0.25">
      <c r="A2707" s="202"/>
      <c r="B2707" s="203"/>
      <c r="C2707" s="204"/>
      <c r="D2707" s="204"/>
      <c r="E2707" s="204"/>
      <c r="F2707" s="204"/>
      <c r="G2707" s="204"/>
      <c r="H2707" s="131"/>
      <c r="I2707" s="204"/>
      <c r="J2707" s="204"/>
      <c r="K2707" s="205"/>
      <c r="L2707" s="205"/>
      <c r="M2707" s="205"/>
      <c r="N2707" s="227">
        <f>Table7[[#This Row],[Drug Cost]]+Table7[[#This Row],[Drug Markup]]+Table7[[#This Row],[Drug Dispensing Fee]]</f>
        <v>0</v>
      </c>
      <c r="O2707" s="132"/>
      <c r="P2707" s="205">
        <f>Table7[[#This Row],[Total Drug Cost]]-Table7[[#This Row],[Total Third-party Pay]]</f>
        <v>0</v>
      </c>
      <c r="Q2707" s="205"/>
      <c r="R2707" s="70" t="e">
        <f>VLOOKUP(Table7[[#This Row],[Patient PHN]],'[1]MASTER LIST'!$C:$D,2,FALSE)</f>
        <v>#N/A</v>
      </c>
    </row>
    <row r="2708" spans="1:18" x14ac:dyDescent="0.25">
      <c r="A2708" s="202"/>
      <c r="B2708" s="203"/>
      <c r="C2708" s="204"/>
      <c r="D2708" s="204"/>
      <c r="E2708" s="204"/>
      <c r="F2708" s="204"/>
      <c r="G2708" s="204"/>
      <c r="H2708" s="131"/>
      <c r="I2708" s="204"/>
      <c r="J2708" s="204"/>
      <c r="K2708" s="205"/>
      <c r="L2708" s="205"/>
      <c r="M2708" s="205"/>
      <c r="N2708" s="227">
        <f>Table7[[#This Row],[Drug Cost]]+Table7[[#This Row],[Drug Markup]]+Table7[[#This Row],[Drug Dispensing Fee]]</f>
        <v>0</v>
      </c>
      <c r="O2708" s="132"/>
      <c r="P2708" s="205">
        <f>Table7[[#This Row],[Total Drug Cost]]-Table7[[#This Row],[Total Third-party Pay]]</f>
        <v>0</v>
      </c>
      <c r="Q2708" s="205"/>
      <c r="R2708" s="70" t="e">
        <f>VLOOKUP(Table7[[#This Row],[Patient PHN]],'[1]MASTER LIST'!$C:$D,2,FALSE)</f>
        <v>#N/A</v>
      </c>
    </row>
    <row r="2709" spans="1:18" x14ac:dyDescent="0.25">
      <c r="A2709" s="202"/>
      <c r="B2709" s="203"/>
      <c r="C2709" s="204"/>
      <c r="D2709" s="204"/>
      <c r="E2709" s="204"/>
      <c r="F2709" s="204"/>
      <c r="G2709" s="204"/>
      <c r="H2709" s="131"/>
      <c r="I2709" s="204"/>
      <c r="J2709" s="204"/>
      <c r="K2709" s="205"/>
      <c r="L2709" s="205"/>
      <c r="M2709" s="205"/>
      <c r="N2709" s="227">
        <f>Table7[[#This Row],[Drug Cost]]+Table7[[#This Row],[Drug Markup]]+Table7[[#This Row],[Drug Dispensing Fee]]</f>
        <v>0</v>
      </c>
      <c r="O2709" s="132"/>
      <c r="P2709" s="205">
        <f>Table7[[#This Row],[Total Drug Cost]]-Table7[[#This Row],[Total Third-party Pay]]</f>
        <v>0</v>
      </c>
      <c r="Q2709" s="205"/>
      <c r="R2709" s="70" t="e">
        <f>VLOOKUP(Table7[[#This Row],[Patient PHN]],'[1]MASTER LIST'!$C:$D,2,FALSE)</f>
        <v>#N/A</v>
      </c>
    </row>
    <row r="2710" spans="1:18" x14ac:dyDescent="0.25">
      <c r="A2710" s="202"/>
      <c r="B2710" s="203"/>
      <c r="C2710" s="204"/>
      <c r="D2710" s="204"/>
      <c r="E2710" s="204"/>
      <c r="F2710" s="204"/>
      <c r="G2710" s="204"/>
      <c r="H2710" s="131"/>
      <c r="I2710" s="204"/>
      <c r="J2710" s="204"/>
      <c r="K2710" s="205"/>
      <c r="L2710" s="205"/>
      <c r="M2710" s="205"/>
      <c r="N2710" s="227">
        <f>Table7[[#This Row],[Drug Cost]]+Table7[[#This Row],[Drug Markup]]+Table7[[#This Row],[Drug Dispensing Fee]]</f>
        <v>0</v>
      </c>
      <c r="O2710" s="132"/>
      <c r="P2710" s="205">
        <f>Table7[[#This Row],[Total Drug Cost]]-Table7[[#This Row],[Total Third-party Pay]]</f>
        <v>0</v>
      </c>
      <c r="Q2710" s="205"/>
      <c r="R2710" s="70" t="e">
        <f>VLOOKUP(Table7[[#This Row],[Patient PHN]],'[1]MASTER LIST'!$C:$D,2,FALSE)</f>
        <v>#N/A</v>
      </c>
    </row>
    <row r="2711" spans="1:18" x14ac:dyDescent="0.25">
      <c r="A2711" s="202"/>
      <c r="B2711" s="203"/>
      <c r="C2711" s="204"/>
      <c r="D2711" s="204"/>
      <c r="E2711" s="204"/>
      <c r="F2711" s="204"/>
      <c r="G2711" s="204"/>
      <c r="H2711" s="131"/>
      <c r="I2711" s="204"/>
      <c r="J2711" s="204"/>
      <c r="K2711" s="205"/>
      <c r="L2711" s="205"/>
      <c r="M2711" s="205"/>
      <c r="N2711" s="227">
        <f>Table7[[#This Row],[Drug Cost]]+Table7[[#This Row],[Drug Markup]]+Table7[[#This Row],[Drug Dispensing Fee]]</f>
        <v>0</v>
      </c>
      <c r="O2711" s="132"/>
      <c r="P2711" s="205">
        <f>Table7[[#This Row],[Total Drug Cost]]-Table7[[#This Row],[Total Third-party Pay]]</f>
        <v>0</v>
      </c>
      <c r="Q2711" s="205"/>
      <c r="R2711" s="70" t="e">
        <f>VLOOKUP(Table7[[#This Row],[Patient PHN]],'[1]MASTER LIST'!$C:$D,2,FALSE)</f>
        <v>#N/A</v>
      </c>
    </row>
    <row r="2712" spans="1:18" x14ac:dyDescent="0.25">
      <c r="A2712" s="202"/>
      <c r="B2712" s="203"/>
      <c r="C2712" s="204"/>
      <c r="D2712" s="204"/>
      <c r="E2712" s="204"/>
      <c r="F2712" s="204"/>
      <c r="G2712" s="204"/>
      <c r="H2712" s="131"/>
      <c r="I2712" s="204"/>
      <c r="J2712" s="204"/>
      <c r="K2712" s="205"/>
      <c r="L2712" s="205"/>
      <c r="M2712" s="205"/>
      <c r="N2712" s="227">
        <f>Table7[[#This Row],[Drug Cost]]+Table7[[#This Row],[Drug Markup]]+Table7[[#This Row],[Drug Dispensing Fee]]</f>
        <v>0</v>
      </c>
      <c r="O2712" s="132"/>
      <c r="P2712" s="205">
        <f>Table7[[#This Row],[Total Drug Cost]]-Table7[[#This Row],[Total Third-party Pay]]</f>
        <v>0</v>
      </c>
      <c r="Q2712" s="205"/>
      <c r="R2712" s="70" t="e">
        <f>VLOOKUP(Table7[[#This Row],[Patient PHN]],'[1]MASTER LIST'!$C:$D,2,FALSE)</f>
        <v>#N/A</v>
      </c>
    </row>
    <row r="2713" spans="1:18" x14ac:dyDescent="0.25">
      <c r="A2713" s="202"/>
      <c r="B2713" s="203"/>
      <c r="C2713" s="204"/>
      <c r="D2713" s="204"/>
      <c r="E2713" s="204"/>
      <c r="F2713" s="204"/>
      <c r="G2713" s="204"/>
      <c r="H2713" s="131"/>
      <c r="I2713" s="204"/>
      <c r="J2713" s="204"/>
      <c r="K2713" s="205"/>
      <c r="L2713" s="205"/>
      <c r="M2713" s="205"/>
      <c r="N2713" s="227">
        <f>Table7[[#This Row],[Drug Cost]]+Table7[[#This Row],[Drug Markup]]+Table7[[#This Row],[Drug Dispensing Fee]]</f>
        <v>0</v>
      </c>
      <c r="O2713" s="132"/>
      <c r="P2713" s="205">
        <f>Table7[[#This Row],[Total Drug Cost]]-Table7[[#This Row],[Total Third-party Pay]]</f>
        <v>0</v>
      </c>
      <c r="Q2713" s="205"/>
      <c r="R2713" s="70" t="e">
        <f>VLOOKUP(Table7[[#This Row],[Patient PHN]],'[1]MASTER LIST'!$C:$D,2,FALSE)</f>
        <v>#N/A</v>
      </c>
    </row>
    <row r="2714" spans="1:18" x14ac:dyDescent="0.25">
      <c r="A2714" s="202"/>
      <c r="B2714" s="203"/>
      <c r="C2714" s="204"/>
      <c r="D2714" s="204"/>
      <c r="E2714" s="204"/>
      <c r="F2714" s="204"/>
      <c r="G2714" s="204"/>
      <c r="H2714" s="131"/>
      <c r="I2714" s="204"/>
      <c r="J2714" s="204"/>
      <c r="K2714" s="205"/>
      <c r="L2714" s="205"/>
      <c r="M2714" s="205"/>
      <c r="N2714" s="227">
        <f>Table7[[#This Row],[Drug Cost]]+Table7[[#This Row],[Drug Markup]]+Table7[[#This Row],[Drug Dispensing Fee]]</f>
        <v>0</v>
      </c>
      <c r="O2714" s="132"/>
      <c r="P2714" s="205">
        <f>Table7[[#This Row],[Total Drug Cost]]-Table7[[#This Row],[Total Third-party Pay]]</f>
        <v>0</v>
      </c>
      <c r="Q2714" s="205"/>
      <c r="R2714" s="70" t="e">
        <f>VLOOKUP(Table7[[#This Row],[Patient PHN]],'[1]MASTER LIST'!$C:$D,2,FALSE)</f>
        <v>#N/A</v>
      </c>
    </row>
    <row r="2715" spans="1:18" x14ac:dyDescent="0.25">
      <c r="A2715" s="202"/>
      <c r="B2715" s="203"/>
      <c r="C2715" s="204"/>
      <c r="D2715" s="204"/>
      <c r="E2715" s="204"/>
      <c r="F2715" s="204"/>
      <c r="G2715" s="204"/>
      <c r="H2715" s="131"/>
      <c r="I2715" s="204"/>
      <c r="J2715" s="204"/>
      <c r="K2715" s="205"/>
      <c r="L2715" s="205"/>
      <c r="M2715" s="205"/>
      <c r="N2715" s="227">
        <f>Table7[[#This Row],[Drug Cost]]+Table7[[#This Row],[Drug Markup]]+Table7[[#This Row],[Drug Dispensing Fee]]</f>
        <v>0</v>
      </c>
      <c r="O2715" s="132"/>
      <c r="P2715" s="205">
        <f>Table7[[#This Row],[Total Drug Cost]]-Table7[[#This Row],[Total Third-party Pay]]</f>
        <v>0</v>
      </c>
      <c r="Q2715" s="205"/>
      <c r="R2715" s="70" t="e">
        <f>VLOOKUP(Table7[[#This Row],[Patient PHN]],'[1]MASTER LIST'!$C:$D,2,FALSE)</f>
        <v>#N/A</v>
      </c>
    </row>
    <row r="2716" spans="1:18" x14ac:dyDescent="0.25">
      <c r="A2716" s="202"/>
      <c r="B2716" s="203"/>
      <c r="C2716" s="204"/>
      <c r="D2716" s="204"/>
      <c r="E2716" s="204"/>
      <c r="F2716" s="204"/>
      <c r="G2716" s="204"/>
      <c r="H2716" s="131"/>
      <c r="I2716" s="204"/>
      <c r="J2716" s="204"/>
      <c r="K2716" s="205"/>
      <c r="L2716" s="205"/>
      <c r="M2716" s="205"/>
      <c r="N2716" s="227">
        <f>Table7[[#This Row],[Drug Cost]]+Table7[[#This Row],[Drug Markup]]+Table7[[#This Row],[Drug Dispensing Fee]]</f>
        <v>0</v>
      </c>
      <c r="O2716" s="132"/>
      <c r="P2716" s="205">
        <f>Table7[[#This Row],[Total Drug Cost]]-Table7[[#This Row],[Total Third-party Pay]]</f>
        <v>0</v>
      </c>
      <c r="Q2716" s="205"/>
      <c r="R2716" s="70" t="e">
        <f>VLOOKUP(Table7[[#This Row],[Patient PHN]],'[1]MASTER LIST'!$C:$D,2,FALSE)</f>
        <v>#N/A</v>
      </c>
    </row>
    <row r="2717" spans="1:18" x14ac:dyDescent="0.25">
      <c r="A2717" s="202"/>
      <c r="B2717" s="203"/>
      <c r="C2717" s="204"/>
      <c r="D2717" s="204"/>
      <c r="E2717" s="204"/>
      <c r="F2717" s="204"/>
      <c r="G2717" s="204"/>
      <c r="H2717" s="131"/>
      <c r="I2717" s="204"/>
      <c r="J2717" s="204"/>
      <c r="K2717" s="205"/>
      <c r="L2717" s="205"/>
      <c r="M2717" s="205"/>
      <c r="N2717" s="227">
        <f>Table7[[#This Row],[Drug Cost]]+Table7[[#This Row],[Drug Markup]]+Table7[[#This Row],[Drug Dispensing Fee]]</f>
        <v>0</v>
      </c>
      <c r="O2717" s="132"/>
      <c r="P2717" s="205">
        <f>Table7[[#This Row],[Total Drug Cost]]-Table7[[#This Row],[Total Third-party Pay]]</f>
        <v>0</v>
      </c>
      <c r="Q2717" s="205"/>
      <c r="R2717" s="70" t="e">
        <f>VLOOKUP(Table7[[#This Row],[Patient PHN]],'[1]MASTER LIST'!$C:$D,2,FALSE)</f>
        <v>#N/A</v>
      </c>
    </row>
    <row r="2718" spans="1:18" x14ac:dyDescent="0.25">
      <c r="A2718" s="202"/>
      <c r="B2718" s="203"/>
      <c r="C2718" s="204"/>
      <c r="D2718" s="204"/>
      <c r="E2718" s="204"/>
      <c r="F2718" s="204"/>
      <c r="G2718" s="204"/>
      <c r="H2718" s="131"/>
      <c r="I2718" s="204"/>
      <c r="J2718" s="204"/>
      <c r="K2718" s="205"/>
      <c r="L2718" s="205"/>
      <c r="M2718" s="205"/>
      <c r="N2718" s="227">
        <f>Table7[[#This Row],[Drug Cost]]+Table7[[#This Row],[Drug Markup]]+Table7[[#This Row],[Drug Dispensing Fee]]</f>
        <v>0</v>
      </c>
      <c r="O2718" s="132"/>
      <c r="P2718" s="205">
        <f>Table7[[#This Row],[Total Drug Cost]]-Table7[[#This Row],[Total Third-party Pay]]</f>
        <v>0</v>
      </c>
      <c r="Q2718" s="205"/>
      <c r="R2718" s="70" t="e">
        <f>VLOOKUP(Table7[[#This Row],[Patient PHN]],'[1]MASTER LIST'!$C:$D,2,FALSE)</f>
        <v>#N/A</v>
      </c>
    </row>
    <row r="2719" spans="1:18" x14ac:dyDescent="0.25">
      <c r="A2719" s="202"/>
      <c r="B2719" s="203"/>
      <c r="C2719" s="204"/>
      <c r="D2719" s="204"/>
      <c r="E2719" s="204"/>
      <c r="F2719" s="204"/>
      <c r="G2719" s="204"/>
      <c r="H2719" s="131"/>
      <c r="I2719" s="204"/>
      <c r="J2719" s="204"/>
      <c r="K2719" s="205"/>
      <c r="L2719" s="205"/>
      <c r="M2719" s="205"/>
      <c r="N2719" s="227">
        <f>Table7[[#This Row],[Drug Cost]]+Table7[[#This Row],[Drug Markup]]+Table7[[#This Row],[Drug Dispensing Fee]]</f>
        <v>0</v>
      </c>
      <c r="O2719" s="132"/>
      <c r="P2719" s="205">
        <f>Table7[[#This Row],[Total Drug Cost]]-Table7[[#This Row],[Total Third-party Pay]]</f>
        <v>0</v>
      </c>
      <c r="Q2719" s="205"/>
      <c r="R2719" s="70" t="e">
        <f>VLOOKUP(Table7[[#This Row],[Patient PHN]],'[1]MASTER LIST'!$C:$D,2,FALSE)</f>
        <v>#N/A</v>
      </c>
    </row>
    <row r="2720" spans="1:18" x14ac:dyDescent="0.25">
      <c r="A2720" s="202"/>
      <c r="B2720" s="203"/>
      <c r="C2720" s="204"/>
      <c r="D2720" s="204"/>
      <c r="E2720" s="204"/>
      <c r="F2720" s="204"/>
      <c r="G2720" s="204"/>
      <c r="H2720" s="131"/>
      <c r="I2720" s="204"/>
      <c r="J2720" s="204"/>
      <c r="K2720" s="205"/>
      <c r="L2720" s="205"/>
      <c r="M2720" s="205"/>
      <c r="N2720" s="227">
        <f>Table7[[#This Row],[Drug Cost]]+Table7[[#This Row],[Drug Markup]]+Table7[[#This Row],[Drug Dispensing Fee]]</f>
        <v>0</v>
      </c>
      <c r="O2720" s="132"/>
      <c r="P2720" s="205">
        <f>Table7[[#This Row],[Total Drug Cost]]-Table7[[#This Row],[Total Third-party Pay]]</f>
        <v>0</v>
      </c>
      <c r="Q2720" s="205"/>
      <c r="R2720" s="70" t="e">
        <f>VLOOKUP(Table7[[#This Row],[Patient PHN]],'[1]MASTER LIST'!$C:$D,2,FALSE)</f>
        <v>#N/A</v>
      </c>
    </row>
    <row r="2721" spans="1:18" x14ac:dyDescent="0.25">
      <c r="A2721" s="202"/>
      <c r="B2721" s="203"/>
      <c r="C2721" s="204"/>
      <c r="D2721" s="204"/>
      <c r="E2721" s="204"/>
      <c r="F2721" s="204"/>
      <c r="G2721" s="204"/>
      <c r="H2721" s="131"/>
      <c r="I2721" s="204"/>
      <c r="J2721" s="204"/>
      <c r="K2721" s="205"/>
      <c r="L2721" s="205"/>
      <c r="M2721" s="205"/>
      <c r="N2721" s="227">
        <f>Table7[[#This Row],[Drug Cost]]+Table7[[#This Row],[Drug Markup]]+Table7[[#This Row],[Drug Dispensing Fee]]</f>
        <v>0</v>
      </c>
      <c r="O2721" s="132"/>
      <c r="P2721" s="205">
        <f>Table7[[#This Row],[Total Drug Cost]]-Table7[[#This Row],[Total Third-party Pay]]</f>
        <v>0</v>
      </c>
      <c r="Q2721" s="205"/>
      <c r="R2721" s="70" t="e">
        <f>VLOOKUP(Table7[[#This Row],[Patient PHN]],'[1]MASTER LIST'!$C:$D,2,FALSE)</f>
        <v>#N/A</v>
      </c>
    </row>
    <row r="2722" spans="1:18" x14ac:dyDescent="0.25">
      <c r="A2722" s="202"/>
      <c r="B2722" s="203"/>
      <c r="C2722" s="204"/>
      <c r="D2722" s="204"/>
      <c r="E2722" s="204"/>
      <c r="F2722" s="204"/>
      <c r="G2722" s="204"/>
      <c r="H2722" s="131"/>
      <c r="I2722" s="204"/>
      <c r="J2722" s="204"/>
      <c r="K2722" s="205"/>
      <c r="L2722" s="205"/>
      <c r="M2722" s="205"/>
      <c r="N2722" s="227">
        <f>Table7[[#This Row],[Drug Cost]]+Table7[[#This Row],[Drug Markup]]+Table7[[#This Row],[Drug Dispensing Fee]]</f>
        <v>0</v>
      </c>
      <c r="O2722" s="132"/>
      <c r="P2722" s="205">
        <f>Table7[[#This Row],[Total Drug Cost]]-Table7[[#This Row],[Total Third-party Pay]]</f>
        <v>0</v>
      </c>
      <c r="Q2722" s="205"/>
      <c r="R2722" s="70" t="e">
        <f>VLOOKUP(Table7[[#This Row],[Patient PHN]],'[1]MASTER LIST'!$C:$D,2,FALSE)</f>
        <v>#N/A</v>
      </c>
    </row>
    <row r="2723" spans="1:18" x14ac:dyDescent="0.25">
      <c r="A2723" s="202"/>
      <c r="B2723" s="203"/>
      <c r="C2723" s="204"/>
      <c r="D2723" s="204"/>
      <c r="E2723" s="204"/>
      <c r="F2723" s="204"/>
      <c r="G2723" s="204"/>
      <c r="H2723" s="131"/>
      <c r="I2723" s="204"/>
      <c r="J2723" s="204"/>
      <c r="K2723" s="205"/>
      <c r="L2723" s="205"/>
      <c r="M2723" s="205"/>
      <c r="N2723" s="227">
        <f>Table7[[#This Row],[Drug Cost]]+Table7[[#This Row],[Drug Markup]]+Table7[[#This Row],[Drug Dispensing Fee]]</f>
        <v>0</v>
      </c>
      <c r="O2723" s="132"/>
      <c r="P2723" s="205">
        <f>Table7[[#This Row],[Total Drug Cost]]-Table7[[#This Row],[Total Third-party Pay]]</f>
        <v>0</v>
      </c>
      <c r="Q2723" s="205"/>
      <c r="R2723" s="70" t="e">
        <f>VLOOKUP(Table7[[#This Row],[Patient PHN]],'[1]MASTER LIST'!$C:$D,2,FALSE)</f>
        <v>#N/A</v>
      </c>
    </row>
    <row r="2724" spans="1:18" x14ac:dyDescent="0.25">
      <c r="A2724" s="202"/>
      <c r="B2724" s="203"/>
      <c r="C2724" s="204"/>
      <c r="D2724" s="204"/>
      <c r="E2724" s="204"/>
      <c r="F2724" s="204"/>
      <c r="G2724" s="204"/>
      <c r="H2724" s="131"/>
      <c r="I2724" s="204"/>
      <c r="J2724" s="204"/>
      <c r="K2724" s="205"/>
      <c r="L2724" s="205"/>
      <c r="M2724" s="205"/>
      <c r="N2724" s="227">
        <f>Table7[[#This Row],[Drug Cost]]+Table7[[#This Row],[Drug Markup]]+Table7[[#This Row],[Drug Dispensing Fee]]</f>
        <v>0</v>
      </c>
      <c r="O2724" s="132"/>
      <c r="P2724" s="205">
        <f>Table7[[#This Row],[Total Drug Cost]]-Table7[[#This Row],[Total Third-party Pay]]</f>
        <v>0</v>
      </c>
      <c r="Q2724" s="205"/>
      <c r="R2724" s="70" t="e">
        <f>VLOOKUP(Table7[[#This Row],[Patient PHN]],'[1]MASTER LIST'!$C:$D,2,FALSE)</f>
        <v>#N/A</v>
      </c>
    </row>
    <row r="2725" spans="1:18" x14ac:dyDescent="0.25">
      <c r="A2725" s="202"/>
      <c r="B2725" s="203"/>
      <c r="C2725" s="204"/>
      <c r="D2725" s="204"/>
      <c r="E2725" s="204"/>
      <c r="F2725" s="204"/>
      <c r="G2725" s="204"/>
      <c r="H2725" s="131"/>
      <c r="I2725" s="204"/>
      <c r="J2725" s="204"/>
      <c r="K2725" s="205"/>
      <c r="L2725" s="205"/>
      <c r="M2725" s="205"/>
      <c r="N2725" s="227">
        <f>Table7[[#This Row],[Drug Cost]]+Table7[[#This Row],[Drug Markup]]+Table7[[#This Row],[Drug Dispensing Fee]]</f>
        <v>0</v>
      </c>
      <c r="O2725" s="132"/>
      <c r="P2725" s="205">
        <f>Table7[[#This Row],[Total Drug Cost]]-Table7[[#This Row],[Total Third-party Pay]]</f>
        <v>0</v>
      </c>
      <c r="Q2725" s="205"/>
      <c r="R2725" s="70" t="e">
        <f>VLOOKUP(Table7[[#This Row],[Patient PHN]],'[1]MASTER LIST'!$C:$D,2,FALSE)</f>
        <v>#N/A</v>
      </c>
    </row>
    <row r="2726" spans="1:18" x14ac:dyDescent="0.25">
      <c r="A2726" s="202"/>
      <c r="B2726" s="203"/>
      <c r="C2726" s="204"/>
      <c r="D2726" s="204"/>
      <c r="E2726" s="204"/>
      <c r="F2726" s="204"/>
      <c r="G2726" s="204"/>
      <c r="H2726" s="131"/>
      <c r="I2726" s="204"/>
      <c r="J2726" s="204"/>
      <c r="K2726" s="205"/>
      <c r="L2726" s="205"/>
      <c r="M2726" s="205"/>
      <c r="N2726" s="227">
        <f>Table7[[#This Row],[Drug Cost]]+Table7[[#This Row],[Drug Markup]]+Table7[[#This Row],[Drug Dispensing Fee]]</f>
        <v>0</v>
      </c>
      <c r="O2726" s="132"/>
      <c r="P2726" s="205">
        <f>Table7[[#This Row],[Total Drug Cost]]-Table7[[#This Row],[Total Third-party Pay]]</f>
        <v>0</v>
      </c>
      <c r="Q2726" s="205"/>
      <c r="R2726" s="70" t="e">
        <f>VLOOKUP(Table7[[#This Row],[Patient PHN]],'[1]MASTER LIST'!$C:$D,2,FALSE)</f>
        <v>#N/A</v>
      </c>
    </row>
    <row r="2727" spans="1:18" x14ac:dyDescent="0.25">
      <c r="A2727" s="202"/>
      <c r="B2727" s="203"/>
      <c r="C2727" s="204"/>
      <c r="D2727" s="204"/>
      <c r="E2727" s="204"/>
      <c r="F2727" s="204"/>
      <c r="G2727" s="204"/>
      <c r="H2727" s="131"/>
      <c r="I2727" s="204"/>
      <c r="J2727" s="204"/>
      <c r="K2727" s="205"/>
      <c r="L2727" s="205"/>
      <c r="M2727" s="205"/>
      <c r="N2727" s="227">
        <f>Table7[[#This Row],[Drug Cost]]+Table7[[#This Row],[Drug Markup]]+Table7[[#This Row],[Drug Dispensing Fee]]</f>
        <v>0</v>
      </c>
      <c r="O2727" s="132"/>
      <c r="P2727" s="205">
        <f>Table7[[#This Row],[Total Drug Cost]]-Table7[[#This Row],[Total Third-party Pay]]</f>
        <v>0</v>
      </c>
      <c r="Q2727" s="205"/>
      <c r="R2727" s="70" t="e">
        <f>VLOOKUP(Table7[[#This Row],[Patient PHN]],'[1]MASTER LIST'!$C:$D,2,FALSE)</f>
        <v>#N/A</v>
      </c>
    </row>
    <row r="2728" spans="1:18" x14ac:dyDescent="0.25">
      <c r="A2728" s="202"/>
      <c r="B2728" s="203"/>
      <c r="C2728" s="204"/>
      <c r="D2728" s="204"/>
      <c r="E2728" s="204"/>
      <c r="F2728" s="204"/>
      <c r="G2728" s="204"/>
      <c r="H2728" s="131"/>
      <c r="I2728" s="204"/>
      <c r="J2728" s="204"/>
      <c r="K2728" s="205"/>
      <c r="L2728" s="205"/>
      <c r="M2728" s="205"/>
      <c r="N2728" s="227">
        <f>Table7[[#This Row],[Drug Cost]]+Table7[[#This Row],[Drug Markup]]+Table7[[#This Row],[Drug Dispensing Fee]]</f>
        <v>0</v>
      </c>
      <c r="O2728" s="132"/>
      <c r="P2728" s="205">
        <f>Table7[[#This Row],[Total Drug Cost]]-Table7[[#This Row],[Total Third-party Pay]]</f>
        <v>0</v>
      </c>
      <c r="Q2728" s="205"/>
      <c r="R2728" s="70" t="e">
        <f>VLOOKUP(Table7[[#This Row],[Patient PHN]],'[1]MASTER LIST'!$C:$D,2,FALSE)</f>
        <v>#N/A</v>
      </c>
    </row>
    <row r="2729" spans="1:18" x14ac:dyDescent="0.25">
      <c r="A2729" s="202"/>
      <c r="B2729" s="203"/>
      <c r="C2729" s="204"/>
      <c r="D2729" s="204"/>
      <c r="E2729" s="204"/>
      <c r="F2729" s="204"/>
      <c r="G2729" s="204"/>
      <c r="H2729" s="131"/>
      <c r="I2729" s="204"/>
      <c r="J2729" s="204"/>
      <c r="K2729" s="205"/>
      <c r="L2729" s="205"/>
      <c r="M2729" s="205"/>
      <c r="N2729" s="227">
        <f>Table7[[#This Row],[Drug Cost]]+Table7[[#This Row],[Drug Markup]]+Table7[[#This Row],[Drug Dispensing Fee]]</f>
        <v>0</v>
      </c>
      <c r="O2729" s="132"/>
      <c r="P2729" s="205">
        <f>Table7[[#This Row],[Total Drug Cost]]-Table7[[#This Row],[Total Third-party Pay]]</f>
        <v>0</v>
      </c>
      <c r="Q2729" s="205"/>
      <c r="R2729" s="70" t="e">
        <f>VLOOKUP(Table7[[#This Row],[Patient PHN]],'[1]MASTER LIST'!$C:$D,2,FALSE)</f>
        <v>#N/A</v>
      </c>
    </row>
    <row r="2730" spans="1:18" x14ac:dyDescent="0.25">
      <c r="A2730" s="202"/>
      <c r="B2730" s="203"/>
      <c r="C2730" s="204"/>
      <c r="D2730" s="204"/>
      <c r="E2730" s="204"/>
      <c r="F2730" s="204"/>
      <c r="G2730" s="204"/>
      <c r="H2730" s="131"/>
      <c r="I2730" s="204"/>
      <c r="J2730" s="204"/>
      <c r="K2730" s="205"/>
      <c r="L2730" s="205"/>
      <c r="M2730" s="205"/>
      <c r="N2730" s="227">
        <f>Table7[[#This Row],[Drug Cost]]+Table7[[#This Row],[Drug Markup]]+Table7[[#This Row],[Drug Dispensing Fee]]</f>
        <v>0</v>
      </c>
      <c r="O2730" s="132"/>
      <c r="P2730" s="205">
        <f>Table7[[#This Row],[Total Drug Cost]]-Table7[[#This Row],[Total Third-party Pay]]</f>
        <v>0</v>
      </c>
      <c r="Q2730" s="205"/>
      <c r="R2730" s="70" t="e">
        <f>VLOOKUP(Table7[[#This Row],[Patient PHN]],'[1]MASTER LIST'!$C:$D,2,FALSE)</f>
        <v>#N/A</v>
      </c>
    </row>
    <row r="2731" spans="1:18" x14ac:dyDescent="0.25">
      <c r="A2731" s="202"/>
      <c r="B2731" s="203"/>
      <c r="C2731" s="204"/>
      <c r="D2731" s="204"/>
      <c r="E2731" s="204"/>
      <c r="F2731" s="204"/>
      <c r="G2731" s="204"/>
      <c r="H2731" s="131"/>
      <c r="I2731" s="204"/>
      <c r="J2731" s="204"/>
      <c r="K2731" s="205"/>
      <c r="L2731" s="205"/>
      <c r="M2731" s="205"/>
      <c r="N2731" s="227">
        <f>Table7[[#This Row],[Drug Cost]]+Table7[[#This Row],[Drug Markup]]+Table7[[#This Row],[Drug Dispensing Fee]]</f>
        <v>0</v>
      </c>
      <c r="O2731" s="132"/>
      <c r="P2731" s="205">
        <f>Table7[[#This Row],[Total Drug Cost]]-Table7[[#This Row],[Total Third-party Pay]]</f>
        <v>0</v>
      </c>
      <c r="Q2731" s="205"/>
      <c r="R2731" s="70" t="e">
        <f>VLOOKUP(Table7[[#This Row],[Patient PHN]],'[1]MASTER LIST'!$C:$D,2,FALSE)</f>
        <v>#N/A</v>
      </c>
    </row>
    <row r="2732" spans="1:18" x14ac:dyDescent="0.25">
      <c r="A2732" s="202"/>
      <c r="B2732" s="203"/>
      <c r="C2732" s="204"/>
      <c r="D2732" s="204"/>
      <c r="E2732" s="204"/>
      <c r="F2732" s="204"/>
      <c r="G2732" s="204"/>
      <c r="H2732" s="131"/>
      <c r="I2732" s="204"/>
      <c r="J2732" s="204"/>
      <c r="K2732" s="205"/>
      <c r="L2732" s="205"/>
      <c r="M2732" s="205"/>
      <c r="N2732" s="227">
        <f>Table7[[#This Row],[Drug Cost]]+Table7[[#This Row],[Drug Markup]]+Table7[[#This Row],[Drug Dispensing Fee]]</f>
        <v>0</v>
      </c>
      <c r="O2732" s="132"/>
      <c r="P2732" s="205">
        <f>Table7[[#This Row],[Total Drug Cost]]-Table7[[#This Row],[Total Third-party Pay]]</f>
        <v>0</v>
      </c>
      <c r="Q2732" s="205"/>
      <c r="R2732" s="70" t="e">
        <f>VLOOKUP(Table7[[#This Row],[Patient PHN]],'[1]MASTER LIST'!$C:$D,2,FALSE)</f>
        <v>#N/A</v>
      </c>
    </row>
    <row r="2733" spans="1:18" x14ac:dyDescent="0.25">
      <c r="A2733" s="202"/>
      <c r="B2733" s="203"/>
      <c r="C2733" s="204"/>
      <c r="D2733" s="204"/>
      <c r="E2733" s="204"/>
      <c r="F2733" s="204"/>
      <c r="G2733" s="204"/>
      <c r="H2733" s="131"/>
      <c r="I2733" s="204"/>
      <c r="J2733" s="204"/>
      <c r="K2733" s="205"/>
      <c r="L2733" s="205"/>
      <c r="M2733" s="205"/>
      <c r="N2733" s="227">
        <f>Table7[[#This Row],[Drug Cost]]+Table7[[#This Row],[Drug Markup]]+Table7[[#This Row],[Drug Dispensing Fee]]</f>
        <v>0</v>
      </c>
      <c r="O2733" s="132"/>
      <c r="P2733" s="205">
        <f>Table7[[#This Row],[Total Drug Cost]]-Table7[[#This Row],[Total Third-party Pay]]</f>
        <v>0</v>
      </c>
      <c r="Q2733" s="205"/>
      <c r="R2733" s="70" t="e">
        <f>VLOOKUP(Table7[[#This Row],[Patient PHN]],'[1]MASTER LIST'!$C:$D,2,FALSE)</f>
        <v>#N/A</v>
      </c>
    </row>
    <row r="2734" spans="1:18" x14ac:dyDescent="0.25">
      <c r="A2734" s="202"/>
      <c r="B2734" s="203"/>
      <c r="C2734" s="204"/>
      <c r="D2734" s="204"/>
      <c r="E2734" s="204"/>
      <c r="F2734" s="204"/>
      <c r="G2734" s="204"/>
      <c r="H2734" s="131"/>
      <c r="I2734" s="204"/>
      <c r="J2734" s="204"/>
      <c r="K2734" s="205"/>
      <c r="L2734" s="205"/>
      <c r="M2734" s="205"/>
      <c r="N2734" s="227">
        <f>Table7[[#This Row],[Drug Cost]]+Table7[[#This Row],[Drug Markup]]+Table7[[#This Row],[Drug Dispensing Fee]]</f>
        <v>0</v>
      </c>
      <c r="O2734" s="132"/>
      <c r="P2734" s="205">
        <f>Table7[[#This Row],[Total Drug Cost]]-Table7[[#This Row],[Total Third-party Pay]]</f>
        <v>0</v>
      </c>
      <c r="Q2734" s="205"/>
      <c r="R2734" s="70" t="e">
        <f>VLOOKUP(Table7[[#This Row],[Patient PHN]],'[1]MASTER LIST'!$C:$D,2,FALSE)</f>
        <v>#N/A</v>
      </c>
    </row>
    <row r="2735" spans="1:18" x14ac:dyDescent="0.25">
      <c r="A2735" s="202"/>
      <c r="B2735" s="203"/>
      <c r="C2735" s="204"/>
      <c r="D2735" s="204"/>
      <c r="E2735" s="204"/>
      <c r="F2735" s="204"/>
      <c r="G2735" s="204"/>
      <c r="H2735" s="131"/>
      <c r="I2735" s="204"/>
      <c r="J2735" s="204"/>
      <c r="K2735" s="205"/>
      <c r="L2735" s="205"/>
      <c r="M2735" s="205"/>
      <c r="N2735" s="227">
        <f>Table7[[#This Row],[Drug Cost]]+Table7[[#This Row],[Drug Markup]]+Table7[[#This Row],[Drug Dispensing Fee]]</f>
        <v>0</v>
      </c>
      <c r="O2735" s="132"/>
      <c r="P2735" s="205">
        <f>Table7[[#This Row],[Total Drug Cost]]-Table7[[#This Row],[Total Third-party Pay]]</f>
        <v>0</v>
      </c>
      <c r="Q2735" s="205"/>
      <c r="R2735" s="70" t="e">
        <f>VLOOKUP(Table7[[#This Row],[Patient PHN]],'[1]MASTER LIST'!$C:$D,2,FALSE)</f>
        <v>#N/A</v>
      </c>
    </row>
    <row r="2736" spans="1:18" x14ac:dyDescent="0.25">
      <c r="A2736" s="202"/>
      <c r="B2736" s="203"/>
      <c r="C2736" s="204"/>
      <c r="D2736" s="204"/>
      <c r="E2736" s="204"/>
      <c r="F2736" s="204"/>
      <c r="G2736" s="204"/>
      <c r="H2736" s="131"/>
      <c r="I2736" s="204"/>
      <c r="J2736" s="204"/>
      <c r="K2736" s="205"/>
      <c r="L2736" s="205"/>
      <c r="M2736" s="205"/>
      <c r="N2736" s="227">
        <f>Table7[[#This Row],[Drug Cost]]+Table7[[#This Row],[Drug Markup]]+Table7[[#This Row],[Drug Dispensing Fee]]</f>
        <v>0</v>
      </c>
      <c r="O2736" s="132"/>
      <c r="P2736" s="205">
        <f>Table7[[#This Row],[Total Drug Cost]]-Table7[[#This Row],[Total Third-party Pay]]</f>
        <v>0</v>
      </c>
      <c r="Q2736" s="205"/>
      <c r="R2736" s="70" t="e">
        <f>VLOOKUP(Table7[[#This Row],[Patient PHN]],'[1]MASTER LIST'!$C:$D,2,FALSE)</f>
        <v>#N/A</v>
      </c>
    </row>
    <row r="2737" spans="1:18" x14ac:dyDescent="0.25">
      <c r="A2737" s="202"/>
      <c r="B2737" s="203"/>
      <c r="C2737" s="204"/>
      <c r="D2737" s="204"/>
      <c r="E2737" s="204"/>
      <c r="F2737" s="204"/>
      <c r="G2737" s="204"/>
      <c r="H2737" s="131"/>
      <c r="I2737" s="204"/>
      <c r="J2737" s="204"/>
      <c r="K2737" s="205"/>
      <c r="L2737" s="205"/>
      <c r="M2737" s="205"/>
      <c r="N2737" s="227">
        <f>Table7[[#This Row],[Drug Cost]]+Table7[[#This Row],[Drug Markup]]+Table7[[#This Row],[Drug Dispensing Fee]]</f>
        <v>0</v>
      </c>
      <c r="O2737" s="132"/>
      <c r="P2737" s="205">
        <f>Table7[[#This Row],[Total Drug Cost]]-Table7[[#This Row],[Total Third-party Pay]]</f>
        <v>0</v>
      </c>
      <c r="Q2737" s="205"/>
      <c r="R2737" s="70" t="e">
        <f>VLOOKUP(Table7[[#This Row],[Patient PHN]],'[1]MASTER LIST'!$C:$D,2,FALSE)</f>
        <v>#N/A</v>
      </c>
    </row>
    <row r="2738" spans="1:18" x14ac:dyDescent="0.25">
      <c r="A2738" s="202"/>
      <c r="B2738" s="203"/>
      <c r="C2738" s="204"/>
      <c r="D2738" s="204"/>
      <c r="E2738" s="204"/>
      <c r="F2738" s="204"/>
      <c r="G2738" s="204"/>
      <c r="H2738" s="131"/>
      <c r="I2738" s="204"/>
      <c r="J2738" s="204"/>
      <c r="K2738" s="205"/>
      <c r="L2738" s="205"/>
      <c r="M2738" s="205"/>
      <c r="N2738" s="227">
        <f>Table7[[#This Row],[Drug Cost]]+Table7[[#This Row],[Drug Markup]]+Table7[[#This Row],[Drug Dispensing Fee]]</f>
        <v>0</v>
      </c>
      <c r="O2738" s="132"/>
      <c r="P2738" s="205">
        <f>Table7[[#This Row],[Total Drug Cost]]-Table7[[#This Row],[Total Third-party Pay]]</f>
        <v>0</v>
      </c>
      <c r="Q2738" s="205"/>
      <c r="R2738" s="70" t="e">
        <f>VLOOKUP(Table7[[#This Row],[Patient PHN]],'[1]MASTER LIST'!$C:$D,2,FALSE)</f>
        <v>#N/A</v>
      </c>
    </row>
    <row r="2739" spans="1:18" x14ac:dyDescent="0.25">
      <c r="A2739" s="202"/>
      <c r="B2739" s="203"/>
      <c r="C2739" s="204"/>
      <c r="D2739" s="204"/>
      <c r="E2739" s="204"/>
      <c r="F2739" s="204"/>
      <c r="G2739" s="204"/>
      <c r="H2739" s="131"/>
      <c r="I2739" s="204"/>
      <c r="J2739" s="204"/>
      <c r="K2739" s="205"/>
      <c r="L2739" s="205"/>
      <c r="M2739" s="205"/>
      <c r="N2739" s="227">
        <f>Table7[[#This Row],[Drug Cost]]+Table7[[#This Row],[Drug Markup]]+Table7[[#This Row],[Drug Dispensing Fee]]</f>
        <v>0</v>
      </c>
      <c r="O2739" s="132"/>
      <c r="P2739" s="205">
        <f>Table7[[#This Row],[Total Drug Cost]]-Table7[[#This Row],[Total Third-party Pay]]</f>
        <v>0</v>
      </c>
      <c r="Q2739" s="205"/>
      <c r="R2739" s="70" t="e">
        <f>VLOOKUP(Table7[[#This Row],[Patient PHN]],'[1]MASTER LIST'!$C:$D,2,FALSE)</f>
        <v>#N/A</v>
      </c>
    </row>
    <row r="2740" spans="1:18" x14ac:dyDescent="0.25">
      <c r="A2740" s="202"/>
      <c r="B2740" s="203"/>
      <c r="C2740" s="204"/>
      <c r="D2740" s="204"/>
      <c r="E2740" s="204"/>
      <c r="F2740" s="204"/>
      <c r="G2740" s="204"/>
      <c r="H2740" s="131"/>
      <c r="I2740" s="204"/>
      <c r="J2740" s="204"/>
      <c r="K2740" s="205"/>
      <c r="L2740" s="205"/>
      <c r="M2740" s="205"/>
      <c r="N2740" s="227">
        <f>Table7[[#This Row],[Drug Cost]]+Table7[[#This Row],[Drug Markup]]+Table7[[#This Row],[Drug Dispensing Fee]]</f>
        <v>0</v>
      </c>
      <c r="O2740" s="132"/>
      <c r="P2740" s="205">
        <f>Table7[[#This Row],[Total Drug Cost]]-Table7[[#This Row],[Total Third-party Pay]]</f>
        <v>0</v>
      </c>
      <c r="Q2740" s="205"/>
      <c r="R2740" s="70" t="e">
        <f>VLOOKUP(Table7[[#This Row],[Patient PHN]],'[1]MASTER LIST'!$C:$D,2,FALSE)</f>
        <v>#N/A</v>
      </c>
    </row>
    <row r="2741" spans="1:18" x14ac:dyDescent="0.25">
      <c r="A2741" s="202"/>
      <c r="B2741" s="203"/>
      <c r="C2741" s="204"/>
      <c r="D2741" s="204"/>
      <c r="E2741" s="204"/>
      <c r="F2741" s="204"/>
      <c r="G2741" s="204"/>
      <c r="H2741" s="131"/>
      <c r="I2741" s="204"/>
      <c r="J2741" s="204"/>
      <c r="K2741" s="205"/>
      <c r="L2741" s="205"/>
      <c r="M2741" s="205"/>
      <c r="N2741" s="227">
        <f>Table7[[#This Row],[Drug Cost]]+Table7[[#This Row],[Drug Markup]]+Table7[[#This Row],[Drug Dispensing Fee]]</f>
        <v>0</v>
      </c>
      <c r="O2741" s="132"/>
      <c r="P2741" s="205">
        <f>Table7[[#This Row],[Total Drug Cost]]-Table7[[#This Row],[Total Third-party Pay]]</f>
        <v>0</v>
      </c>
      <c r="Q2741" s="205"/>
      <c r="R2741" s="70" t="e">
        <f>VLOOKUP(Table7[[#This Row],[Patient PHN]],'[1]MASTER LIST'!$C:$D,2,FALSE)</f>
        <v>#N/A</v>
      </c>
    </row>
    <row r="2742" spans="1:18" x14ac:dyDescent="0.25">
      <c r="A2742" s="202"/>
      <c r="B2742" s="203"/>
      <c r="C2742" s="204"/>
      <c r="D2742" s="204"/>
      <c r="E2742" s="204"/>
      <c r="F2742" s="204"/>
      <c r="G2742" s="204"/>
      <c r="H2742" s="131"/>
      <c r="I2742" s="204"/>
      <c r="J2742" s="204"/>
      <c r="K2742" s="205"/>
      <c r="L2742" s="205"/>
      <c r="M2742" s="205"/>
      <c r="N2742" s="227">
        <f>Table7[[#This Row],[Drug Cost]]+Table7[[#This Row],[Drug Markup]]+Table7[[#This Row],[Drug Dispensing Fee]]</f>
        <v>0</v>
      </c>
      <c r="O2742" s="132"/>
      <c r="P2742" s="205">
        <f>Table7[[#This Row],[Total Drug Cost]]-Table7[[#This Row],[Total Third-party Pay]]</f>
        <v>0</v>
      </c>
      <c r="Q2742" s="205"/>
      <c r="R2742" s="70" t="e">
        <f>VLOOKUP(Table7[[#This Row],[Patient PHN]],'[1]MASTER LIST'!$C:$D,2,FALSE)</f>
        <v>#N/A</v>
      </c>
    </row>
    <row r="2743" spans="1:18" x14ac:dyDescent="0.25">
      <c r="A2743" s="202"/>
      <c r="B2743" s="203"/>
      <c r="C2743" s="204"/>
      <c r="D2743" s="204"/>
      <c r="E2743" s="204"/>
      <c r="F2743" s="204"/>
      <c r="G2743" s="204"/>
      <c r="H2743" s="131"/>
      <c r="I2743" s="204"/>
      <c r="J2743" s="204"/>
      <c r="K2743" s="205"/>
      <c r="L2743" s="205"/>
      <c r="M2743" s="205"/>
      <c r="N2743" s="227">
        <f>Table7[[#This Row],[Drug Cost]]+Table7[[#This Row],[Drug Markup]]+Table7[[#This Row],[Drug Dispensing Fee]]</f>
        <v>0</v>
      </c>
      <c r="O2743" s="132"/>
      <c r="P2743" s="205">
        <f>Table7[[#This Row],[Total Drug Cost]]-Table7[[#This Row],[Total Third-party Pay]]</f>
        <v>0</v>
      </c>
      <c r="Q2743" s="205"/>
      <c r="R2743" s="70" t="e">
        <f>VLOOKUP(Table7[[#This Row],[Patient PHN]],'[1]MASTER LIST'!$C:$D,2,FALSE)</f>
        <v>#N/A</v>
      </c>
    </row>
    <row r="2744" spans="1:18" x14ac:dyDescent="0.25">
      <c r="A2744" s="202"/>
      <c r="B2744" s="203"/>
      <c r="C2744" s="204"/>
      <c r="D2744" s="204"/>
      <c r="E2744" s="204"/>
      <c r="F2744" s="204"/>
      <c r="G2744" s="204"/>
      <c r="H2744" s="131"/>
      <c r="I2744" s="204"/>
      <c r="J2744" s="204"/>
      <c r="K2744" s="205"/>
      <c r="L2744" s="205"/>
      <c r="M2744" s="205"/>
      <c r="N2744" s="227">
        <f>Table7[[#This Row],[Drug Cost]]+Table7[[#This Row],[Drug Markup]]+Table7[[#This Row],[Drug Dispensing Fee]]</f>
        <v>0</v>
      </c>
      <c r="O2744" s="132"/>
      <c r="P2744" s="205">
        <f>Table7[[#This Row],[Total Drug Cost]]-Table7[[#This Row],[Total Third-party Pay]]</f>
        <v>0</v>
      </c>
      <c r="Q2744" s="205"/>
      <c r="R2744" s="70" t="e">
        <f>VLOOKUP(Table7[[#This Row],[Patient PHN]],'[1]MASTER LIST'!$C:$D,2,FALSE)</f>
        <v>#N/A</v>
      </c>
    </row>
    <row r="2745" spans="1:18" x14ac:dyDescent="0.25">
      <c r="A2745" s="202"/>
      <c r="B2745" s="203"/>
      <c r="C2745" s="204"/>
      <c r="D2745" s="204"/>
      <c r="E2745" s="204"/>
      <c r="F2745" s="204"/>
      <c r="G2745" s="204"/>
      <c r="H2745" s="131"/>
      <c r="I2745" s="204"/>
      <c r="J2745" s="204"/>
      <c r="K2745" s="205"/>
      <c r="L2745" s="205"/>
      <c r="M2745" s="205"/>
      <c r="N2745" s="227">
        <f>Table7[[#This Row],[Drug Cost]]+Table7[[#This Row],[Drug Markup]]+Table7[[#This Row],[Drug Dispensing Fee]]</f>
        <v>0</v>
      </c>
      <c r="O2745" s="132"/>
      <c r="P2745" s="205">
        <f>Table7[[#This Row],[Total Drug Cost]]-Table7[[#This Row],[Total Third-party Pay]]</f>
        <v>0</v>
      </c>
      <c r="Q2745" s="205"/>
      <c r="R2745" s="70" t="e">
        <f>VLOOKUP(Table7[[#This Row],[Patient PHN]],'[1]MASTER LIST'!$C:$D,2,FALSE)</f>
        <v>#N/A</v>
      </c>
    </row>
    <row r="2746" spans="1:18" x14ac:dyDescent="0.25">
      <c r="A2746" s="202"/>
      <c r="B2746" s="203"/>
      <c r="C2746" s="204"/>
      <c r="D2746" s="204"/>
      <c r="E2746" s="204"/>
      <c r="F2746" s="204"/>
      <c r="G2746" s="204"/>
      <c r="H2746" s="131"/>
      <c r="I2746" s="204"/>
      <c r="J2746" s="204"/>
      <c r="K2746" s="205"/>
      <c r="L2746" s="205"/>
      <c r="M2746" s="205"/>
      <c r="N2746" s="227">
        <f>Table7[[#This Row],[Drug Cost]]+Table7[[#This Row],[Drug Markup]]+Table7[[#This Row],[Drug Dispensing Fee]]</f>
        <v>0</v>
      </c>
      <c r="O2746" s="132"/>
      <c r="P2746" s="205">
        <f>Table7[[#This Row],[Total Drug Cost]]-Table7[[#This Row],[Total Third-party Pay]]</f>
        <v>0</v>
      </c>
      <c r="Q2746" s="205"/>
      <c r="R2746" s="70" t="e">
        <f>VLOOKUP(Table7[[#This Row],[Patient PHN]],'[1]MASTER LIST'!$C:$D,2,FALSE)</f>
        <v>#N/A</v>
      </c>
    </row>
    <row r="2747" spans="1:18" x14ac:dyDescent="0.25">
      <c r="A2747" s="202"/>
      <c r="B2747" s="203"/>
      <c r="C2747" s="204"/>
      <c r="D2747" s="204"/>
      <c r="E2747" s="204"/>
      <c r="F2747" s="204"/>
      <c r="G2747" s="204"/>
      <c r="H2747" s="131"/>
      <c r="I2747" s="204"/>
      <c r="J2747" s="204"/>
      <c r="K2747" s="205"/>
      <c r="L2747" s="205"/>
      <c r="M2747" s="205"/>
      <c r="N2747" s="227">
        <f>Table7[[#This Row],[Drug Cost]]+Table7[[#This Row],[Drug Markup]]+Table7[[#This Row],[Drug Dispensing Fee]]</f>
        <v>0</v>
      </c>
      <c r="O2747" s="132"/>
      <c r="P2747" s="205">
        <f>Table7[[#This Row],[Total Drug Cost]]-Table7[[#This Row],[Total Third-party Pay]]</f>
        <v>0</v>
      </c>
      <c r="Q2747" s="205"/>
      <c r="R2747" s="70" t="e">
        <f>VLOOKUP(Table7[[#This Row],[Patient PHN]],'[1]MASTER LIST'!$C:$D,2,FALSE)</f>
        <v>#N/A</v>
      </c>
    </row>
    <row r="2748" spans="1:18" x14ac:dyDescent="0.25">
      <c r="A2748" s="202"/>
      <c r="B2748" s="203"/>
      <c r="C2748" s="204"/>
      <c r="D2748" s="204"/>
      <c r="E2748" s="204"/>
      <c r="F2748" s="204"/>
      <c r="G2748" s="204"/>
      <c r="H2748" s="131"/>
      <c r="I2748" s="204"/>
      <c r="J2748" s="204"/>
      <c r="K2748" s="205"/>
      <c r="L2748" s="205"/>
      <c r="M2748" s="205"/>
      <c r="N2748" s="227">
        <f>Table7[[#This Row],[Drug Cost]]+Table7[[#This Row],[Drug Markup]]+Table7[[#This Row],[Drug Dispensing Fee]]</f>
        <v>0</v>
      </c>
      <c r="O2748" s="132"/>
      <c r="P2748" s="205">
        <f>Table7[[#This Row],[Total Drug Cost]]-Table7[[#This Row],[Total Third-party Pay]]</f>
        <v>0</v>
      </c>
      <c r="Q2748" s="205"/>
      <c r="R2748" s="70" t="e">
        <f>VLOOKUP(Table7[[#This Row],[Patient PHN]],'[1]MASTER LIST'!$C:$D,2,FALSE)</f>
        <v>#N/A</v>
      </c>
    </row>
    <row r="2749" spans="1:18" x14ac:dyDescent="0.25">
      <c r="A2749" s="202"/>
      <c r="B2749" s="203"/>
      <c r="C2749" s="204"/>
      <c r="D2749" s="204"/>
      <c r="E2749" s="204"/>
      <c r="F2749" s="204"/>
      <c r="G2749" s="204"/>
      <c r="H2749" s="131"/>
      <c r="I2749" s="204"/>
      <c r="J2749" s="204"/>
      <c r="K2749" s="205"/>
      <c r="L2749" s="205"/>
      <c r="M2749" s="205"/>
      <c r="N2749" s="227">
        <f>Table7[[#This Row],[Drug Cost]]+Table7[[#This Row],[Drug Markup]]+Table7[[#This Row],[Drug Dispensing Fee]]</f>
        <v>0</v>
      </c>
      <c r="O2749" s="132"/>
      <c r="P2749" s="205">
        <f>Table7[[#This Row],[Total Drug Cost]]-Table7[[#This Row],[Total Third-party Pay]]</f>
        <v>0</v>
      </c>
      <c r="Q2749" s="205"/>
      <c r="R2749" s="70" t="e">
        <f>VLOOKUP(Table7[[#This Row],[Patient PHN]],'[1]MASTER LIST'!$C:$D,2,FALSE)</f>
        <v>#N/A</v>
      </c>
    </row>
    <row r="2750" spans="1:18" x14ac:dyDescent="0.25">
      <c r="A2750" s="202"/>
      <c r="B2750" s="203"/>
      <c r="C2750" s="204"/>
      <c r="D2750" s="204"/>
      <c r="E2750" s="204"/>
      <c r="F2750" s="204"/>
      <c r="G2750" s="204"/>
      <c r="H2750" s="131"/>
      <c r="I2750" s="204"/>
      <c r="J2750" s="204"/>
      <c r="K2750" s="205"/>
      <c r="L2750" s="205"/>
      <c r="M2750" s="205"/>
      <c r="N2750" s="227">
        <f>Table7[[#This Row],[Drug Cost]]+Table7[[#This Row],[Drug Markup]]+Table7[[#This Row],[Drug Dispensing Fee]]</f>
        <v>0</v>
      </c>
      <c r="O2750" s="132"/>
      <c r="P2750" s="205">
        <f>Table7[[#This Row],[Total Drug Cost]]-Table7[[#This Row],[Total Third-party Pay]]</f>
        <v>0</v>
      </c>
      <c r="Q2750" s="205"/>
      <c r="R2750" s="70" t="e">
        <f>VLOOKUP(Table7[[#This Row],[Patient PHN]],'[1]MASTER LIST'!$C:$D,2,FALSE)</f>
        <v>#N/A</v>
      </c>
    </row>
    <row r="2751" spans="1:18" x14ac:dyDescent="0.25">
      <c r="A2751" s="202"/>
      <c r="B2751" s="203"/>
      <c r="C2751" s="204"/>
      <c r="D2751" s="204"/>
      <c r="E2751" s="204"/>
      <c r="F2751" s="204"/>
      <c r="G2751" s="204"/>
      <c r="H2751" s="131"/>
      <c r="I2751" s="204"/>
      <c r="J2751" s="204"/>
      <c r="K2751" s="205"/>
      <c r="L2751" s="205"/>
      <c r="M2751" s="205"/>
      <c r="N2751" s="227">
        <f>Table7[[#This Row],[Drug Cost]]+Table7[[#This Row],[Drug Markup]]+Table7[[#This Row],[Drug Dispensing Fee]]</f>
        <v>0</v>
      </c>
      <c r="O2751" s="132"/>
      <c r="P2751" s="205">
        <f>Table7[[#This Row],[Total Drug Cost]]-Table7[[#This Row],[Total Third-party Pay]]</f>
        <v>0</v>
      </c>
      <c r="Q2751" s="205"/>
      <c r="R2751" s="70" t="e">
        <f>VLOOKUP(Table7[[#This Row],[Patient PHN]],'[1]MASTER LIST'!$C:$D,2,FALSE)</f>
        <v>#N/A</v>
      </c>
    </row>
    <row r="2752" spans="1:18" x14ac:dyDescent="0.25">
      <c r="A2752" s="202"/>
      <c r="B2752" s="203"/>
      <c r="C2752" s="204"/>
      <c r="D2752" s="204"/>
      <c r="E2752" s="204"/>
      <c r="F2752" s="204"/>
      <c r="G2752" s="204"/>
      <c r="H2752" s="131"/>
      <c r="I2752" s="204"/>
      <c r="J2752" s="204"/>
      <c r="K2752" s="205"/>
      <c r="L2752" s="205"/>
      <c r="M2752" s="205"/>
      <c r="N2752" s="227">
        <f>Table7[[#This Row],[Drug Cost]]+Table7[[#This Row],[Drug Markup]]+Table7[[#This Row],[Drug Dispensing Fee]]</f>
        <v>0</v>
      </c>
      <c r="O2752" s="132"/>
      <c r="P2752" s="205">
        <f>Table7[[#This Row],[Total Drug Cost]]-Table7[[#This Row],[Total Third-party Pay]]</f>
        <v>0</v>
      </c>
      <c r="Q2752" s="205"/>
      <c r="R2752" s="70" t="e">
        <f>VLOOKUP(Table7[[#This Row],[Patient PHN]],'[1]MASTER LIST'!$C:$D,2,FALSE)</f>
        <v>#N/A</v>
      </c>
    </row>
    <row r="2753" spans="1:18" x14ac:dyDescent="0.25">
      <c r="A2753" s="202"/>
      <c r="B2753" s="203"/>
      <c r="C2753" s="204"/>
      <c r="D2753" s="204"/>
      <c r="E2753" s="204"/>
      <c r="F2753" s="204"/>
      <c r="G2753" s="204"/>
      <c r="H2753" s="131"/>
      <c r="I2753" s="204"/>
      <c r="J2753" s="204"/>
      <c r="K2753" s="205"/>
      <c r="L2753" s="205"/>
      <c r="M2753" s="205"/>
      <c r="N2753" s="227">
        <f>Table7[[#This Row],[Drug Cost]]+Table7[[#This Row],[Drug Markup]]+Table7[[#This Row],[Drug Dispensing Fee]]</f>
        <v>0</v>
      </c>
      <c r="O2753" s="132"/>
      <c r="P2753" s="205">
        <f>Table7[[#This Row],[Total Drug Cost]]-Table7[[#This Row],[Total Third-party Pay]]</f>
        <v>0</v>
      </c>
      <c r="Q2753" s="205"/>
      <c r="R2753" s="70" t="e">
        <f>VLOOKUP(Table7[[#This Row],[Patient PHN]],'[1]MASTER LIST'!$C:$D,2,FALSE)</f>
        <v>#N/A</v>
      </c>
    </row>
    <row r="2754" spans="1:18" x14ac:dyDescent="0.25">
      <c r="A2754" s="202"/>
      <c r="B2754" s="203"/>
      <c r="C2754" s="204"/>
      <c r="D2754" s="204"/>
      <c r="E2754" s="204"/>
      <c r="F2754" s="204"/>
      <c r="G2754" s="204"/>
      <c r="H2754" s="131"/>
      <c r="I2754" s="204"/>
      <c r="J2754" s="204"/>
      <c r="K2754" s="205"/>
      <c r="L2754" s="205"/>
      <c r="M2754" s="205"/>
      <c r="N2754" s="227">
        <f>Table7[[#This Row],[Drug Cost]]+Table7[[#This Row],[Drug Markup]]+Table7[[#This Row],[Drug Dispensing Fee]]</f>
        <v>0</v>
      </c>
      <c r="O2754" s="132"/>
      <c r="P2754" s="205">
        <f>Table7[[#This Row],[Total Drug Cost]]-Table7[[#This Row],[Total Third-party Pay]]</f>
        <v>0</v>
      </c>
      <c r="Q2754" s="205"/>
      <c r="R2754" s="70" t="e">
        <f>VLOOKUP(Table7[[#This Row],[Patient PHN]],'[1]MASTER LIST'!$C:$D,2,FALSE)</f>
        <v>#N/A</v>
      </c>
    </row>
    <row r="2755" spans="1:18" x14ac:dyDescent="0.25">
      <c r="A2755" s="202"/>
      <c r="B2755" s="203"/>
      <c r="C2755" s="204"/>
      <c r="D2755" s="204"/>
      <c r="E2755" s="204"/>
      <c r="F2755" s="204"/>
      <c r="G2755" s="204"/>
      <c r="H2755" s="131"/>
      <c r="I2755" s="204"/>
      <c r="J2755" s="204"/>
      <c r="K2755" s="205"/>
      <c r="L2755" s="205"/>
      <c r="M2755" s="205"/>
      <c r="N2755" s="227">
        <f>Table7[[#This Row],[Drug Cost]]+Table7[[#This Row],[Drug Markup]]+Table7[[#This Row],[Drug Dispensing Fee]]</f>
        <v>0</v>
      </c>
      <c r="O2755" s="132"/>
      <c r="P2755" s="205">
        <f>Table7[[#This Row],[Total Drug Cost]]-Table7[[#This Row],[Total Third-party Pay]]</f>
        <v>0</v>
      </c>
      <c r="Q2755" s="205"/>
      <c r="R2755" s="70" t="e">
        <f>VLOOKUP(Table7[[#This Row],[Patient PHN]],'[1]MASTER LIST'!$C:$D,2,FALSE)</f>
        <v>#N/A</v>
      </c>
    </row>
    <row r="2756" spans="1:18" x14ac:dyDescent="0.25">
      <c r="A2756" s="202"/>
      <c r="B2756" s="203"/>
      <c r="C2756" s="204"/>
      <c r="D2756" s="204"/>
      <c r="E2756" s="204"/>
      <c r="F2756" s="204"/>
      <c r="G2756" s="204"/>
      <c r="H2756" s="131"/>
      <c r="I2756" s="204"/>
      <c r="J2756" s="204"/>
      <c r="K2756" s="205"/>
      <c r="L2756" s="205"/>
      <c r="M2756" s="205"/>
      <c r="N2756" s="227">
        <f>Table7[[#This Row],[Drug Cost]]+Table7[[#This Row],[Drug Markup]]+Table7[[#This Row],[Drug Dispensing Fee]]</f>
        <v>0</v>
      </c>
      <c r="O2756" s="132"/>
      <c r="P2756" s="205">
        <f>Table7[[#This Row],[Total Drug Cost]]-Table7[[#This Row],[Total Third-party Pay]]</f>
        <v>0</v>
      </c>
      <c r="Q2756" s="205"/>
      <c r="R2756" s="70" t="e">
        <f>VLOOKUP(Table7[[#This Row],[Patient PHN]],'[1]MASTER LIST'!$C:$D,2,FALSE)</f>
        <v>#N/A</v>
      </c>
    </row>
    <row r="2757" spans="1:18" x14ac:dyDescent="0.25">
      <c r="A2757" s="202"/>
      <c r="B2757" s="203"/>
      <c r="C2757" s="204"/>
      <c r="D2757" s="204"/>
      <c r="E2757" s="204"/>
      <c r="F2757" s="204"/>
      <c r="G2757" s="204"/>
      <c r="H2757" s="131"/>
      <c r="I2757" s="204"/>
      <c r="J2757" s="204"/>
      <c r="K2757" s="205"/>
      <c r="L2757" s="205"/>
      <c r="M2757" s="205"/>
      <c r="N2757" s="227">
        <f>Table7[[#This Row],[Drug Cost]]+Table7[[#This Row],[Drug Markup]]+Table7[[#This Row],[Drug Dispensing Fee]]</f>
        <v>0</v>
      </c>
      <c r="O2757" s="132"/>
      <c r="P2757" s="205">
        <f>Table7[[#This Row],[Total Drug Cost]]-Table7[[#This Row],[Total Third-party Pay]]</f>
        <v>0</v>
      </c>
      <c r="Q2757" s="205"/>
      <c r="R2757" s="70" t="e">
        <f>VLOOKUP(Table7[[#This Row],[Patient PHN]],'[1]MASTER LIST'!$C:$D,2,FALSE)</f>
        <v>#N/A</v>
      </c>
    </row>
    <row r="2758" spans="1:18" x14ac:dyDescent="0.25">
      <c r="A2758" s="202"/>
      <c r="B2758" s="203"/>
      <c r="C2758" s="204"/>
      <c r="D2758" s="204"/>
      <c r="E2758" s="204"/>
      <c r="F2758" s="204"/>
      <c r="G2758" s="204"/>
      <c r="H2758" s="131"/>
      <c r="I2758" s="204"/>
      <c r="J2758" s="204"/>
      <c r="K2758" s="205"/>
      <c r="L2758" s="205"/>
      <c r="M2758" s="205"/>
      <c r="N2758" s="227">
        <f>Table7[[#This Row],[Drug Cost]]+Table7[[#This Row],[Drug Markup]]+Table7[[#This Row],[Drug Dispensing Fee]]</f>
        <v>0</v>
      </c>
      <c r="O2758" s="132"/>
      <c r="P2758" s="205">
        <f>Table7[[#This Row],[Total Drug Cost]]-Table7[[#This Row],[Total Third-party Pay]]</f>
        <v>0</v>
      </c>
      <c r="Q2758" s="205"/>
      <c r="R2758" s="70" t="e">
        <f>VLOOKUP(Table7[[#This Row],[Patient PHN]],'[1]MASTER LIST'!$C:$D,2,FALSE)</f>
        <v>#N/A</v>
      </c>
    </row>
    <row r="2759" spans="1:18" x14ac:dyDescent="0.25">
      <c r="A2759" s="202"/>
      <c r="B2759" s="203"/>
      <c r="C2759" s="204"/>
      <c r="D2759" s="204"/>
      <c r="E2759" s="204"/>
      <c r="F2759" s="204"/>
      <c r="G2759" s="204"/>
      <c r="H2759" s="131"/>
      <c r="I2759" s="204"/>
      <c r="J2759" s="204"/>
      <c r="K2759" s="205"/>
      <c r="L2759" s="205"/>
      <c r="M2759" s="205"/>
      <c r="N2759" s="227">
        <f>Table7[[#This Row],[Drug Cost]]+Table7[[#This Row],[Drug Markup]]+Table7[[#This Row],[Drug Dispensing Fee]]</f>
        <v>0</v>
      </c>
      <c r="O2759" s="132"/>
      <c r="P2759" s="205">
        <f>Table7[[#This Row],[Total Drug Cost]]-Table7[[#This Row],[Total Third-party Pay]]</f>
        <v>0</v>
      </c>
      <c r="Q2759" s="205"/>
      <c r="R2759" s="70" t="e">
        <f>VLOOKUP(Table7[[#This Row],[Patient PHN]],'[1]MASTER LIST'!$C:$D,2,FALSE)</f>
        <v>#N/A</v>
      </c>
    </row>
    <row r="2760" spans="1:18" x14ac:dyDescent="0.25">
      <c r="A2760" s="202"/>
      <c r="B2760" s="203"/>
      <c r="C2760" s="204"/>
      <c r="D2760" s="204"/>
      <c r="E2760" s="204"/>
      <c r="F2760" s="204"/>
      <c r="G2760" s="204"/>
      <c r="H2760" s="131"/>
      <c r="I2760" s="204"/>
      <c r="J2760" s="204"/>
      <c r="K2760" s="205"/>
      <c r="L2760" s="205"/>
      <c r="M2760" s="205"/>
      <c r="N2760" s="227">
        <f>Table7[[#This Row],[Drug Cost]]+Table7[[#This Row],[Drug Markup]]+Table7[[#This Row],[Drug Dispensing Fee]]</f>
        <v>0</v>
      </c>
      <c r="O2760" s="132"/>
      <c r="P2760" s="205">
        <f>Table7[[#This Row],[Total Drug Cost]]-Table7[[#This Row],[Total Third-party Pay]]</f>
        <v>0</v>
      </c>
      <c r="Q2760" s="205"/>
      <c r="R2760" s="70" t="e">
        <f>VLOOKUP(Table7[[#This Row],[Patient PHN]],'[1]MASTER LIST'!$C:$D,2,FALSE)</f>
        <v>#N/A</v>
      </c>
    </row>
    <row r="2761" spans="1:18" x14ac:dyDescent="0.25">
      <c r="A2761" s="202"/>
      <c r="B2761" s="203"/>
      <c r="C2761" s="204"/>
      <c r="D2761" s="204"/>
      <c r="E2761" s="204"/>
      <c r="F2761" s="204"/>
      <c r="G2761" s="204"/>
      <c r="H2761" s="131"/>
      <c r="I2761" s="204"/>
      <c r="J2761" s="204"/>
      <c r="K2761" s="205"/>
      <c r="L2761" s="205"/>
      <c r="M2761" s="205"/>
      <c r="N2761" s="227">
        <f>Table7[[#This Row],[Drug Cost]]+Table7[[#This Row],[Drug Markup]]+Table7[[#This Row],[Drug Dispensing Fee]]</f>
        <v>0</v>
      </c>
      <c r="O2761" s="132"/>
      <c r="P2761" s="205">
        <f>Table7[[#This Row],[Total Drug Cost]]-Table7[[#This Row],[Total Third-party Pay]]</f>
        <v>0</v>
      </c>
      <c r="Q2761" s="205"/>
      <c r="R2761" s="70" t="e">
        <f>VLOOKUP(Table7[[#This Row],[Patient PHN]],'[1]MASTER LIST'!$C:$D,2,FALSE)</f>
        <v>#N/A</v>
      </c>
    </row>
    <row r="2762" spans="1:18" x14ac:dyDescent="0.25">
      <c r="A2762" s="202"/>
      <c r="B2762" s="203"/>
      <c r="C2762" s="204"/>
      <c r="D2762" s="204"/>
      <c r="E2762" s="204"/>
      <c r="F2762" s="204"/>
      <c r="G2762" s="204"/>
      <c r="H2762" s="131"/>
      <c r="I2762" s="204"/>
      <c r="J2762" s="204"/>
      <c r="K2762" s="205"/>
      <c r="L2762" s="205"/>
      <c r="M2762" s="205"/>
      <c r="N2762" s="227">
        <f>Table7[[#This Row],[Drug Cost]]+Table7[[#This Row],[Drug Markup]]+Table7[[#This Row],[Drug Dispensing Fee]]</f>
        <v>0</v>
      </c>
      <c r="O2762" s="132"/>
      <c r="P2762" s="205">
        <f>Table7[[#This Row],[Total Drug Cost]]-Table7[[#This Row],[Total Third-party Pay]]</f>
        <v>0</v>
      </c>
      <c r="Q2762" s="205"/>
      <c r="R2762" s="70" t="e">
        <f>VLOOKUP(Table7[[#This Row],[Patient PHN]],'[1]MASTER LIST'!$C:$D,2,FALSE)</f>
        <v>#N/A</v>
      </c>
    </row>
    <row r="2763" spans="1:18" x14ac:dyDescent="0.25">
      <c r="A2763" s="202"/>
      <c r="B2763" s="203"/>
      <c r="C2763" s="204"/>
      <c r="D2763" s="204"/>
      <c r="E2763" s="204"/>
      <c r="F2763" s="204"/>
      <c r="G2763" s="204"/>
      <c r="H2763" s="131"/>
      <c r="I2763" s="204"/>
      <c r="J2763" s="204"/>
      <c r="K2763" s="205"/>
      <c r="L2763" s="205"/>
      <c r="M2763" s="205"/>
      <c r="N2763" s="227">
        <f>Table7[[#This Row],[Drug Cost]]+Table7[[#This Row],[Drug Markup]]+Table7[[#This Row],[Drug Dispensing Fee]]</f>
        <v>0</v>
      </c>
      <c r="O2763" s="132"/>
      <c r="P2763" s="205">
        <f>Table7[[#This Row],[Total Drug Cost]]-Table7[[#This Row],[Total Third-party Pay]]</f>
        <v>0</v>
      </c>
      <c r="Q2763" s="205"/>
      <c r="R2763" s="70" t="e">
        <f>VLOOKUP(Table7[[#This Row],[Patient PHN]],'[1]MASTER LIST'!$C:$D,2,FALSE)</f>
        <v>#N/A</v>
      </c>
    </row>
    <row r="2764" spans="1:18" x14ac:dyDescent="0.25">
      <c r="A2764" s="202"/>
      <c r="B2764" s="203"/>
      <c r="C2764" s="204"/>
      <c r="D2764" s="204"/>
      <c r="E2764" s="204"/>
      <c r="F2764" s="204"/>
      <c r="G2764" s="204"/>
      <c r="H2764" s="131"/>
      <c r="I2764" s="204"/>
      <c r="J2764" s="204"/>
      <c r="K2764" s="205"/>
      <c r="L2764" s="205"/>
      <c r="M2764" s="205"/>
      <c r="N2764" s="227">
        <f>Table7[[#This Row],[Drug Cost]]+Table7[[#This Row],[Drug Markup]]+Table7[[#This Row],[Drug Dispensing Fee]]</f>
        <v>0</v>
      </c>
      <c r="O2764" s="132"/>
      <c r="P2764" s="205">
        <f>Table7[[#This Row],[Total Drug Cost]]-Table7[[#This Row],[Total Third-party Pay]]</f>
        <v>0</v>
      </c>
      <c r="Q2764" s="205"/>
      <c r="R2764" s="70" t="e">
        <f>VLOOKUP(Table7[[#This Row],[Patient PHN]],'[1]MASTER LIST'!$C:$D,2,FALSE)</f>
        <v>#N/A</v>
      </c>
    </row>
    <row r="2765" spans="1:18" x14ac:dyDescent="0.25">
      <c r="A2765" s="202"/>
      <c r="B2765" s="203"/>
      <c r="C2765" s="204"/>
      <c r="D2765" s="204"/>
      <c r="E2765" s="204"/>
      <c r="F2765" s="204"/>
      <c r="G2765" s="204"/>
      <c r="H2765" s="131"/>
      <c r="I2765" s="204"/>
      <c r="J2765" s="204"/>
      <c r="K2765" s="205"/>
      <c r="L2765" s="205"/>
      <c r="M2765" s="205"/>
      <c r="N2765" s="227">
        <f>Table7[[#This Row],[Drug Cost]]+Table7[[#This Row],[Drug Markup]]+Table7[[#This Row],[Drug Dispensing Fee]]</f>
        <v>0</v>
      </c>
      <c r="O2765" s="132"/>
      <c r="P2765" s="205">
        <f>Table7[[#This Row],[Total Drug Cost]]-Table7[[#This Row],[Total Third-party Pay]]</f>
        <v>0</v>
      </c>
      <c r="Q2765" s="205"/>
      <c r="R2765" s="70" t="e">
        <f>VLOOKUP(Table7[[#This Row],[Patient PHN]],'[1]MASTER LIST'!$C:$D,2,FALSE)</f>
        <v>#N/A</v>
      </c>
    </row>
    <row r="2766" spans="1:18" x14ac:dyDescent="0.25">
      <c r="A2766" s="202"/>
      <c r="B2766" s="203"/>
      <c r="C2766" s="204"/>
      <c r="D2766" s="204"/>
      <c r="E2766" s="204"/>
      <c r="F2766" s="204"/>
      <c r="G2766" s="204"/>
      <c r="H2766" s="131"/>
      <c r="I2766" s="204"/>
      <c r="J2766" s="204"/>
      <c r="K2766" s="205"/>
      <c r="L2766" s="205"/>
      <c r="M2766" s="205"/>
      <c r="N2766" s="227">
        <f>Table7[[#This Row],[Drug Cost]]+Table7[[#This Row],[Drug Markup]]+Table7[[#This Row],[Drug Dispensing Fee]]</f>
        <v>0</v>
      </c>
      <c r="O2766" s="132"/>
      <c r="P2766" s="205">
        <f>Table7[[#This Row],[Total Drug Cost]]-Table7[[#This Row],[Total Third-party Pay]]</f>
        <v>0</v>
      </c>
      <c r="Q2766" s="205"/>
      <c r="R2766" s="70" t="e">
        <f>VLOOKUP(Table7[[#This Row],[Patient PHN]],'[1]MASTER LIST'!$C:$D,2,FALSE)</f>
        <v>#N/A</v>
      </c>
    </row>
    <row r="2767" spans="1:18" x14ac:dyDescent="0.25">
      <c r="A2767" s="202"/>
      <c r="B2767" s="203"/>
      <c r="C2767" s="204"/>
      <c r="D2767" s="204"/>
      <c r="E2767" s="204"/>
      <c r="F2767" s="204"/>
      <c r="G2767" s="204"/>
      <c r="H2767" s="131"/>
      <c r="I2767" s="204"/>
      <c r="J2767" s="204"/>
      <c r="K2767" s="205"/>
      <c r="L2767" s="205"/>
      <c r="M2767" s="205"/>
      <c r="N2767" s="227">
        <f>Table7[[#This Row],[Drug Cost]]+Table7[[#This Row],[Drug Markup]]+Table7[[#This Row],[Drug Dispensing Fee]]</f>
        <v>0</v>
      </c>
      <c r="O2767" s="132"/>
      <c r="P2767" s="205">
        <f>Table7[[#This Row],[Total Drug Cost]]-Table7[[#This Row],[Total Third-party Pay]]</f>
        <v>0</v>
      </c>
      <c r="Q2767" s="205"/>
      <c r="R2767" s="70" t="e">
        <f>VLOOKUP(Table7[[#This Row],[Patient PHN]],'[1]MASTER LIST'!$C:$D,2,FALSE)</f>
        <v>#N/A</v>
      </c>
    </row>
    <row r="2768" spans="1:18" x14ac:dyDescent="0.25">
      <c r="A2768" s="202"/>
      <c r="B2768" s="203"/>
      <c r="C2768" s="204"/>
      <c r="D2768" s="204"/>
      <c r="E2768" s="204"/>
      <c r="F2768" s="204"/>
      <c r="G2768" s="204"/>
      <c r="H2768" s="131"/>
      <c r="I2768" s="204"/>
      <c r="J2768" s="204"/>
      <c r="K2768" s="205"/>
      <c r="L2768" s="205"/>
      <c r="M2768" s="205"/>
      <c r="N2768" s="227">
        <f>Table7[[#This Row],[Drug Cost]]+Table7[[#This Row],[Drug Markup]]+Table7[[#This Row],[Drug Dispensing Fee]]</f>
        <v>0</v>
      </c>
      <c r="O2768" s="132"/>
      <c r="P2768" s="205">
        <f>Table7[[#This Row],[Total Drug Cost]]-Table7[[#This Row],[Total Third-party Pay]]</f>
        <v>0</v>
      </c>
      <c r="Q2768" s="205"/>
      <c r="R2768" s="70" t="e">
        <f>VLOOKUP(Table7[[#This Row],[Patient PHN]],'[1]MASTER LIST'!$C:$D,2,FALSE)</f>
        <v>#N/A</v>
      </c>
    </row>
    <row r="2769" spans="1:18" x14ac:dyDescent="0.25">
      <c r="A2769" s="202"/>
      <c r="B2769" s="203"/>
      <c r="C2769" s="204"/>
      <c r="D2769" s="204"/>
      <c r="E2769" s="204"/>
      <c r="F2769" s="204"/>
      <c r="G2769" s="204"/>
      <c r="H2769" s="131"/>
      <c r="I2769" s="204"/>
      <c r="J2769" s="204"/>
      <c r="K2769" s="205"/>
      <c r="L2769" s="205"/>
      <c r="M2769" s="205"/>
      <c r="N2769" s="227">
        <f>Table7[[#This Row],[Drug Cost]]+Table7[[#This Row],[Drug Markup]]+Table7[[#This Row],[Drug Dispensing Fee]]</f>
        <v>0</v>
      </c>
      <c r="O2769" s="132"/>
      <c r="P2769" s="205">
        <f>Table7[[#This Row],[Total Drug Cost]]-Table7[[#This Row],[Total Third-party Pay]]</f>
        <v>0</v>
      </c>
      <c r="Q2769" s="205"/>
      <c r="R2769" s="70" t="e">
        <f>VLOOKUP(Table7[[#This Row],[Patient PHN]],'[1]MASTER LIST'!$C:$D,2,FALSE)</f>
        <v>#N/A</v>
      </c>
    </row>
    <row r="2770" spans="1:18" x14ac:dyDescent="0.25">
      <c r="A2770" s="202"/>
      <c r="B2770" s="203"/>
      <c r="C2770" s="204"/>
      <c r="D2770" s="204"/>
      <c r="E2770" s="204"/>
      <c r="F2770" s="204"/>
      <c r="G2770" s="204"/>
      <c r="H2770" s="131"/>
      <c r="I2770" s="204"/>
      <c r="J2770" s="204"/>
      <c r="K2770" s="205"/>
      <c r="L2770" s="205"/>
      <c r="M2770" s="205"/>
      <c r="N2770" s="227">
        <f>Table7[[#This Row],[Drug Cost]]+Table7[[#This Row],[Drug Markup]]+Table7[[#This Row],[Drug Dispensing Fee]]</f>
        <v>0</v>
      </c>
      <c r="O2770" s="132"/>
      <c r="P2770" s="205">
        <f>Table7[[#This Row],[Total Drug Cost]]-Table7[[#This Row],[Total Third-party Pay]]</f>
        <v>0</v>
      </c>
      <c r="Q2770" s="205"/>
      <c r="R2770" s="70" t="e">
        <f>VLOOKUP(Table7[[#This Row],[Patient PHN]],'[1]MASTER LIST'!$C:$D,2,FALSE)</f>
        <v>#N/A</v>
      </c>
    </row>
    <row r="2771" spans="1:18" x14ac:dyDescent="0.25">
      <c r="A2771" s="202"/>
      <c r="B2771" s="203"/>
      <c r="C2771" s="204"/>
      <c r="D2771" s="204"/>
      <c r="E2771" s="204"/>
      <c r="F2771" s="204"/>
      <c r="G2771" s="204"/>
      <c r="H2771" s="131"/>
      <c r="I2771" s="204"/>
      <c r="J2771" s="204"/>
      <c r="K2771" s="205"/>
      <c r="L2771" s="205"/>
      <c r="M2771" s="205"/>
      <c r="N2771" s="227">
        <f>Table7[[#This Row],[Drug Cost]]+Table7[[#This Row],[Drug Markup]]+Table7[[#This Row],[Drug Dispensing Fee]]</f>
        <v>0</v>
      </c>
      <c r="O2771" s="132"/>
      <c r="P2771" s="205">
        <f>Table7[[#This Row],[Total Drug Cost]]-Table7[[#This Row],[Total Third-party Pay]]</f>
        <v>0</v>
      </c>
      <c r="Q2771" s="205"/>
      <c r="R2771" s="70" t="e">
        <f>VLOOKUP(Table7[[#This Row],[Patient PHN]],'[1]MASTER LIST'!$C:$D,2,FALSE)</f>
        <v>#N/A</v>
      </c>
    </row>
    <row r="2772" spans="1:18" x14ac:dyDescent="0.25">
      <c r="A2772" s="202"/>
      <c r="B2772" s="203"/>
      <c r="C2772" s="204"/>
      <c r="D2772" s="204"/>
      <c r="E2772" s="204"/>
      <c r="F2772" s="204"/>
      <c r="G2772" s="204"/>
      <c r="H2772" s="131"/>
      <c r="I2772" s="204"/>
      <c r="J2772" s="204"/>
      <c r="K2772" s="205"/>
      <c r="L2772" s="205"/>
      <c r="M2772" s="205"/>
      <c r="N2772" s="227">
        <f>Table7[[#This Row],[Drug Cost]]+Table7[[#This Row],[Drug Markup]]+Table7[[#This Row],[Drug Dispensing Fee]]</f>
        <v>0</v>
      </c>
      <c r="O2772" s="132"/>
      <c r="P2772" s="205">
        <f>Table7[[#This Row],[Total Drug Cost]]-Table7[[#This Row],[Total Third-party Pay]]</f>
        <v>0</v>
      </c>
      <c r="Q2772" s="205"/>
      <c r="R2772" s="70" t="e">
        <f>VLOOKUP(Table7[[#This Row],[Patient PHN]],'[1]MASTER LIST'!$C:$D,2,FALSE)</f>
        <v>#N/A</v>
      </c>
    </row>
    <row r="2773" spans="1:18" x14ac:dyDescent="0.25">
      <c r="A2773" s="202"/>
      <c r="B2773" s="203"/>
      <c r="C2773" s="204"/>
      <c r="D2773" s="204"/>
      <c r="E2773" s="204"/>
      <c r="F2773" s="204"/>
      <c r="G2773" s="204"/>
      <c r="H2773" s="131"/>
      <c r="I2773" s="204"/>
      <c r="J2773" s="204"/>
      <c r="K2773" s="205"/>
      <c r="L2773" s="205"/>
      <c r="M2773" s="205"/>
      <c r="N2773" s="227">
        <f>Table7[[#This Row],[Drug Cost]]+Table7[[#This Row],[Drug Markup]]+Table7[[#This Row],[Drug Dispensing Fee]]</f>
        <v>0</v>
      </c>
      <c r="O2773" s="132"/>
      <c r="P2773" s="205">
        <f>Table7[[#This Row],[Total Drug Cost]]-Table7[[#This Row],[Total Third-party Pay]]</f>
        <v>0</v>
      </c>
      <c r="Q2773" s="205"/>
      <c r="R2773" s="70" t="e">
        <f>VLOOKUP(Table7[[#This Row],[Patient PHN]],'[1]MASTER LIST'!$C:$D,2,FALSE)</f>
        <v>#N/A</v>
      </c>
    </row>
    <row r="2774" spans="1:18" x14ac:dyDescent="0.25">
      <c r="A2774" s="202"/>
      <c r="B2774" s="203"/>
      <c r="C2774" s="204"/>
      <c r="D2774" s="204"/>
      <c r="E2774" s="204"/>
      <c r="F2774" s="204"/>
      <c r="G2774" s="204"/>
      <c r="H2774" s="131"/>
      <c r="I2774" s="204"/>
      <c r="J2774" s="204"/>
      <c r="K2774" s="205"/>
      <c r="L2774" s="205"/>
      <c r="M2774" s="205"/>
      <c r="N2774" s="227">
        <f>Table7[[#This Row],[Drug Cost]]+Table7[[#This Row],[Drug Markup]]+Table7[[#This Row],[Drug Dispensing Fee]]</f>
        <v>0</v>
      </c>
      <c r="O2774" s="132"/>
      <c r="P2774" s="205">
        <f>Table7[[#This Row],[Total Drug Cost]]-Table7[[#This Row],[Total Third-party Pay]]</f>
        <v>0</v>
      </c>
      <c r="Q2774" s="205"/>
      <c r="R2774" s="70" t="e">
        <f>VLOOKUP(Table7[[#This Row],[Patient PHN]],'[1]MASTER LIST'!$C:$D,2,FALSE)</f>
        <v>#N/A</v>
      </c>
    </row>
    <row r="2775" spans="1:18" x14ac:dyDescent="0.25">
      <c r="A2775" s="202"/>
      <c r="B2775" s="203"/>
      <c r="C2775" s="204"/>
      <c r="D2775" s="204"/>
      <c r="E2775" s="204"/>
      <c r="F2775" s="204"/>
      <c r="G2775" s="204"/>
      <c r="H2775" s="131"/>
      <c r="I2775" s="204"/>
      <c r="J2775" s="204"/>
      <c r="K2775" s="205"/>
      <c r="L2775" s="205"/>
      <c r="M2775" s="205"/>
      <c r="N2775" s="227">
        <f>Table7[[#This Row],[Drug Cost]]+Table7[[#This Row],[Drug Markup]]+Table7[[#This Row],[Drug Dispensing Fee]]</f>
        <v>0</v>
      </c>
      <c r="O2775" s="132"/>
      <c r="P2775" s="205">
        <f>Table7[[#This Row],[Total Drug Cost]]-Table7[[#This Row],[Total Third-party Pay]]</f>
        <v>0</v>
      </c>
      <c r="Q2775" s="205"/>
      <c r="R2775" s="70" t="e">
        <f>VLOOKUP(Table7[[#This Row],[Patient PHN]],'[1]MASTER LIST'!$C:$D,2,FALSE)</f>
        <v>#N/A</v>
      </c>
    </row>
    <row r="2776" spans="1:18" x14ac:dyDescent="0.25">
      <c r="A2776" s="202"/>
      <c r="B2776" s="203"/>
      <c r="C2776" s="204"/>
      <c r="D2776" s="204"/>
      <c r="E2776" s="204"/>
      <c r="F2776" s="204"/>
      <c r="G2776" s="204"/>
      <c r="H2776" s="131"/>
      <c r="I2776" s="204"/>
      <c r="J2776" s="204"/>
      <c r="K2776" s="205"/>
      <c r="L2776" s="205"/>
      <c r="M2776" s="205"/>
      <c r="N2776" s="227">
        <f>Table7[[#This Row],[Drug Cost]]+Table7[[#This Row],[Drug Markup]]+Table7[[#This Row],[Drug Dispensing Fee]]</f>
        <v>0</v>
      </c>
      <c r="O2776" s="132"/>
      <c r="P2776" s="205">
        <f>Table7[[#This Row],[Total Drug Cost]]-Table7[[#This Row],[Total Third-party Pay]]</f>
        <v>0</v>
      </c>
      <c r="Q2776" s="205"/>
      <c r="R2776" s="70" t="e">
        <f>VLOOKUP(Table7[[#This Row],[Patient PHN]],'[1]MASTER LIST'!$C:$D,2,FALSE)</f>
        <v>#N/A</v>
      </c>
    </row>
    <row r="2777" spans="1:18" x14ac:dyDescent="0.25">
      <c r="A2777" s="202"/>
      <c r="B2777" s="203"/>
      <c r="C2777" s="204"/>
      <c r="D2777" s="204"/>
      <c r="E2777" s="204"/>
      <c r="F2777" s="204"/>
      <c r="G2777" s="204"/>
      <c r="H2777" s="131"/>
      <c r="I2777" s="204"/>
      <c r="J2777" s="204"/>
      <c r="K2777" s="205"/>
      <c r="L2777" s="205"/>
      <c r="M2777" s="205"/>
      <c r="N2777" s="227">
        <f>Table7[[#This Row],[Drug Cost]]+Table7[[#This Row],[Drug Markup]]+Table7[[#This Row],[Drug Dispensing Fee]]</f>
        <v>0</v>
      </c>
      <c r="O2777" s="132"/>
      <c r="P2777" s="205">
        <f>Table7[[#This Row],[Total Drug Cost]]-Table7[[#This Row],[Total Third-party Pay]]</f>
        <v>0</v>
      </c>
      <c r="Q2777" s="205"/>
      <c r="R2777" s="70" t="e">
        <f>VLOOKUP(Table7[[#This Row],[Patient PHN]],'[1]MASTER LIST'!$C:$D,2,FALSE)</f>
        <v>#N/A</v>
      </c>
    </row>
    <row r="2778" spans="1:18" x14ac:dyDescent="0.25">
      <c r="A2778" s="202"/>
      <c r="B2778" s="203"/>
      <c r="C2778" s="204"/>
      <c r="D2778" s="204"/>
      <c r="E2778" s="204"/>
      <c r="F2778" s="204"/>
      <c r="G2778" s="204"/>
      <c r="H2778" s="131"/>
      <c r="I2778" s="204"/>
      <c r="J2778" s="204"/>
      <c r="K2778" s="205"/>
      <c r="L2778" s="205"/>
      <c r="M2778" s="205"/>
      <c r="N2778" s="227">
        <f>Table7[[#This Row],[Drug Cost]]+Table7[[#This Row],[Drug Markup]]+Table7[[#This Row],[Drug Dispensing Fee]]</f>
        <v>0</v>
      </c>
      <c r="O2778" s="132"/>
      <c r="P2778" s="205">
        <f>Table7[[#This Row],[Total Drug Cost]]-Table7[[#This Row],[Total Third-party Pay]]</f>
        <v>0</v>
      </c>
      <c r="Q2778" s="205"/>
      <c r="R2778" s="70" t="e">
        <f>VLOOKUP(Table7[[#This Row],[Patient PHN]],'[1]MASTER LIST'!$C:$D,2,FALSE)</f>
        <v>#N/A</v>
      </c>
    </row>
    <row r="2779" spans="1:18" x14ac:dyDescent="0.25">
      <c r="A2779" s="202"/>
      <c r="B2779" s="203"/>
      <c r="C2779" s="204"/>
      <c r="D2779" s="204"/>
      <c r="E2779" s="204"/>
      <c r="F2779" s="204"/>
      <c r="G2779" s="204"/>
      <c r="H2779" s="131"/>
      <c r="I2779" s="204"/>
      <c r="J2779" s="204"/>
      <c r="K2779" s="205"/>
      <c r="L2779" s="205"/>
      <c r="M2779" s="205"/>
      <c r="N2779" s="227">
        <f>Table7[[#This Row],[Drug Cost]]+Table7[[#This Row],[Drug Markup]]+Table7[[#This Row],[Drug Dispensing Fee]]</f>
        <v>0</v>
      </c>
      <c r="O2779" s="132"/>
      <c r="P2779" s="205">
        <f>Table7[[#This Row],[Total Drug Cost]]-Table7[[#This Row],[Total Third-party Pay]]</f>
        <v>0</v>
      </c>
      <c r="Q2779" s="205"/>
      <c r="R2779" s="70" t="e">
        <f>VLOOKUP(Table7[[#This Row],[Patient PHN]],'[1]MASTER LIST'!$C:$D,2,FALSE)</f>
        <v>#N/A</v>
      </c>
    </row>
    <row r="2780" spans="1:18" x14ac:dyDescent="0.25">
      <c r="A2780" s="202"/>
      <c r="B2780" s="203"/>
      <c r="C2780" s="204"/>
      <c r="D2780" s="204"/>
      <c r="E2780" s="204"/>
      <c r="F2780" s="204"/>
      <c r="G2780" s="204"/>
      <c r="H2780" s="131"/>
      <c r="I2780" s="204"/>
      <c r="J2780" s="204"/>
      <c r="K2780" s="205"/>
      <c r="L2780" s="205"/>
      <c r="M2780" s="205"/>
      <c r="N2780" s="227">
        <f>Table7[[#This Row],[Drug Cost]]+Table7[[#This Row],[Drug Markup]]+Table7[[#This Row],[Drug Dispensing Fee]]</f>
        <v>0</v>
      </c>
      <c r="O2780" s="132"/>
      <c r="P2780" s="205">
        <f>Table7[[#This Row],[Total Drug Cost]]-Table7[[#This Row],[Total Third-party Pay]]</f>
        <v>0</v>
      </c>
      <c r="Q2780" s="205"/>
      <c r="R2780" s="70" t="e">
        <f>VLOOKUP(Table7[[#This Row],[Patient PHN]],'[1]MASTER LIST'!$C:$D,2,FALSE)</f>
        <v>#N/A</v>
      </c>
    </row>
    <row r="2781" spans="1:18" x14ac:dyDescent="0.25">
      <c r="A2781" s="202"/>
      <c r="B2781" s="203"/>
      <c r="C2781" s="204"/>
      <c r="D2781" s="204"/>
      <c r="E2781" s="204"/>
      <c r="F2781" s="204"/>
      <c r="G2781" s="204"/>
      <c r="H2781" s="131"/>
      <c r="I2781" s="204"/>
      <c r="J2781" s="204"/>
      <c r="K2781" s="205"/>
      <c r="L2781" s="205"/>
      <c r="M2781" s="205"/>
      <c r="N2781" s="227">
        <f>Table7[[#This Row],[Drug Cost]]+Table7[[#This Row],[Drug Markup]]+Table7[[#This Row],[Drug Dispensing Fee]]</f>
        <v>0</v>
      </c>
      <c r="O2781" s="132"/>
      <c r="P2781" s="205">
        <f>Table7[[#This Row],[Total Drug Cost]]-Table7[[#This Row],[Total Third-party Pay]]</f>
        <v>0</v>
      </c>
      <c r="Q2781" s="205"/>
      <c r="R2781" s="70" t="e">
        <f>VLOOKUP(Table7[[#This Row],[Patient PHN]],'[1]MASTER LIST'!$C:$D,2,FALSE)</f>
        <v>#N/A</v>
      </c>
    </row>
    <row r="2782" spans="1:18" x14ac:dyDescent="0.25">
      <c r="A2782" s="202"/>
      <c r="B2782" s="203"/>
      <c r="C2782" s="204"/>
      <c r="D2782" s="204"/>
      <c r="E2782" s="204"/>
      <c r="F2782" s="204"/>
      <c r="G2782" s="204"/>
      <c r="H2782" s="131"/>
      <c r="I2782" s="204"/>
      <c r="J2782" s="204"/>
      <c r="K2782" s="205"/>
      <c r="L2782" s="205"/>
      <c r="M2782" s="205"/>
      <c r="N2782" s="227">
        <f>Table7[[#This Row],[Drug Cost]]+Table7[[#This Row],[Drug Markup]]+Table7[[#This Row],[Drug Dispensing Fee]]</f>
        <v>0</v>
      </c>
      <c r="O2782" s="132"/>
      <c r="P2782" s="205">
        <f>Table7[[#This Row],[Total Drug Cost]]-Table7[[#This Row],[Total Third-party Pay]]</f>
        <v>0</v>
      </c>
      <c r="Q2782" s="205"/>
      <c r="R2782" s="70" t="e">
        <f>VLOOKUP(Table7[[#This Row],[Patient PHN]],'[1]MASTER LIST'!$C:$D,2,FALSE)</f>
        <v>#N/A</v>
      </c>
    </row>
    <row r="2783" spans="1:18" x14ac:dyDescent="0.25">
      <c r="A2783" s="202"/>
      <c r="B2783" s="203"/>
      <c r="C2783" s="204"/>
      <c r="D2783" s="204"/>
      <c r="E2783" s="204"/>
      <c r="F2783" s="204"/>
      <c r="G2783" s="204"/>
      <c r="H2783" s="131"/>
      <c r="I2783" s="204"/>
      <c r="J2783" s="204"/>
      <c r="K2783" s="205"/>
      <c r="L2783" s="205"/>
      <c r="M2783" s="205"/>
      <c r="N2783" s="227">
        <f>Table7[[#This Row],[Drug Cost]]+Table7[[#This Row],[Drug Markup]]+Table7[[#This Row],[Drug Dispensing Fee]]</f>
        <v>0</v>
      </c>
      <c r="O2783" s="132"/>
      <c r="P2783" s="205">
        <f>Table7[[#This Row],[Total Drug Cost]]-Table7[[#This Row],[Total Third-party Pay]]</f>
        <v>0</v>
      </c>
      <c r="Q2783" s="205"/>
      <c r="R2783" s="70" t="e">
        <f>VLOOKUP(Table7[[#This Row],[Patient PHN]],'[1]MASTER LIST'!$C:$D,2,FALSE)</f>
        <v>#N/A</v>
      </c>
    </row>
    <row r="2784" spans="1:18" x14ac:dyDescent="0.25">
      <c r="A2784" s="202"/>
      <c r="B2784" s="203"/>
      <c r="C2784" s="204"/>
      <c r="D2784" s="204"/>
      <c r="E2784" s="204"/>
      <c r="F2784" s="204"/>
      <c r="G2784" s="204"/>
      <c r="H2784" s="131"/>
      <c r="I2784" s="204"/>
      <c r="J2784" s="204"/>
      <c r="K2784" s="205"/>
      <c r="L2784" s="205"/>
      <c r="M2784" s="205"/>
      <c r="N2784" s="227">
        <f>Table7[[#This Row],[Drug Cost]]+Table7[[#This Row],[Drug Markup]]+Table7[[#This Row],[Drug Dispensing Fee]]</f>
        <v>0</v>
      </c>
      <c r="O2784" s="132"/>
      <c r="P2784" s="205">
        <f>Table7[[#This Row],[Total Drug Cost]]-Table7[[#This Row],[Total Third-party Pay]]</f>
        <v>0</v>
      </c>
      <c r="Q2784" s="205"/>
      <c r="R2784" s="70" t="e">
        <f>VLOOKUP(Table7[[#This Row],[Patient PHN]],'[1]MASTER LIST'!$C:$D,2,FALSE)</f>
        <v>#N/A</v>
      </c>
    </row>
    <row r="2785" spans="1:18" x14ac:dyDescent="0.25">
      <c r="A2785" s="202"/>
      <c r="B2785" s="203"/>
      <c r="C2785" s="204"/>
      <c r="D2785" s="204"/>
      <c r="E2785" s="204"/>
      <c r="F2785" s="204"/>
      <c r="G2785" s="204"/>
      <c r="H2785" s="131"/>
      <c r="I2785" s="204"/>
      <c r="J2785" s="204"/>
      <c r="K2785" s="205"/>
      <c r="L2785" s="205"/>
      <c r="M2785" s="205"/>
      <c r="N2785" s="227">
        <f>Table7[[#This Row],[Drug Cost]]+Table7[[#This Row],[Drug Markup]]+Table7[[#This Row],[Drug Dispensing Fee]]</f>
        <v>0</v>
      </c>
      <c r="O2785" s="132"/>
      <c r="P2785" s="205">
        <f>Table7[[#This Row],[Total Drug Cost]]-Table7[[#This Row],[Total Third-party Pay]]</f>
        <v>0</v>
      </c>
      <c r="Q2785" s="205"/>
      <c r="R2785" s="70" t="e">
        <f>VLOOKUP(Table7[[#This Row],[Patient PHN]],'[1]MASTER LIST'!$C:$D,2,FALSE)</f>
        <v>#N/A</v>
      </c>
    </row>
    <row r="2786" spans="1:18" x14ac:dyDescent="0.25">
      <c r="A2786" s="202"/>
      <c r="B2786" s="203"/>
      <c r="C2786" s="204"/>
      <c r="D2786" s="204"/>
      <c r="E2786" s="204"/>
      <c r="F2786" s="204"/>
      <c r="G2786" s="204"/>
      <c r="H2786" s="131"/>
      <c r="I2786" s="204"/>
      <c r="J2786" s="204"/>
      <c r="K2786" s="205"/>
      <c r="L2786" s="205"/>
      <c r="M2786" s="205"/>
      <c r="N2786" s="227">
        <f>Table7[[#This Row],[Drug Cost]]+Table7[[#This Row],[Drug Markup]]+Table7[[#This Row],[Drug Dispensing Fee]]</f>
        <v>0</v>
      </c>
      <c r="O2786" s="132"/>
      <c r="P2786" s="205">
        <f>Table7[[#This Row],[Total Drug Cost]]-Table7[[#This Row],[Total Third-party Pay]]</f>
        <v>0</v>
      </c>
      <c r="Q2786" s="205"/>
      <c r="R2786" s="70" t="e">
        <f>VLOOKUP(Table7[[#This Row],[Patient PHN]],'[1]MASTER LIST'!$C:$D,2,FALSE)</f>
        <v>#N/A</v>
      </c>
    </row>
    <row r="2787" spans="1:18" x14ac:dyDescent="0.25">
      <c r="A2787" s="202"/>
      <c r="B2787" s="203"/>
      <c r="C2787" s="204"/>
      <c r="D2787" s="204"/>
      <c r="E2787" s="204"/>
      <c r="F2787" s="204"/>
      <c r="G2787" s="204"/>
      <c r="H2787" s="131"/>
      <c r="I2787" s="204"/>
      <c r="J2787" s="204"/>
      <c r="K2787" s="205"/>
      <c r="L2787" s="205"/>
      <c r="M2787" s="205"/>
      <c r="N2787" s="227">
        <f>Table7[[#This Row],[Drug Cost]]+Table7[[#This Row],[Drug Markup]]+Table7[[#This Row],[Drug Dispensing Fee]]</f>
        <v>0</v>
      </c>
      <c r="O2787" s="132"/>
      <c r="P2787" s="205">
        <f>Table7[[#This Row],[Total Drug Cost]]-Table7[[#This Row],[Total Third-party Pay]]</f>
        <v>0</v>
      </c>
      <c r="Q2787" s="205"/>
      <c r="R2787" s="70" t="e">
        <f>VLOOKUP(Table7[[#This Row],[Patient PHN]],'[1]MASTER LIST'!$C:$D,2,FALSE)</f>
        <v>#N/A</v>
      </c>
    </row>
    <row r="2788" spans="1:18" x14ac:dyDescent="0.25">
      <c r="A2788" s="202"/>
      <c r="B2788" s="203"/>
      <c r="C2788" s="204"/>
      <c r="D2788" s="204"/>
      <c r="E2788" s="204"/>
      <c r="F2788" s="204"/>
      <c r="G2788" s="204"/>
      <c r="H2788" s="131"/>
      <c r="I2788" s="204"/>
      <c r="J2788" s="204"/>
      <c r="K2788" s="205"/>
      <c r="L2788" s="205"/>
      <c r="M2788" s="205"/>
      <c r="N2788" s="227">
        <f>Table7[[#This Row],[Drug Cost]]+Table7[[#This Row],[Drug Markup]]+Table7[[#This Row],[Drug Dispensing Fee]]</f>
        <v>0</v>
      </c>
      <c r="O2788" s="132"/>
      <c r="P2788" s="205">
        <f>Table7[[#This Row],[Total Drug Cost]]-Table7[[#This Row],[Total Third-party Pay]]</f>
        <v>0</v>
      </c>
      <c r="Q2788" s="205"/>
      <c r="R2788" s="70" t="e">
        <f>VLOOKUP(Table7[[#This Row],[Patient PHN]],'[1]MASTER LIST'!$C:$D,2,FALSE)</f>
        <v>#N/A</v>
      </c>
    </row>
    <row r="2789" spans="1:18" x14ac:dyDescent="0.25">
      <c r="A2789" s="202"/>
      <c r="B2789" s="203"/>
      <c r="C2789" s="204"/>
      <c r="D2789" s="204"/>
      <c r="E2789" s="204"/>
      <c r="F2789" s="204"/>
      <c r="G2789" s="204"/>
      <c r="H2789" s="131"/>
      <c r="I2789" s="204"/>
      <c r="J2789" s="204"/>
      <c r="K2789" s="205"/>
      <c r="L2789" s="205"/>
      <c r="M2789" s="205"/>
      <c r="N2789" s="227">
        <f>Table7[[#This Row],[Drug Cost]]+Table7[[#This Row],[Drug Markup]]+Table7[[#This Row],[Drug Dispensing Fee]]</f>
        <v>0</v>
      </c>
      <c r="O2789" s="132"/>
      <c r="P2789" s="205">
        <f>Table7[[#This Row],[Total Drug Cost]]-Table7[[#This Row],[Total Third-party Pay]]</f>
        <v>0</v>
      </c>
      <c r="Q2789" s="205"/>
      <c r="R2789" s="70" t="e">
        <f>VLOOKUP(Table7[[#This Row],[Patient PHN]],'[1]MASTER LIST'!$C:$D,2,FALSE)</f>
        <v>#N/A</v>
      </c>
    </row>
    <row r="2790" spans="1:18" x14ac:dyDescent="0.25">
      <c r="A2790" s="202"/>
      <c r="B2790" s="203"/>
      <c r="C2790" s="204"/>
      <c r="D2790" s="204"/>
      <c r="E2790" s="204"/>
      <c r="F2790" s="204"/>
      <c r="G2790" s="204"/>
      <c r="H2790" s="131"/>
      <c r="I2790" s="204"/>
      <c r="J2790" s="204"/>
      <c r="K2790" s="205"/>
      <c r="L2790" s="205"/>
      <c r="M2790" s="205"/>
      <c r="N2790" s="227">
        <f>Table7[[#This Row],[Drug Cost]]+Table7[[#This Row],[Drug Markup]]+Table7[[#This Row],[Drug Dispensing Fee]]</f>
        <v>0</v>
      </c>
      <c r="O2790" s="132"/>
      <c r="P2790" s="205">
        <f>Table7[[#This Row],[Total Drug Cost]]-Table7[[#This Row],[Total Third-party Pay]]</f>
        <v>0</v>
      </c>
      <c r="Q2790" s="205"/>
      <c r="R2790" s="70" t="e">
        <f>VLOOKUP(Table7[[#This Row],[Patient PHN]],'[1]MASTER LIST'!$C:$D,2,FALSE)</f>
        <v>#N/A</v>
      </c>
    </row>
    <row r="2791" spans="1:18" x14ac:dyDescent="0.25">
      <c r="A2791" s="202"/>
      <c r="B2791" s="203"/>
      <c r="C2791" s="204"/>
      <c r="D2791" s="204"/>
      <c r="E2791" s="204"/>
      <c r="F2791" s="204"/>
      <c r="G2791" s="204"/>
      <c r="H2791" s="131"/>
      <c r="I2791" s="204"/>
      <c r="J2791" s="204"/>
      <c r="K2791" s="205"/>
      <c r="L2791" s="205"/>
      <c r="M2791" s="205"/>
      <c r="N2791" s="227">
        <f>Table7[[#This Row],[Drug Cost]]+Table7[[#This Row],[Drug Markup]]+Table7[[#This Row],[Drug Dispensing Fee]]</f>
        <v>0</v>
      </c>
      <c r="O2791" s="132"/>
      <c r="P2791" s="205">
        <f>Table7[[#This Row],[Total Drug Cost]]-Table7[[#This Row],[Total Third-party Pay]]</f>
        <v>0</v>
      </c>
      <c r="Q2791" s="205"/>
      <c r="R2791" s="70" t="e">
        <f>VLOOKUP(Table7[[#This Row],[Patient PHN]],'[1]MASTER LIST'!$C:$D,2,FALSE)</f>
        <v>#N/A</v>
      </c>
    </row>
    <row r="2792" spans="1:18" x14ac:dyDescent="0.25">
      <c r="A2792" s="202"/>
      <c r="B2792" s="203"/>
      <c r="C2792" s="204"/>
      <c r="D2792" s="204"/>
      <c r="E2792" s="204"/>
      <c r="F2792" s="204"/>
      <c r="G2792" s="204"/>
      <c r="H2792" s="131"/>
      <c r="I2792" s="204"/>
      <c r="J2792" s="204"/>
      <c r="K2792" s="205"/>
      <c r="L2792" s="205"/>
      <c r="M2792" s="205"/>
      <c r="N2792" s="227">
        <f>Table7[[#This Row],[Drug Cost]]+Table7[[#This Row],[Drug Markup]]+Table7[[#This Row],[Drug Dispensing Fee]]</f>
        <v>0</v>
      </c>
      <c r="O2792" s="132"/>
      <c r="P2792" s="205">
        <f>Table7[[#This Row],[Total Drug Cost]]-Table7[[#This Row],[Total Third-party Pay]]</f>
        <v>0</v>
      </c>
      <c r="Q2792" s="205"/>
      <c r="R2792" s="70" t="e">
        <f>VLOOKUP(Table7[[#This Row],[Patient PHN]],'[1]MASTER LIST'!$C:$D,2,FALSE)</f>
        <v>#N/A</v>
      </c>
    </row>
    <row r="2793" spans="1:18" x14ac:dyDescent="0.25">
      <c r="A2793" s="202"/>
      <c r="B2793" s="203"/>
      <c r="C2793" s="204"/>
      <c r="D2793" s="204"/>
      <c r="E2793" s="204"/>
      <c r="F2793" s="204"/>
      <c r="G2793" s="204"/>
      <c r="H2793" s="131"/>
      <c r="I2793" s="204"/>
      <c r="J2793" s="204"/>
      <c r="K2793" s="205"/>
      <c r="L2793" s="205"/>
      <c r="M2793" s="205"/>
      <c r="N2793" s="227">
        <f>Table7[[#This Row],[Drug Cost]]+Table7[[#This Row],[Drug Markup]]+Table7[[#This Row],[Drug Dispensing Fee]]</f>
        <v>0</v>
      </c>
      <c r="O2793" s="132"/>
      <c r="P2793" s="205">
        <f>Table7[[#This Row],[Total Drug Cost]]-Table7[[#This Row],[Total Third-party Pay]]</f>
        <v>0</v>
      </c>
      <c r="Q2793" s="205"/>
      <c r="R2793" s="70" t="e">
        <f>VLOOKUP(Table7[[#This Row],[Patient PHN]],'[1]MASTER LIST'!$C:$D,2,FALSE)</f>
        <v>#N/A</v>
      </c>
    </row>
    <row r="2794" spans="1:18" x14ac:dyDescent="0.25">
      <c r="A2794" s="202"/>
      <c r="B2794" s="203"/>
      <c r="C2794" s="204"/>
      <c r="D2794" s="204"/>
      <c r="E2794" s="204"/>
      <c r="F2794" s="204"/>
      <c r="G2794" s="204"/>
      <c r="H2794" s="131"/>
      <c r="I2794" s="204"/>
      <c r="J2794" s="204"/>
      <c r="K2794" s="205"/>
      <c r="L2794" s="205"/>
      <c r="M2794" s="205"/>
      <c r="N2794" s="227">
        <f>Table7[[#This Row],[Drug Cost]]+Table7[[#This Row],[Drug Markup]]+Table7[[#This Row],[Drug Dispensing Fee]]</f>
        <v>0</v>
      </c>
      <c r="O2794" s="132"/>
      <c r="P2794" s="205">
        <f>Table7[[#This Row],[Total Drug Cost]]-Table7[[#This Row],[Total Third-party Pay]]</f>
        <v>0</v>
      </c>
      <c r="Q2794" s="205"/>
      <c r="R2794" s="70" t="e">
        <f>VLOOKUP(Table7[[#This Row],[Patient PHN]],'[1]MASTER LIST'!$C:$D,2,FALSE)</f>
        <v>#N/A</v>
      </c>
    </row>
    <row r="2795" spans="1:18" x14ac:dyDescent="0.25">
      <c r="A2795" s="202"/>
      <c r="B2795" s="203"/>
      <c r="C2795" s="204"/>
      <c r="D2795" s="204"/>
      <c r="E2795" s="204"/>
      <c r="F2795" s="204"/>
      <c r="G2795" s="204"/>
      <c r="H2795" s="131"/>
      <c r="I2795" s="204"/>
      <c r="J2795" s="204"/>
      <c r="K2795" s="205"/>
      <c r="L2795" s="205"/>
      <c r="M2795" s="205"/>
      <c r="N2795" s="227">
        <f>Table7[[#This Row],[Drug Cost]]+Table7[[#This Row],[Drug Markup]]+Table7[[#This Row],[Drug Dispensing Fee]]</f>
        <v>0</v>
      </c>
      <c r="O2795" s="132"/>
      <c r="P2795" s="205">
        <f>Table7[[#This Row],[Total Drug Cost]]-Table7[[#This Row],[Total Third-party Pay]]</f>
        <v>0</v>
      </c>
      <c r="Q2795" s="205"/>
      <c r="R2795" s="70" t="e">
        <f>VLOOKUP(Table7[[#This Row],[Patient PHN]],'[1]MASTER LIST'!$C:$D,2,FALSE)</f>
        <v>#N/A</v>
      </c>
    </row>
    <row r="2796" spans="1:18" x14ac:dyDescent="0.25">
      <c r="A2796" s="202"/>
      <c r="B2796" s="203"/>
      <c r="C2796" s="204"/>
      <c r="D2796" s="204"/>
      <c r="E2796" s="204"/>
      <c r="F2796" s="204"/>
      <c r="G2796" s="204"/>
      <c r="H2796" s="131"/>
      <c r="I2796" s="204"/>
      <c r="J2796" s="204"/>
      <c r="K2796" s="205"/>
      <c r="L2796" s="205"/>
      <c r="M2796" s="205"/>
      <c r="N2796" s="227">
        <f>Table7[[#This Row],[Drug Cost]]+Table7[[#This Row],[Drug Markup]]+Table7[[#This Row],[Drug Dispensing Fee]]</f>
        <v>0</v>
      </c>
      <c r="O2796" s="132"/>
      <c r="P2796" s="205">
        <f>Table7[[#This Row],[Total Drug Cost]]-Table7[[#This Row],[Total Third-party Pay]]</f>
        <v>0</v>
      </c>
      <c r="Q2796" s="205"/>
      <c r="R2796" s="70" t="e">
        <f>VLOOKUP(Table7[[#This Row],[Patient PHN]],'[1]MASTER LIST'!$C:$D,2,FALSE)</f>
        <v>#N/A</v>
      </c>
    </row>
    <row r="2797" spans="1:18" x14ac:dyDescent="0.25">
      <c r="A2797" s="202"/>
      <c r="B2797" s="203"/>
      <c r="C2797" s="204"/>
      <c r="D2797" s="204"/>
      <c r="E2797" s="204"/>
      <c r="F2797" s="204"/>
      <c r="G2797" s="204"/>
      <c r="H2797" s="131"/>
      <c r="I2797" s="204"/>
      <c r="J2797" s="204"/>
      <c r="K2797" s="205"/>
      <c r="L2797" s="205"/>
      <c r="M2797" s="205"/>
      <c r="N2797" s="227">
        <f>Table7[[#This Row],[Drug Cost]]+Table7[[#This Row],[Drug Markup]]+Table7[[#This Row],[Drug Dispensing Fee]]</f>
        <v>0</v>
      </c>
      <c r="O2797" s="132"/>
      <c r="P2797" s="205">
        <f>Table7[[#This Row],[Total Drug Cost]]-Table7[[#This Row],[Total Third-party Pay]]</f>
        <v>0</v>
      </c>
      <c r="Q2797" s="205"/>
      <c r="R2797" s="70" t="e">
        <f>VLOOKUP(Table7[[#This Row],[Patient PHN]],'[1]MASTER LIST'!$C:$D,2,FALSE)</f>
        <v>#N/A</v>
      </c>
    </row>
    <row r="2798" spans="1:18" x14ac:dyDescent="0.25">
      <c r="A2798" s="202"/>
      <c r="B2798" s="203"/>
      <c r="C2798" s="204"/>
      <c r="D2798" s="204"/>
      <c r="E2798" s="204"/>
      <c r="F2798" s="204"/>
      <c r="G2798" s="204"/>
      <c r="H2798" s="131"/>
      <c r="I2798" s="204"/>
      <c r="J2798" s="204"/>
      <c r="K2798" s="205"/>
      <c r="L2798" s="205"/>
      <c r="M2798" s="205"/>
      <c r="N2798" s="227">
        <f>Table7[[#This Row],[Drug Cost]]+Table7[[#This Row],[Drug Markup]]+Table7[[#This Row],[Drug Dispensing Fee]]</f>
        <v>0</v>
      </c>
      <c r="O2798" s="132"/>
      <c r="P2798" s="205">
        <f>Table7[[#This Row],[Total Drug Cost]]-Table7[[#This Row],[Total Third-party Pay]]</f>
        <v>0</v>
      </c>
      <c r="Q2798" s="205"/>
      <c r="R2798" s="70" t="e">
        <f>VLOOKUP(Table7[[#This Row],[Patient PHN]],'[1]MASTER LIST'!$C:$D,2,FALSE)</f>
        <v>#N/A</v>
      </c>
    </row>
    <row r="2799" spans="1:18" x14ac:dyDescent="0.25">
      <c r="A2799" s="202"/>
      <c r="B2799" s="203"/>
      <c r="C2799" s="204"/>
      <c r="D2799" s="204"/>
      <c r="E2799" s="204"/>
      <c r="F2799" s="204"/>
      <c r="G2799" s="204"/>
      <c r="H2799" s="131"/>
      <c r="I2799" s="204"/>
      <c r="J2799" s="204"/>
      <c r="K2799" s="205"/>
      <c r="L2799" s="205"/>
      <c r="M2799" s="205"/>
      <c r="N2799" s="227">
        <f>Table7[[#This Row],[Drug Cost]]+Table7[[#This Row],[Drug Markup]]+Table7[[#This Row],[Drug Dispensing Fee]]</f>
        <v>0</v>
      </c>
      <c r="O2799" s="132"/>
      <c r="P2799" s="205">
        <f>Table7[[#This Row],[Total Drug Cost]]-Table7[[#This Row],[Total Third-party Pay]]</f>
        <v>0</v>
      </c>
      <c r="Q2799" s="205"/>
      <c r="R2799" s="70" t="e">
        <f>VLOOKUP(Table7[[#This Row],[Patient PHN]],'[1]MASTER LIST'!$C:$D,2,FALSE)</f>
        <v>#N/A</v>
      </c>
    </row>
    <row r="2800" spans="1:18" x14ac:dyDescent="0.25">
      <c r="A2800" s="202"/>
      <c r="B2800" s="203"/>
      <c r="C2800" s="204"/>
      <c r="D2800" s="204"/>
      <c r="E2800" s="204"/>
      <c r="F2800" s="204"/>
      <c r="G2800" s="204"/>
      <c r="H2800" s="131"/>
      <c r="I2800" s="204"/>
      <c r="J2800" s="204"/>
      <c r="K2800" s="205"/>
      <c r="L2800" s="205"/>
      <c r="M2800" s="205"/>
      <c r="N2800" s="227">
        <f>Table7[[#This Row],[Drug Cost]]+Table7[[#This Row],[Drug Markup]]+Table7[[#This Row],[Drug Dispensing Fee]]</f>
        <v>0</v>
      </c>
      <c r="O2800" s="132"/>
      <c r="P2800" s="205">
        <f>Table7[[#This Row],[Total Drug Cost]]-Table7[[#This Row],[Total Third-party Pay]]</f>
        <v>0</v>
      </c>
      <c r="Q2800" s="205"/>
      <c r="R2800" s="70" t="e">
        <f>VLOOKUP(Table7[[#This Row],[Patient PHN]],'[1]MASTER LIST'!$C:$D,2,FALSE)</f>
        <v>#N/A</v>
      </c>
    </row>
    <row r="2801" spans="1:18" x14ac:dyDescent="0.25">
      <c r="A2801" s="202"/>
      <c r="B2801" s="203"/>
      <c r="C2801" s="204"/>
      <c r="D2801" s="204"/>
      <c r="E2801" s="204"/>
      <c r="F2801" s="204"/>
      <c r="G2801" s="204"/>
      <c r="H2801" s="131"/>
      <c r="I2801" s="204"/>
      <c r="J2801" s="204"/>
      <c r="K2801" s="205"/>
      <c r="L2801" s="205"/>
      <c r="M2801" s="205"/>
      <c r="N2801" s="227">
        <f>Table7[[#This Row],[Drug Cost]]+Table7[[#This Row],[Drug Markup]]+Table7[[#This Row],[Drug Dispensing Fee]]</f>
        <v>0</v>
      </c>
      <c r="O2801" s="132"/>
      <c r="P2801" s="205">
        <f>Table7[[#This Row],[Total Drug Cost]]-Table7[[#This Row],[Total Third-party Pay]]</f>
        <v>0</v>
      </c>
      <c r="Q2801" s="205"/>
      <c r="R2801" s="70" t="e">
        <f>VLOOKUP(Table7[[#This Row],[Patient PHN]],'[1]MASTER LIST'!$C:$D,2,FALSE)</f>
        <v>#N/A</v>
      </c>
    </row>
    <row r="2802" spans="1:18" x14ac:dyDescent="0.25">
      <c r="A2802" s="202"/>
      <c r="B2802" s="203"/>
      <c r="C2802" s="204"/>
      <c r="D2802" s="204"/>
      <c r="E2802" s="204"/>
      <c r="F2802" s="204"/>
      <c r="G2802" s="204"/>
      <c r="H2802" s="131"/>
      <c r="I2802" s="204"/>
      <c r="J2802" s="204"/>
      <c r="K2802" s="205"/>
      <c r="L2802" s="205"/>
      <c r="M2802" s="205"/>
      <c r="N2802" s="227">
        <f>Table7[[#This Row],[Drug Cost]]+Table7[[#This Row],[Drug Markup]]+Table7[[#This Row],[Drug Dispensing Fee]]</f>
        <v>0</v>
      </c>
      <c r="O2802" s="132"/>
      <c r="P2802" s="205">
        <f>Table7[[#This Row],[Total Drug Cost]]-Table7[[#This Row],[Total Third-party Pay]]</f>
        <v>0</v>
      </c>
      <c r="Q2802" s="205"/>
      <c r="R2802" s="70" t="e">
        <f>VLOOKUP(Table7[[#This Row],[Patient PHN]],'[1]MASTER LIST'!$C:$D,2,FALSE)</f>
        <v>#N/A</v>
      </c>
    </row>
    <row r="2803" spans="1:18" x14ac:dyDescent="0.25">
      <c r="A2803" s="202"/>
      <c r="B2803" s="203"/>
      <c r="C2803" s="204"/>
      <c r="D2803" s="204"/>
      <c r="E2803" s="204"/>
      <c r="F2803" s="204"/>
      <c r="G2803" s="204"/>
      <c r="H2803" s="131"/>
      <c r="I2803" s="204"/>
      <c r="J2803" s="204"/>
      <c r="K2803" s="205"/>
      <c r="L2803" s="205"/>
      <c r="M2803" s="205"/>
      <c r="N2803" s="227">
        <f>Table7[[#This Row],[Drug Cost]]+Table7[[#This Row],[Drug Markup]]+Table7[[#This Row],[Drug Dispensing Fee]]</f>
        <v>0</v>
      </c>
      <c r="O2803" s="132"/>
      <c r="P2803" s="205">
        <f>Table7[[#This Row],[Total Drug Cost]]-Table7[[#This Row],[Total Third-party Pay]]</f>
        <v>0</v>
      </c>
      <c r="Q2803" s="205"/>
      <c r="R2803" s="70" t="e">
        <f>VLOOKUP(Table7[[#This Row],[Patient PHN]],'[1]MASTER LIST'!$C:$D,2,FALSE)</f>
        <v>#N/A</v>
      </c>
    </row>
    <row r="2804" spans="1:18" x14ac:dyDescent="0.25">
      <c r="A2804" s="202"/>
      <c r="B2804" s="203"/>
      <c r="C2804" s="204"/>
      <c r="D2804" s="204"/>
      <c r="E2804" s="204"/>
      <c r="F2804" s="204"/>
      <c r="G2804" s="204"/>
      <c r="H2804" s="131"/>
      <c r="I2804" s="204"/>
      <c r="J2804" s="204"/>
      <c r="K2804" s="205"/>
      <c r="L2804" s="205"/>
      <c r="M2804" s="205"/>
      <c r="N2804" s="227">
        <f>Table7[[#This Row],[Drug Cost]]+Table7[[#This Row],[Drug Markup]]+Table7[[#This Row],[Drug Dispensing Fee]]</f>
        <v>0</v>
      </c>
      <c r="O2804" s="132"/>
      <c r="P2804" s="205">
        <f>Table7[[#This Row],[Total Drug Cost]]-Table7[[#This Row],[Total Third-party Pay]]</f>
        <v>0</v>
      </c>
      <c r="Q2804" s="205"/>
      <c r="R2804" s="70" t="e">
        <f>VLOOKUP(Table7[[#This Row],[Patient PHN]],'[1]MASTER LIST'!$C:$D,2,FALSE)</f>
        <v>#N/A</v>
      </c>
    </row>
    <row r="2805" spans="1:18" x14ac:dyDescent="0.25">
      <c r="A2805" s="202"/>
      <c r="B2805" s="203"/>
      <c r="C2805" s="204"/>
      <c r="D2805" s="204"/>
      <c r="E2805" s="204"/>
      <c r="F2805" s="204"/>
      <c r="G2805" s="204"/>
      <c r="H2805" s="131"/>
      <c r="I2805" s="204"/>
      <c r="J2805" s="204"/>
      <c r="K2805" s="205"/>
      <c r="L2805" s="205"/>
      <c r="M2805" s="205"/>
      <c r="N2805" s="227">
        <f>Table7[[#This Row],[Drug Cost]]+Table7[[#This Row],[Drug Markup]]+Table7[[#This Row],[Drug Dispensing Fee]]</f>
        <v>0</v>
      </c>
      <c r="O2805" s="132"/>
      <c r="P2805" s="205">
        <f>Table7[[#This Row],[Total Drug Cost]]-Table7[[#This Row],[Total Third-party Pay]]</f>
        <v>0</v>
      </c>
      <c r="Q2805" s="205"/>
      <c r="R2805" s="70" t="e">
        <f>VLOOKUP(Table7[[#This Row],[Patient PHN]],'[1]MASTER LIST'!$C:$D,2,FALSE)</f>
        <v>#N/A</v>
      </c>
    </row>
    <row r="2806" spans="1:18" x14ac:dyDescent="0.25">
      <c r="A2806" s="202"/>
      <c r="B2806" s="203"/>
      <c r="C2806" s="204"/>
      <c r="D2806" s="204"/>
      <c r="E2806" s="204"/>
      <c r="F2806" s="204"/>
      <c r="G2806" s="204"/>
      <c r="H2806" s="131"/>
      <c r="I2806" s="204"/>
      <c r="J2806" s="204"/>
      <c r="K2806" s="205"/>
      <c r="L2806" s="205"/>
      <c r="M2806" s="205"/>
      <c r="N2806" s="227">
        <f>Table7[[#This Row],[Drug Cost]]+Table7[[#This Row],[Drug Markup]]+Table7[[#This Row],[Drug Dispensing Fee]]</f>
        <v>0</v>
      </c>
      <c r="O2806" s="132"/>
      <c r="P2806" s="205">
        <f>Table7[[#This Row],[Total Drug Cost]]-Table7[[#This Row],[Total Third-party Pay]]</f>
        <v>0</v>
      </c>
      <c r="Q2806" s="205"/>
      <c r="R2806" s="70" t="e">
        <f>VLOOKUP(Table7[[#This Row],[Patient PHN]],'[1]MASTER LIST'!$C:$D,2,FALSE)</f>
        <v>#N/A</v>
      </c>
    </row>
    <row r="2807" spans="1:18" x14ac:dyDescent="0.25">
      <c r="A2807" s="202"/>
      <c r="B2807" s="203"/>
      <c r="C2807" s="204"/>
      <c r="D2807" s="204"/>
      <c r="E2807" s="204"/>
      <c r="F2807" s="204"/>
      <c r="G2807" s="204"/>
      <c r="H2807" s="131"/>
      <c r="I2807" s="204"/>
      <c r="J2807" s="204"/>
      <c r="K2807" s="205"/>
      <c r="L2807" s="205"/>
      <c r="M2807" s="205"/>
      <c r="N2807" s="227">
        <f>Table7[[#This Row],[Drug Cost]]+Table7[[#This Row],[Drug Markup]]+Table7[[#This Row],[Drug Dispensing Fee]]</f>
        <v>0</v>
      </c>
      <c r="O2807" s="132"/>
      <c r="P2807" s="205">
        <f>Table7[[#This Row],[Total Drug Cost]]-Table7[[#This Row],[Total Third-party Pay]]</f>
        <v>0</v>
      </c>
      <c r="Q2807" s="205"/>
      <c r="R2807" s="70" t="e">
        <f>VLOOKUP(Table7[[#This Row],[Patient PHN]],'[1]MASTER LIST'!$C:$D,2,FALSE)</f>
        <v>#N/A</v>
      </c>
    </row>
    <row r="2808" spans="1:18" x14ac:dyDescent="0.25">
      <c r="A2808" s="202"/>
      <c r="B2808" s="203"/>
      <c r="C2808" s="204"/>
      <c r="D2808" s="204"/>
      <c r="E2808" s="204"/>
      <c r="F2808" s="204"/>
      <c r="G2808" s="204"/>
      <c r="H2808" s="131"/>
      <c r="I2808" s="204"/>
      <c r="J2808" s="204"/>
      <c r="K2808" s="205"/>
      <c r="L2808" s="205"/>
      <c r="M2808" s="205"/>
      <c r="N2808" s="227">
        <f>Table7[[#This Row],[Drug Cost]]+Table7[[#This Row],[Drug Markup]]+Table7[[#This Row],[Drug Dispensing Fee]]</f>
        <v>0</v>
      </c>
      <c r="O2808" s="132"/>
      <c r="P2808" s="205">
        <f>Table7[[#This Row],[Total Drug Cost]]-Table7[[#This Row],[Total Third-party Pay]]</f>
        <v>0</v>
      </c>
      <c r="Q2808" s="205"/>
      <c r="R2808" s="70" t="e">
        <f>VLOOKUP(Table7[[#This Row],[Patient PHN]],'[1]MASTER LIST'!$C:$D,2,FALSE)</f>
        <v>#N/A</v>
      </c>
    </row>
    <row r="2809" spans="1:18" x14ac:dyDescent="0.25">
      <c r="A2809" s="202"/>
      <c r="B2809" s="203"/>
      <c r="C2809" s="204"/>
      <c r="D2809" s="204"/>
      <c r="E2809" s="204"/>
      <c r="F2809" s="204"/>
      <c r="G2809" s="204"/>
      <c r="H2809" s="131"/>
      <c r="I2809" s="204"/>
      <c r="J2809" s="204"/>
      <c r="K2809" s="205"/>
      <c r="L2809" s="205"/>
      <c r="M2809" s="205"/>
      <c r="N2809" s="227">
        <f>Table7[[#This Row],[Drug Cost]]+Table7[[#This Row],[Drug Markup]]+Table7[[#This Row],[Drug Dispensing Fee]]</f>
        <v>0</v>
      </c>
      <c r="O2809" s="132"/>
      <c r="P2809" s="205">
        <f>Table7[[#This Row],[Total Drug Cost]]-Table7[[#This Row],[Total Third-party Pay]]</f>
        <v>0</v>
      </c>
      <c r="Q2809" s="205"/>
      <c r="R2809" s="70" t="e">
        <f>VLOOKUP(Table7[[#This Row],[Patient PHN]],'[1]MASTER LIST'!$C:$D,2,FALSE)</f>
        <v>#N/A</v>
      </c>
    </row>
    <row r="2810" spans="1:18" x14ac:dyDescent="0.25">
      <c r="A2810" s="202"/>
      <c r="B2810" s="203"/>
      <c r="C2810" s="204"/>
      <c r="D2810" s="204"/>
      <c r="E2810" s="204"/>
      <c r="F2810" s="204"/>
      <c r="G2810" s="204"/>
      <c r="H2810" s="131"/>
      <c r="I2810" s="204"/>
      <c r="J2810" s="204"/>
      <c r="K2810" s="205"/>
      <c r="L2810" s="205"/>
      <c r="M2810" s="205"/>
      <c r="N2810" s="227">
        <f>Table7[[#This Row],[Drug Cost]]+Table7[[#This Row],[Drug Markup]]+Table7[[#This Row],[Drug Dispensing Fee]]</f>
        <v>0</v>
      </c>
      <c r="O2810" s="132"/>
      <c r="P2810" s="205">
        <f>Table7[[#This Row],[Total Drug Cost]]-Table7[[#This Row],[Total Third-party Pay]]</f>
        <v>0</v>
      </c>
      <c r="Q2810" s="205"/>
      <c r="R2810" s="70" t="e">
        <f>VLOOKUP(Table7[[#This Row],[Patient PHN]],'[1]MASTER LIST'!$C:$D,2,FALSE)</f>
        <v>#N/A</v>
      </c>
    </row>
    <row r="2811" spans="1:18" x14ac:dyDescent="0.25">
      <c r="A2811" s="202"/>
      <c r="B2811" s="203"/>
      <c r="C2811" s="204"/>
      <c r="D2811" s="204"/>
      <c r="E2811" s="204"/>
      <c r="F2811" s="204"/>
      <c r="G2811" s="204"/>
      <c r="H2811" s="131"/>
      <c r="I2811" s="204"/>
      <c r="J2811" s="204"/>
      <c r="K2811" s="205"/>
      <c r="L2811" s="205"/>
      <c r="M2811" s="205"/>
      <c r="N2811" s="227">
        <f>Table7[[#This Row],[Drug Cost]]+Table7[[#This Row],[Drug Markup]]+Table7[[#This Row],[Drug Dispensing Fee]]</f>
        <v>0</v>
      </c>
      <c r="O2811" s="132"/>
      <c r="P2811" s="205">
        <f>Table7[[#This Row],[Total Drug Cost]]-Table7[[#This Row],[Total Third-party Pay]]</f>
        <v>0</v>
      </c>
      <c r="Q2811" s="205"/>
      <c r="R2811" s="70" t="e">
        <f>VLOOKUP(Table7[[#This Row],[Patient PHN]],'[1]MASTER LIST'!$C:$D,2,FALSE)</f>
        <v>#N/A</v>
      </c>
    </row>
    <row r="2812" spans="1:18" x14ac:dyDescent="0.25">
      <c r="A2812" s="202"/>
      <c r="B2812" s="203"/>
      <c r="C2812" s="204"/>
      <c r="D2812" s="204"/>
      <c r="E2812" s="204"/>
      <c r="F2812" s="204"/>
      <c r="G2812" s="204"/>
      <c r="H2812" s="131"/>
      <c r="I2812" s="204"/>
      <c r="J2812" s="204"/>
      <c r="K2812" s="205"/>
      <c r="L2812" s="205"/>
      <c r="M2812" s="205"/>
      <c r="N2812" s="227">
        <f>Table7[[#This Row],[Drug Cost]]+Table7[[#This Row],[Drug Markup]]+Table7[[#This Row],[Drug Dispensing Fee]]</f>
        <v>0</v>
      </c>
      <c r="O2812" s="132"/>
      <c r="P2812" s="205">
        <f>Table7[[#This Row],[Total Drug Cost]]-Table7[[#This Row],[Total Third-party Pay]]</f>
        <v>0</v>
      </c>
      <c r="Q2812" s="205"/>
      <c r="R2812" s="70" t="e">
        <f>VLOOKUP(Table7[[#This Row],[Patient PHN]],'[1]MASTER LIST'!$C:$D,2,FALSE)</f>
        <v>#N/A</v>
      </c>
    </row>
    <row r="2813" spans="1:18" x14ac:dyDescent="0.25">
      <c r="A2813" s="202"/>
      <c r="B2813" s="203"/>
      <c r="C2813" s="204"/>
      <c r="D2813" s="204"/>
      <c r="E2813" s="204"/>
      <c r="F2813" s="204"/>
      <c r="G2813" s="204"/>
      <c r="H2813" s="131"/>
      <c r="I2813" s="204"/>
      <c r="J2813" s="204"/>
      <c r="K2813" s="205"/>
      <c r="L2813" s="205"/>
      <c r="M2813" s="205"/>
      <c r="N2813" s="227">
        <f>Table7[[#This Row],[Drug Cost]]+Table7[[#This Row],[Drug Markup]]+Table7[[#This Row],[Drug Dispensing Fee]]</f>
        <v>0</v>
      </c>
      <c r="O2813" s="132"/>
      <c r="P2813" s="205">
        <f>Table7[[#This Row],[Total Drug Cost]]-Table7[[#This Row],[Total Third-party Pay]]</f>
        <v>0</v>
      </c>
      <c r="Q2813" s="205"/>
      <c r="R2813" s="70" t="e">
        <f>VLOOKUP(Table7[[#This Row],[Patient PHN]],'[1]MASTER LIST'!$C:$D,2,FALSE)</f>
        <v>#N/A</v>
      </c>
    </row>
    <row r="2814" spans="1:18" x14ac:dyDescent="0.25">
      <c r="A2814" s="202"/>
      <c r="B2814" s="203"/>
      <c r="C2814" s="204"/>
      <c r="D2814" s="204"/>
      <c r="E2814" s="204"/>
      <c r="F2814" s="204"/>
      <c r="G2814" s="204"/>
      <c r="H2814" s="131"/>
      <c r="I2814" s="204"/>
      <c r="J2814" s="204"/>
      <c r="K2814" s="205"/>
      <c r="L2814" s="205"/>
      <c r="M2814" s="205"/>
      <c r="N2814" s="227">
        <f>Table7[[#This Row],[Drug Cost]]+Table7[[#This Row],[Drug Markup]]+Table7[[#This Row],[Drug Dispensing Fee]]</f>
        <v>0</v>
      </c>
      <c r="O2814" s="132"/>
      <c r="P2814" s="205">
        <f>Table7[[#This Row],[Total Drug Cost]]-Table7[[#This Row],[Total Third-party Pay]]</f>
        <v>0</v>
      </c>
      <c r="Q2814" s="205"/>
      <c r="R2814" s="70" t="e">
        <f>VLOOKUP(Table7[[#This Row],[Patient PHN]],'[1]MASTER LIST'!$C:$D,2,FALSE)</f>
        <v>#N/A</v>
      </c>
    </row>
    <row r="2815" spans="1:18" x14ac:dyDescent="0.25">
      <c r="A2815" s="202"/>
      <c r="B2815" s="203"/>
      <c r="C2815" s="204"/>
      <c r="D2815" s="204"/>
      <c r="E2815" s="204"/>
      <c r="F2815" s="204"/>
      <c r="G2815" s="204"/>
      <c r="H2815" s="131"/>
      <c r="I2815" s="204"/>
      <c r="J2815" s="204"/>
      <c r="K2815" s="205"/>
      <c r="L2815" s="205"/>
      <c r="M2815" s="205"/>
      <c r="N2815" s="227">
        <f>Table7[[#This Row],[Drug Cost]]+Table7[[#This Row],[Drug Markup]]+Table7[[#This Row],[Drug Dispensing Fee]]</f>
        <v>0</v>
      </c>
      <c r="O2815" s="132"/>
      <c r="P2815" s="205">
        <f>Table7[[#This Row],[Total Drug Cost]]-Table7[[#This Row],[Total Third-party Pay]]</f>
        <v>0</v>
      </c>
      <c r="Q2815" s="205"/>
      <c r="R2815" s="70" t="e">
        <f>VLOOKUP(Table7[[#This Row],[Patient PHN]],'[1]MASTER LIST'!$C:$D,2,FALSE)</f>
        <v>#N/A</v>
      </c>
    </row>
    <row r="2816" spans="1:18" x14ac:dyDescent="0.25">
      <c r="A2816" s="202"/>
      <c r="B2816" s="203"/>
      <c r="C2816" s="204"/>
      <c r="D2816" s="204"/>
      <c r="E2816" s="204"/>
      <c r="F2816" s="204"/>
      <c r="G2816" s="204"/>
      <c r="H2816" s="131"/>
      <c r="I2816" s="204"/>
      <c r="J2816" s="204"/>
      <c r="K2816" s="205"/>
      <c r="L2816" s="205"/>
      <c r="M2816" s="205"/>
      <c r="N2816" s="227">
        <f>Table7[[#This Row],[Drug Cost]]+Table7[[#This Row],[Drug Markup]]+Table7[[#This Row],[Drug Dispensing Fee]]</f>
        <v>0</v>
      </c>
      <c r="O2816" s="132"/>
      <c r="P2816" s="205">
        <f>Table7[[#This Row],[Total Drug Cost]]-Table7[[#This Row],[Total Third-party Pay]]</f>
        <v>0</v>
      </c>
      <c r="Q2816" s="205"/>
      <c r="R2816" s="70" t="e">
        <f>VLOOKUP(Table7[[#This Row],[Patient PHN]],'[1]MASTER LIST'!$C:$D,2,FALSE)</f>
        <v>#N/A</v>
      </c>
    </row>
    <row r="2817" spans="1:18" x14ac:dyDescent="0.25">
      <c r="A2817" s="202"/>
      <c r="B2817" s="203"/>
      <c r="C2817" s="204"/>
      <c r="D2817" s="204"/>
      <c r="E2817" s="204"/>
      <c r="F2817" s="204"/>
      <c r="G2817" s="204"/>
      <c r="H2817" s="131"/>
      <c r="I2817" s="204"/>
      <c r="J2817" s="204"/>
      <c r="K2817" s="205"/>
      <c r="L2817" s="205"/>
      <c r="M2817" s="205"/>
      <c r="N2817" s="227">
        <f>Table7[[#This Row],[Drug Cost]]+Table7[[#This Row],[Drug Markup]]+Table7[[#This Row],[Drug Dispensing Fee]]</f>
        <v>0</v>
      </c>
      <c r="O2817" s="132"/>
      <c r="P2817" s="205">
        <f>Table7[[#This Row],[Total Drug Cost]]-Table7[[#This Row],[Total Third-party Pay]]</f>
        <v>0</v>
      </c>
      <c r="Q2817" s="205"/>
      <c r="R2817" s="70" t="e">
        <f>VLOOKUP(Table7[[#This Row],[Patient PHN]],'[1]MASTER LIST'!$C:$D,2,FALSE)</f>
        <v>#N/A</v>
      </c>
    </row>
    <row r="2818" spans="1:18" x14ac:dyDescent="0.25">
      <c r="A2818" s="202"/>
      <c r="B2818" s="203"/>
      <c r="C2818" s="204"/>
      <c r="D2818" s="204"/>
      <c r="E2818" s="204"/>
      <c r="F2818" s="204"/>
      <c r="G2818" s="204"/>
      <c r="H2818" s="131"/>
      <c r="I2818" s="204"/>
      <c r="J2818" s="204"/>
      <c r="K2818" s="205"/>
      <c r="L2818" s="205"/>
      <c r="M2818" s="205"/>
      <c r="N2818" s="227">
        <f>Table7[[#This Row],[Drug Cost]]+Table7[[#This Row],[Drug Markup]]+Table7[[#This Row],[Drug Dispensing Fee]]</f>
        <v>0</v>
      </c>
      <c r="O2818" s="132"/>
      <c r="P2818" s="205">
        <f>Table7[[#This Row],[Total Drug Cost]]-Table7[[#This Row],[Total Third-party Pay]]</f>
        <v>0</v>
      </c>
      <c r="Q2818" s="205"/>
      <c r="R2818" s="70" t="e">
        <f>VLOOKUP(Table7[[#This Row],[Patient PHN]],'[1]MASTER LIST'!$C:$D,2,FALSE)</f>
        <v>#N/A</v>
      </c>
    </row>
    <row r="2819" spans="1:18" x14ac:dyDescent="0.25">
      <c r="A2819" s="202"/>
      <c r="B2819" s="203"/>
      <c r="C2819" s="204"/>
      <c r="D2819" s="204"/>
      <c r="E2819" s="204"/>
      <c r="F2819" s="204"/>
      <c r="G2819" s="204"/>
      <c r="H2819" s="131"/>
      <c r="I2819" s="204"/>
      <c r="J2819" s="204"/>
      <c r="K2819" s="205"/>
      <c r="L2819" s="205"/>
      <c r="M2819" s="205"/>
      <c r="N2819" s="227">
        <f>Table7[[#This Row],[Drug Cost]]+Table7[[#This Row],[Drug Markup]]+Table7[[#This Row],[Drug Dispensing Fee]]</f>
        <v>0</v>
      </c>
      <c r="O2819" s="132"/>
      <c r="P2819" s="205">
        <f>Table7[[#This Row],[Total Drug Cost]]-Table7[[#This Row],[Total Third-party Pay]]</f>
        <v>0</v>
      </c>
      <c r="Q2819" s="205"/>
      <c r="R2819" s="70" t="e">
        <f>VLOOKUP(Table7[[#This Row],[Patient PHN]],'[1]MASTER LIST'!$C:$D,2,FALSE)</f>
        <v>#N/A</v>
      </c>
    </row>
    <row r="2820" spans="1:18" x14ac:dyDescent="0.25">
      <c r="A2820" s="202"/>
      <c r="B2820" s="203"/>
      <c r="C2820" s="204"/>
      <c r="D2820" s="204"/>
      <c r="E2820" s="204"/>
      <c r="F2820" s="204"/>
      <c r="G2820" s="204"/>
      <c r="H2820" s="131"/>
      <c r="I2820" s="204"/>
      <c r="J2820" s="204"/>
      <c r="K2820" s="205"/>
      <c r="L2820" s="205"/>
      <c r="M2820" s="205"/>
      <c r="N2820" s="227">
        <f>Table7[[#This Row],[Drug Cost]]+Table7[[#This Row],[Drug Markup]]+Table7[[#This Row],[Drug Dispensing Fee]]</f>
        <v>0</v>
      </c>
      <c r="O2820" s="132"/>
      <c r="P2820" s="205">
        <f>Table7[[#This Row],[Total Drug Cost]]-Table7[[#This Row],[Total Third-party Pay]]</f>
        <v>0</v>
      </c>
      <c r="Q2820" s="205"/>
      <c r="R2820" s="70" t="e">
        <f>VLOOKUP(Table7[[#This Row],[Patient PHN]],'[1]MASTER LIST'!$C:$D,2,FALSE)</f>
        <v>#N/A</v>
      </c>
    </row>
    <row r="2821" spans="1:18" x14ac:dyDescent="0.25">
      <c r="A2821" s="202"/>
      <c r="B2821" s="203"/>
      <c r="C2821" s="204"/>
      <c r="D2821" s="204"/>
      <c r="E2821" s="204"/>
      <c r="F2821" s="204"/>
      <c r="G2821" s="204"/>
      <c r="H2821" s="131"/>
      <c r="I2821" s="204"/>
      <c r="J2821" s="204"/>
      <c r="K2821" s="205"/>
      <c r="L2821" s="205"/>
      <c r="M2821" s="205"/>
      <c r="N2821" s="227">
        <f>Table7[[#This Row],[Drug Cost]]+Table7[[#This Row],[Drug Markup]]+Table7[[#This Row],[Drug Dispensing Fee]]</f>
        <v>0</v>
      </c>
      <c r="O2821" s="132"/>
      <c r="P2821" s="205">
        <f>Table7[[#This Row],[Total Drug Cost]]-Table7[[#This Row],[Total Third-party Pay]]</f>
        <v>0</v>
      </c>
      <c r="Q2821" s="205"/>
      <c r="R2821" s="70" t="e">
        <f>VLOOKUP(Table7[[#This Row],[Patient PHN]],'[1]MASTER LIST'!$C:$D,2,FALSE)</f>
        <v>#N/A</v>
      </c>
    </row>
    <row r="2822" spans="1:18" x14ac:dyDescent="0.25">
      <c r="A2822" s="202"/>
      <c r="B2822" s="203"/>
      <c r="C2822" s="204"/>
      <c r="D2822" s="204"/>
      <c r="E2822" s="204"/>
      <c r="F2822" s="204"/>
      <c r="G2822" s="204"/>
      <c r="H2822" s="131"/>
      <c r="I2822" s="204"/>
      <c r="J2822" s="204"/>
      <c r="K2822" s="205"/>
      <c r="L2822" s="205"/>
      <c r="M2822" s="205"/>
      <c r="N2822" s="227">
        <f>Table7[[#This Row],[Drug Cost]]+Table7[[#This Row],[Drug Markup]]+Table7[[#This Row],[Drug Dispensing Fee]]</f>
        <v>0</v>
      </c>
      <c r="O2822" s="132"/>
      <c r="P2822" s="205">
        <f>Table7[[#This Row],[Total Drug Cost]]-Table7[[#This Row],[Total Third-party Pay]]</f>
        <v>0</v>
      </c>
      <c r="Q2822" s="205"/>
      <c r="R2822" s="70" t="e">
        <f>VLOOKUP(Table7[[#This Row],[Patient PHN]],'[1]MASTER LIST'!$C:$D,2,FALSE)</f>
        <v>#N/A</v>
      </c>
    </row>
    <row r="2823" spans="1:18" x14ac:dyDescent="0.25">
      <c r="A2823" s="202"/>
      <c r="B2823" s="203"/>
      <c r="C2823" s="204"/>
      <c r="D2823" s="204"/>
      <c r="E2823" s="204"/>
      <c r="F2823" s="204"/>
      <c r="G2823" s="204"/>
      <c r="H2823" s="131"/>
      <c r="I2823" s="204"/>
      <c r="J2823" s="204"/>
      <c r="K2823" s="205"/>
      <c r="L2823" s="205"/>
      <c r="M2823" s="205"/>
      <c r="N2823" s="227">
        <f>Table7[[#This Row],[Drug Cost]]+Table7[[#This Row],[Drug Markup]]+Table7[[#This Row],[Drug Dispensing Fee]]</f>
        <v>0</v>
      </c>
      <c r="O2823" s="132"/>
      <c r="P2823" s="205">
        <f>Table7[[#This Row],[Total Drug Cost]]-Table7[[#This Row],[Total Third-party Pay]]</f>
        <v>0</v>
      </c>
      <c r="Q2823" s="205"/>
      <c r="R2823" s="70" t="e">
        <f>VLOOKUP(Table7[[#This Row],[Patient PHN]],'[1]MASTER LIST'!$C:$D,2,FALSE)</f>
        <v>#N/A</v>
      </c>
    </row>
    <row r="2824" spans="1:18" x14ac:dyDescent="0.25">
      <c r="A2824" s="202"/>
      <c r="B2824" s="203"/>
      <c r="C2824" s="204"/>
      <c r="D2824" s="204"/>
      <c r="E2824" s="204"/>
      <c r="F2824" s="204"/>
      <c r="G2824" s="204"/>
      <c r="H2824" s="131"/>
      <c r="I2824" s="204"/>
      <c r="J2824" s="204"/>
      <c r="K2824" s="205"/>
      <c r="L2824" s="205"/>
      <c r="M2824" s="205"/>
      <c r="N2824" s="227">
        <f>Table7[[#This Row],[Drug Cost]]+Table7[[#This Row],[Drug Markup]]+Table7[[#This Row],[Drug Dispensing Fee]]</f>
        <v>0</v>
      </c>
      <c r="O2824" s="132"/>
      <c r="P2824" s="205">
        <f>Table7[[#This Row],[Total Drug Cost]]-Table7[[#This Row],[Total Third-party Pay]]</f>
        <v>0</v>
      </c>
      <c r="Q2824" s="205"/>
      <c r="R2824" s="70" t="e">
        <f>VLOOKUP(Table7[[#This Row],[Patient PHN]],'[1]MASTER LIST'!$C:$D,2,FALSE)</f>
        <v>#N/A</v>
      </c>
    </row>
    <row r="2825" spans="1:18" x14ac:dyDescent="0.25">
      <c r="A2825" s="202"/>
      <c r="B2825" s="203"/>
      <c r="C2825" s="204"/>
      <c r="D2825" s="204"/>
      <c r="E2825" s="204"/>
      <c r="F2825" s="204"/>
      <c r="G2825" s="204"/>
      <c r="H2825" s="131"/>
      <c r="I2825" s="204"/>
      <c r="J2825" s="204"/>
      <c r="K2825" s="205"/>
      <c r="L2825" s="205"/>
      <c r="M2825" s="205"/>
      <c r="N2825" s="227">
        <f>Table7[[#This Row],[Drug Cost]]+Table7[[#This Row],[Drug Markup]]+Table7[[#This Row],[Drug Dispensing Fee]]</f>
        <v>0</v>
      </c>
      <c r="O2825" s="132"/>
      <c r="P2825" s="205">
        <f>Table7[[#This Row],[Total Drug Cost]]-Table7[[#This Row],[Total Third-party Pay]]</f>
        <v>0</v>
      </c>
      <c r="Q2825" s="205"/>
      <c r="R2825" s="70" t="e">
        <f>VLOOKUP(Table7[[#This Row],[Patient PHN]],'[1]MASTER LIST'!$C:$D,2,FALSE)</f>
        <v>#N/A</v>
      </c>
    </row>
    <row r="2826" spans="1:18" x14ac:dyDescent="0.25">
      <c r="A2826" s="202"/>
      <c r="B2826" s="203"/>
      <c r="C2826" s="204"/>
      <c r="D2826" s="204"/>
      <c r="E2826" s="204"/>
      <c r="F2826" s="204"/>
      <c r="G2826" s="204"/>
      <c r="H2826" s="131"/>
      <c r="I2826" s="204"/>
      <c r="J2826" s="204"/>
      <c r="K2826" s="205"/>
      <c r="L2826" s="205"/>
      <c r="M2826" s="205"/>
      <c r="N2826" s="227">
        <f>Table7[[#This Row],[Drug Cost]]+Table7[[#This Row],[Drug Markup]]+Table7[[#This Row],[Drug Dispensing Fee]]</f>
        <v>0</v>
      </c>
      <c r="O2826" s="132"/>
      <c r="P2826" s="205">
        <f>Table7[[#This Row],[Total Drug Cost]]-Table7[[#This Row],[Total Third-party Pay]]</f>
        <v>0</v>
      </c>
      <c r="Q2826" s="205"/>
      <c r="R2826" s="70" t="e">
        <f>VLOOKUP(Table7[[#This Row],[Patient PHN]],'[1]MASTER LIST'!$C:$D,2,FALSE)</f>
        <v>#N/A</v>
      </c>
    </row>
    <row r="2827" spans="1:18" x14ac:dyDescent="0.25">
      <c r="A2827" s="202"/>
      <c r="B2827" s="203"/>
      <c r="C2827" s="204"/>
      <c r="D2827" s="204"/>
      <c r="E2827" s="204"/>
      <c r="F2827" s="204"/>
      <c r="G2827" s="204"/>
      <c r="H2827" s="131"/>
      <c r="I2827" s="204"/>
      <c r="J2827" s="204"/>
      <c r="K2827" s="205"/>
      <c r="L2827" s="205"/>
      <c r="M2827" s="205"/>
      <c r="N2827" s="227">
        <f>Table7[[#This Row],[Drug Cost]]+Table7[[#This Row],[Drug Markup]]+Table7[[#This Row],[Drug Dispensing Fee]]</f>
        <v>0</v>
      </c>
      <c r="O2827" s="132"/>
      <c r="P2827" s="205">
        <f>Table7[[#This Row],[Total Drug Cost]]-Table7[[#This Row],[Total Third-party Pay]]</f>
        <v>0</v>
      </c>
      <c r="Q2827" s="205"/>
      <c r="R2827" s="70" t="e">
        <f>VLOOKUP(Table7[[#This Row],[Patient PHN]],'[1]MASTER LIST'!$C:$D,2,FALSE)</f>
        <v>#N/A</v>
      </c>
    </row>
    <row r="2828" spans="1:18" x14ac:dyDescent="0.25">
      <c r="A2828" s="202"/>
      <c r="B2828" s="203"/>
      <c r="C2828" s="204"/>
      <c r="D2828" s="204"/>
      <c r="E2828" s="204"/>
      <c r="F2828" s="204"/>
      <c r="G2828" s="204"/>
      <c r="H2828" s="131"/>
      <c r="I2828" s="204"/>
      <c r="J2828" s="204"/>
      <c r="K2828" s="205"/>
      <c r="L2828" s="205"/>
      <c r="M2828" s="205"/>
      <c r="N2828" s="227">
        <f>Table7[[#This Row],[Drug Cost]]+Table7[[#This Row],[Drug Markup]]+Table7[[#This Row],[Drug Dispensing Fee]]</f>
        <v>0</v>
      </c>
      <c r="O2828" s="132"/>
      <c r="P2828" s="205">
        <f>Table7[[#This Row],[Total Drug Cost]]-Table7[[#This Row],[Total Third-party Pay]]</f>
        <v>0</v>
      </c>
      <c r="Q2828" s="205"/>
      <c r="R2828" s="70" t="e">
        <f>VLOOKUP(Table7[[#This Row],[Patient PHN]],'[1]MASTER LIST'!$C:$D,2,FALSE)</f>
        <v>#N/A</v>
      </c>
    </row>
    <row r="2829" spans="1:18" x14ac:dyDescent="0.25">
      <c r="A2829" s="202"/>
      <c r="B2829" s="203"/>
      <c r="C2829" s="204"/>
      <c r="D2829" s="204"/>
      <c r="E2829" s="204"/>
      <c r="F2829" s="204"/>
      <c r="G2829" s="204"/>
      <c r="H2829" s="131"/>
      <c r="I2829" s="204"/>
      <c r="J2829" s="204"/>
      <c r="K2829" s="205"/>
      <c r="L2829" s="205"/>
      <c r="M2829" s="205"/>
      <c r="N2829" s="227">
        <f>Table7[[#This Row],[Drug Cost]]+Table7[[#This Row],[Drug Markup]]+Table7[[#This Row],[Drug Dispensing Fee]]</f>
        <v>0</v>
      </c>
      <c r="O2829" s="132"/>
      <c r="P2829" s="205">
        <f>Table7[[#This Row],[Total Drug Cost]]-Table7[[#This Row],[Total Third-party Pay]]</f>
        <v>0</v>
      </c>
      <c r="Q2829" s="205"/>
      <c r="R2829" s="70" t="e">
        <f>VLOOKUP(Table7[[#This Row],[Patient PHN]],'[1]MASTER LIST'!$C:$D,2,FALSE)</f>
        <v>#N/A</v>
      </c>
    </row>
    <row r="2830" spans="1:18" x14ac:dyDescent="0.25">
      <c r="A2830" s="202"/>
      <c r="B2830" s="203"/>
      <c r="C2830" s="204"/>
      <c r="D2830" s="204"/>
      <c r="E2830" s="204"/>
      <c r="F2830" s="204"/>
      <c r="G2830" s="204"/>
      <c r="H2830" s="131"/>
      <c r="I2830" s="204"/>
      <c r="J2830" s="204"/>
      <c r="K2830" s="205"/>
      <c r="L2830" s="205"/>
      <c r="M2830" s="205"/>
      <c r="N2830" s="227">
        <f>Table7[[#This Row],[Drug Cost]]+Table7[[#This Row],[Drug Markup]]+Table7[[#This Row],[Drug Dispensing Fee]]</f>
        <v>0</v>
      </c>
      <c r="O2830" s="132"/>
      <c r="P2830" s="205">
        <f>Table7[[#This Row],[Total Drug Cost]]-Table7[[#This Row],[Total Third-party Pay]]</f>
        <v>0</v>
      </c>
      <c r="Q2830" s="205"/>
      <c r="R2830" s="70" t="e">
        <f>VLOOKUP(Table7[[#This Row],[Patient PHN]],'[1]MASTER LIST'!$C:$D,2,FALSE)</f>
        <v>#N/A</v>
      </c>
    </row>
    <row r="2831" spans="1:18" x14ac:dyDescent="0.25">
      <c r="A2831" s="202"/>
      <c r="B2831" s="203"/>
      <c r="C2831" s="204"/>
      <c r="D2831" s="204"/>
      <c r="E2831" s="204"/>
      <c r="F2831" s="204"/>
      <c r="G2831" s="204"/>
      <c r="H2831" s="131"/>
      <c r="I2831" s="204"/>
      <c r="J2831" s="204"/>
      <c r="K2831" s="205"/>
      <c r="L2831" s="205"/>
      <c r="M2831" s="205"/>
      <c r="N2831" s="227">
        <f>Table7[[#This Row],[Drug Cost]]+Table7[[#This Row],[Drug Markup]]+Table7[[#This Row],[Drug Dispensing Fee]]</f>
        <v>0</v>
      </c>
      <c r="O2831" s="132"/>
      <c r="P2831" s="205">
        <f>Table7[[#This Row],[Total Drug Cost]]-Table7[[#This Row],[Total Third-party Pay]]</f>
        <v>0</v>
      </c>
      <c r="Q2831" s="205"/>
      <c r="R2831" s="70" t="e">
        <f>VLOOKUP(Table7[[#This Row],[Patient PHN]],'[1]MASTER LIST'!$C:$D,2,FALSE)</f>
        <v>#N/A</v>
      </c>
    </row>
    <row r="2832" spans="1:18" x14ac:dyDescent="0.25">
      <c r="A2832" s="202"/>
      <c r="B2832" s="203"/>
      <c r="C2832" s="204"/>
      <c r="D2832" s="204"/>
      <c r="E2832" s="204"/>
      <c r="F2832" s="204"/>
      <c r="G2832" s="204"/>
      <c r="H2832" s="131"/>
      <c r="I2832" s="204"/>
      <c r="J2832" s="204"/>
      <c r="K2832" s="205"/>
      <c r="L2832" s="205"/>
      <c r="M2832" s="205"/>
      <c r="N2832" s="227">
        <f>Table7[[#This Row],[Drug Cost]]+Table7[[#This Row],[Drug Markup]]+Table7[[#This Row],[Drug Dispensing Fee]]</f>
        <v>0</v>
      </c>
      <c r="O2832" s="132"/>
      <c r="P2832" s="205">
        <f>Table7[[#This Row],[Total Drug Cost]]-Table7[[#This Row],[Total Third-party Pay]]</f>
        <v>0</v>
      </c>
      <c r="Q2832" s="205"/>
      <c r="R2832" s="70" t="e">
        <f>VLOOKUP(Table7[[#This Row],[Patient PHN]],'[1]MASTER LIST'!$C:$D,2,FALSE)</f>
        <v>#N/A</v>
      </c>
    </row>
    <row r="2833" spans="1:18" x14ac:dyDescent="0.25">
      <c r="A2833" s="202"/>
      <c r="B2833" s="203"/>
      <c r="C2833" s="204"/>
      <c r="D2833" s="204"/>
      <c r="E2833" s="204"/>
      <c r="F2833" s="204"/>
      <c r="G2833" s="204"/>
      <c r="H2833" s="131"/>
      <c r="I2833" s="204"/>
      <c r="J2833" s="204"/>
      <c r="K2833" s="205"/>
      <c r="L2833" s="205"/>
      <c r="M2833" s="205"/>
      <c r="N2833" s="227">
        <f>Table7[[#This Row],[Drug Cost]]+Table7[[#This Row],[Drug Markup]]+Table7[[#This Row],[Drug Dispensing Fee]]</f>
        <v>0</v>
      </c>
      <c r="O2833" s="132"/>
      <c r="P2833" s="205">
        <f>Table7[[#This Row],[Total Drug Cost]]-Table7[[#This Row],[Total Third-party Pay]]</f>
        <v>0</v>
      </c>
      <c r="Q2833" s="205"/>
      <c r="R2833" s="70" t="e">
        <f>VLOOKUP(Table7[[#This Row],[Patient PHN]],'[1]MASTER LIST'!$C:$D,2,FALSE)</f>
        <v>#N/A</v>
      </c>
    </row>
    <row r="2834" spans="1:18" x14ac:dyDescent="0.25">
      <c r="A2834" s="202"/>
      <c r="B2834" s="203"/>
      <c r="C2834" s="204"/>
      <c r="D2834" s="204"/>
      <c r="E2834" s="204"/>
      <c r="F2834" s="204"/>
      <c r="G2834" s="204"/>
      <c r="H2834" s="131"/>
      <c r="I2834" s="204"/>
      <c r="J2834" s="204"/>
      <c r="K2834" s="205"/>
      <c r="L2834" s="205"/>
      <c r="M2834" s="205"/>
      <c r="N2834" s="227">
        <f>Table7[[#This Row],[Drug Cost]]+Table7[[#This Row],[Drug Markup]]+Table7[[#This Row],[Drug Dispensing Fee]]</f>
        <v>0</v>
      </c>
      <c r="O2834" s="132"/>
      <c r="P2834" s="205">
        <f>Table7[[#This Row],[Total Drug Cost]]-Table7[[#This Row],[Total Third-party Pay]]</f>
        <v>0</v>
      </c>
      <c r="Q2834" s="205"/>
      <c r="R2834" s="70" t="e">
        <f>VLOOKUP(Table7[[#This Row],[Patient PHN]],'[1]MASTER LIST'!$C:$D,2,FALSE)</f>
        <v>#N/A</v>
      </c>
    </row>
    <row r="2835" spans="1:18" x14ac:dyDescent="0.25">
      <c r="A2835" s="202"/>
      <c r="B2835" s="203"/>
      <c r="C2835" s="204"/>
      <c r="D2835" s="204"/>
      <c r="E2835" s="204"/>
      <c r="F2835" s="204"/>
      <c r="G2835" s="204"/>
      <c r="H2835" s="131"/>
      <c r="I2835" s="204"/>
      <c r="J2835" s="204"/>
      <c r="K2835" s="205"/>
      <c r="L2835" s="205"/>
      <c r="M2835" s="205"/>
      <c r="N2835" s="227">
        <f>Table7[[#This Row],[Drug Cost]]+Table7[[#This Row],[Drug Markup]]+Table7[[#This Row],[Drug Dispensing Fee]]</f>
        <v>0</v>
      </c>
      <c r="O2835" s="132"/>
      <c r="P2835" s="205">
        <f>Table7[[#This Row],[Total Drug Cost]]-Table7[[#This Row],[Total Third-party Pay]]</f>
        <v>0</v>
      </c>
      <c r="Q2835" s="205"/>
      <c r="R2835" s="70" t="e">
        <f>VLOOKUP(Table7[[#This Row],[Patient PHN]],'[1]MASTER LIST'!$C:$D,2,FALSE)</f>
        <v>#N/A</v>
      </c>
    </row>
    <row r="2836" spans="1:18" x14ac:dyDescent="0.25">
      <c r="A2836" s="202"/>
      <c r="B2836" s="203"/>
      <c r="C2836" s="204"/>
      <c r="D2836" s="204"/>
      <c r="E2836" s="204"/>
      <c r="F2836" s="204"/>
      <c r="G2836" s="204"/>
      <c r="H2836" s="131"/>
      <c r="I2836" s="204"/>
      <c r="J2836" s="204"/>
      <c r="K2836" s="205"/>
      <c r="L2836" s="205"/>
      <c r="M2836" s="205"/>
      <c r="N2836" s="227">
        <f>Table7[[#This Row],[Drug Cost]]+Table7[[#This Row],[Drug Markup]]+Table7[[#This Row],[Drug Dispensing Fee]]</f>
        <v>0</v>
      </c>
      <c r="O2836" s="132"/>
      <c r="P2836" s="205">
        <f>Table7[[#This Row],[Total Drug Cost]]-Table7[[#This Row],[Total Third-party Pay]]</f>
        <v>0</v>
      </c>
      <c r="Q2836" s="205"/>
      <c r="R2836" s="70" t="e">
        <f>VLOOKUP(Table7[[#This Row],[Patient PHN]],'[1]MASTER LIST'!$C:$D,2,FALSE)</f>
        <v>#N/A</v>
      </c>
    </row>
    <row r="2837" spans="1:18" x14ac:dyDescent="0.25">
      <c r="A2837" s="202"/>
      <c r="B2837" s="203"/>
      <c r="C2837" s="204"/>
      <c r="D2837" s="204"/>
      <c r="E2837" s="204"/>
      <c r="F2837" s="204"/>
      <c r="G2837" s="204"/>
      <c r="H2837" s="131"/>
      <c r="I2837" s="204"/>
      <c r="J2837" s="204"/>
      <c r="K2837" s="205"/>
      <c r="L2837" s="205"/>
      <c r="M2837" s="205"/>
      <c r="N2837" s="227">
        <f>Table7[[#This Row],[Drug Cost]]+Table7[[#This Row],[Drug Markup]]+Table7[[#This Row],[Drug Dispensing Fee]]</f>
        <v>0</v>
      </c>
      <c r="O2837" s="132"/>
      <c r="P2837" s="205">
        <f>Table7[[#This Row],[Total Drug Cost]]-Table7[[#This Row],[Total Third-party Pay]]</f>
        <v>0</v>
      </c>
      <c r="Q2837" s="205"/>
      <c r="R2837" s="70" t="e">
        <f>VLOOKUP(Table7[[#This Row],[Patient PHN]],'[1]MASTER LIST'!$C:$D,2,FALSE)</f>
        <v>#N/A</v>
      </c>
    </row>
    <row r="2838" spans="1:18" x14ac:dyDescent="0.25">
      <c r="A2838" s="202"/>
      <c r="B2838" s="203"/>
      <c r="C2838" s="204"/>
      <c r="D2838" s="204"/>
      <c r="E2838" s="204"/>
      <c r="F2838" s="204"/>
      <c r="G2838" s="204"/>
      <c r="H2838" s="131"/>
      <c r="I2838" s="204"/>
      <c r="J2838" s="204"/>
      <c r="K2838" s="205"/>
      <c r="L2838" s="205"/>
      <c r="M2838" s="205"/>
      <c r="N2838" s="227">
        <f>Table7[[#This Row],[Drug Cost]]+Table7[[#This Row],[Drug Markup]]+Table7[[#This Row],[Drug Dispensing Fee]]</f>
        <v>0</v>
      </c>
      <c r="O2838" s="132"/>
      <c r="P2838" s="205">
        <f>Table7[[#This Row],[Total Drug Cost]]-Table7[[#This Row],[Total Third-party Pay]]</f>
        <v>0</v>
      </c>
      <c r="Q2838" s="205"/>
      <c r="R2838" s="70" t="e">
        <f>VLOOKUP(Table7[[#This Row],[Patient PHN]],'[1]MASTER LIST'!$C:$D,2,FALSE)</f>
        <v>#N/A</v>
      </c>
    </row>
    <row r="2839" spans="1:18" x14ac:dyDescent="0.25">
      <c r="A2839" s="202"/>
      <c r="B2839" s="203"/>
      <c r="C2839" s="204"/>
      <c r="D2839" s="204"/>
      <c r="E2839" s="204"/>
      <c r="F2839" s="204"/>
      <c r="G2839" s="204"/>
      <c r="H2839" s="131"/>
      <c r="I2839" s="204"/>
      <c r="J2839" s="204"/>
      <c r="K2839" s="205"/>
      <c r="L2839" s="205"/>
      <c r="M2839" s="205"/>
      <c r="N2839" s="227">
        <f>Table7[[#This Row],[Drug Cost]]+Table7[[#This Row],[Drug Markup]]+Table7[[#This Row],[Drug Dispensing Fee]]</f>
        <v>0</v>
      </c>
      <c r="O2839" s="132"/>
      <c r="P2839" s="205">
        <f>Table7[[#This Row],[Total Drug Cost]]-Table7[[#This Row],[Total Third-party Pay]]</f>
        <v>0</v>
      </c>
      <c r="Q2839" s="205"/>
      <c r="R2839" s="70" t="e">
        <f>VLOOKUP(Table7[[#This Row],[Patient PHN]],'[1]MASTER LIST'!$C:$D,2,FALSE)</f>
        <v>#N/A</v>
      </c>
    </row>
    <row r="2840" spans="1:18" x14ac:dyDescent="0.25">
      <c r="A2840" s="202"/>
      <c r="B2840" s="203"/>
      <c r="C2840" s="204"/>
      <c r="D2840" s="204"/>
      <c r="E2840" s="204"/>
      <c r="F2840" s="204"/>
      <c r="G2840" s="204"/>
      <c r="H2840" s="131"/>
      <c r="I2840" s="204"/>
      <c r="J2840" s="204"/>
      <c r="K2840" s="205"/>
      <c r="L2840" s="205"/>
      <c r="M2840" s="205"/>
      <c r="N2840" s="227">
        <f>Table7[[#This Row],[Drug Cost]]+Table7[[#This Row],[Drug Markup]]+Table7[[#This Row],[Drug Dispensing Fee]]</f>
        <v>0</v>
      </c>
      <c r="O2840" s="132"/>
      <c r="P2840" s="205">
        <f>Table7[[#This Row],[Total Drug Cost]]-Table7[[#This Row],[Total Third-party Pay]]</f>
        <v>0</v>
      </c>
      <c r="Q2840" s="205"/>
      <c r="R2840" s="70" t="e">
        <f>VLOOKUP(Table7[[#This Row],[Patient PHN]],'[1]MASTER LIST'!$C:$D,2,FALSE)</f>
        <v>#N/A</v>
      </c>
    </row>
    <row r="2841" spans="1:18" x14ac:dyDescent="0.25">
      <c r="A2841" s="202"/>
      <c r="B2841" s="203"/>
      <c r="C2841" s="204"/>
      <c r="D2841" s="204"/>
      <c r="E2841" s="204"/>
      <c r="F2841" s="204"/>
      <c r="G2841" s="204"/>
      <c r="H2841" s="131"/>
      <c r="I2841" s="204"/>
      <c r="J2841" s="204"/>
      <c r="K2841" s="205"/>
      <c r="L2841" s="205"/>
      <c r="M2841" s="205"/>
      <c r="N2841" s="227">
        <f>Table7[[#This Row],[Drug Cost]]+Table7[[#This Row],[Drug Markup]]+Table7[[#This Row],[Drug Dispensing Fee]]</f>
        <v>0</v>
      </c>
      <c r="O2841" s="132"/>
      <c r="P2841" s="205">
        <f>Table7[[#This Row],[Total Drug Cost]]-Table7[[#This Row],[Total Third-party Pay]]</f>
        <v>0</v>
      </c>
      <c r="Q2841" s="205"/>
      <c r="R2841" s="70" t="e">
        <f>VLOOKUP(Table7[[#This Row],[Patient PHN]],'[1]MASTER LIST'!$C:$D,2,FALSE)</f>
        <v>#N/A</v>
      </c>
    </row>
    <row r="2842" spans="1:18" x14ac:dyDescent="0.25">
      <c r="A2842" s="202"/>
      <c r="B2842" s="203"/>
      <c r="C2842" s="204"/>
      <c r="D2842" s="204"/>
      <c r="E2842" s="204"/>
      <c r="F2842" s="204"/>
      <c r="G2842" s="204"/>
      <c r="H2842" s="131"/>
      <c r="I2842" s="204"/>
      <c r="J2842" s="204"/>
      <c r="K2842" s="205"/>
      <c r="L2842" s="205"/>
      <c r="M2842" s="205"/>
      <c r="N2842" s="227">
        <f>Table7[[#This Row],[Drug Cost]]+Table7[[#This Row],[Drug Markup]]+Table7[[#This Row],[Drug Dispensing Fee]]</f>
        <v>0</v>
      </c>
      <c r="O2842" s="132"/>
      <c r="P2842" s="205">
        <f>Table7[[#This Row],[Total Drug Cost]]-Table7[[#This Row],[Total Third-party Pay]]</f>
        <v>0</v>
      </c>
      <c r="Q2842" s="205"/>
      <c r="R2842" s="70" t="e">
        <f>VLOOKUP(Table7[[#This Row],[Patient PHN]],'[1]MASTER LIST'!$C:$D,2,FALSE)</f>
        <v>#N/A</v>
      </c>
    </row>
    <row r="2843" spans="1:18" x14ac:dyDescent="0.25">
      <c r="A2843" s="202"/>
      <c r="B2843" s="203"/>
      <c r="C2843" s="204"/>
      <c r="D2843" s="204"/>
      <c r="E2843" s="204"/>
      <c r="F2843" s="204"/>
      <c r="G2843" s="204"/>
      <c r="H2843" s="131"/>
      <c r="I2843" s="204"/>
      <c r="J2843" s="204"/>
      <c r="K2843" s="205"/>
      <c r="L2843" s="205"/>
      <c r="M2843" s="205"/>
      <c r="N2843" s="227">
        <f>Table7[[#This Row],[Drug Cost]]+Table7[[#This Row],[Drug Markup]]+Table7[[#This Row],[Drug Dispensing Fee]]</f>
        <v>0</v>
      </c>
      <c r="O2843" s="132"/>
      <c r="P2843" s="205">
        <f>Table7[[#This Row],[Total Drug Cost]]-Table7[[#This Row],[Total Third-party Pay]]</f>
        <v>0</v>
      </c>
      <c r="Q2843" s="205"/>
      <c r="R2843" s="70" t="e">
        <f>VLOOKUP(Table7[[#This Row],[Patient PHN]],'[1]MASTER LIST'!$C:$D,2,FALSE)</f>
        <v>#N/A</v>
      </c>
    </row>
    <row r="2844" spans="1:18" x14ac:dyDescent="0.25">
      <c r="A2844" s="202"/>
      <c r="B2844" s="203"/>
      <c r="C2844" s="204"/>
      <c r="D2844" s="204"/>
      <c r="E2844" s="204"/>
      <c r="F2844" s="204"/>
      <c r="G2844" s="204"/>
      <c r="H2844" s="131"/>
      <c r="I2844" s="204"/>
      <c r="J2844" s="204"/>
      <c r="K2844" s="205"/>
      <c r="L2844" s="205"/>
      <c r="M2844" s="205"/>
      <c r="N2844" s="227">
        <f>Table7[[#This Row],[Drug Cost]]+Table7[[#This Row],[Drug Markup]]+Table7[[#This Row],[Drug Dispensing Fee]]</f>
        <v>0</v>
      </c>
      <c r="O2844" s="132"/>
      <c r="P2844" s="205">
        <f>Table7[[#This Row],[Total Drug Cost]]-Table7[[#This Row],[Total Third-party Pay]]</f>
        <v>0</v>
      </c>
      <c r="Q2844" s="205"/>
      <c r="R2844" s="70" t="e">
        <f>VLOOKUP(Table7[[#This Row],[Patient PHN]],'[1]MASTER LIST'!$C:$D,2,FALSE)</f>
        <v>#N/A</v>
      </c>
    </row>
    <row r="2845" spans="1:18" x14ac:dyDescent="0.25">
      <c r="A2845" s="202"/>
      <c r="B2845" s="203"/>
      <c r="C2845" s="204"/>
      <c r="D2845" s="204"/>
      <c r="E2845" s="204"/>
      <c r="F2845" s="204"/>
      <c r="G2845" s="204"/>
      <c r="H2845" s="131"/>
      <c r="I2845" s="204"/>
      <c r="J2845" s="204"/>
      <c r="K2845" s="205"/>
      <c r="L2845" s="205"/>
      <c r="M2845" s="205"/>
      <c r="N2845" s="227">
        <f>Table7[[#This Row],[Drug Cost]]+Table7[[#This Row],[Drug Markup]]+Table7[[#This Row],[Drug Dispensing Fee]]</f>
        <v>0</v>
      </c>
      <c r="O2845" s="132"/>
      <c r="P2845" s="205">
        <f>Table7[[#This Row],[Total Drug Cost]]-Table7[[#This Row],[Total Third-party Pay]]</f>
        <v>0</v>
      </c>
      <c r="Q2845" s="205"/>
      <c r="R2845" s="70" t="e">
        <f>VLOOKUP(Table7[[#This Row],[Patient PHN]],'[1]MASTER LIST'!$C:$D,2,FALSE)</f>
        <v>#N/A</v>
      </c>
    </row>
    <row r="2846" spans="1:18" x14ac:dyDescent="0.25">
      <c r="A2846" s="202"/>
      <c r="B2846" s="203"/>
      <c r="C2846" s="204"/>
      <c r="D2846" s="204"/>
      <c r="E2846" s="204"/>
      <c r="F2846" s="204"/>
      <c r="G2846" s="204"/>
      <c r="H2846" s="131"/>
      <c r="I2846" s="204"/>
      <c r="J2846" s="204"/>
      <c r="K2846" s="205"/>
      <c r="L2846" s="205"/>
      <c r="M2846" s="205"/>
      <c r="N2846" s="227">
        <f>Table7[[#This Row],[Drug Cost]]+Table7[[#This Row],[Drug Markup]]+Table7[[#This Row],[Drug Dispensing Fee]]</f>
        <v>0</v>
      </c>
      <c r="O2846" s="132"/>
      <c r="P2846" s="205">
        <f>Table7[[#This Row],[Total Drug Cost]]-Table7[[#This Row],[Total Third-party Pay]]</f>
        <v>0</v>
      </c>
      <c r="Q2846" s="205"/>
      <c r="R2846" s="70" t="e">
        <f>VLOOKUP(Table7[[#This Row],[Patient PHN]],'[1]MASTER LIST'!$C:$D,2,FALSE)</f>
        <v>#N/A</v>
      </c>
    </row>
    <row r="2847" spans="1:18" x14ac:dyDescent="0.25">
      <c r="A2847" s="202"/>
      <c r="B2847" s="203"/>
      <c r="C2847" s="204"/>
      <c r="D2847" s="204"/>
      <c r="E2847" s="204"/>
      <c r="F2847" s="204"/>
      <c r="G2847" s="204"/>
      <c r="H2847" s="131"/>
      <c r="I2847" s="204"/>
      <c r="J2847" s="204"/>
      <c r="K2847" s="205"/>
      <c r="L2847" s="205"/>
      <c r="M2847" s="205"/>
      <c r="N2847" s="227">
        <f>Table7[[#This Row],[Drug Cost]]+Table7[[#This Row],[Drug Markup]]+Table7[[#This Row],[Drug Dispensing Fee]]</f>
        <v>0</v>
      </c>
      <c r="O2847" s="132"/>
      <c r="P2847" s="205">
        <f>Table7[[#This Row],[Total Drug Cost]]-Table7[[#This Row],[Total Third-party Pay]]</f>
        <v>0</v>
      </c>
      <c r="Q2847" s="205"/>
      <c r="R2847" s="70" t="e">
        <f>VLOOKUP(Table7[[#This Row],[Patient PHN]],'[1]MASTER LIST'!$C:$D,2,FALSE)</f>
        <v>#N/A</v>
      </c>
    </row>
    <row r="2848" spans="1:18" x14ac:dyDescent="0.25">
      <c r="A2848" s="202"/>
      <c r="B2848" s="203"/>
      <c r="C2848" s="204"/>
      <c r="D2848" s="204"/>
      <c r="E2848" s="204"/>
      <c r="F2848" s="204"/>
      <c r="G2848" s="204"/>
      <c r="H2848" s="131"/>
      <c r="I2848" s="204"/>
      <c r="J2848" s="204"/>
      <c r="K2848" s="205"/>
      <c r="L2848" s="205"/>
      <c r="M2848" s="205"/>
      <c r="N2848" s="227">
        <f>Table7[[#This Row],[Drug Cost]]+Table7[[#This Row],[Drug Markup]]+Table7[[#This Row],[Drug Dispensing Fee]]</f>
        <v>0</v>
      </c>
      <c r="O2848" s="132"/>
      <c r="P2848" s="205">
        <f>Table7[[#This Row],[Total Drug Cost]]-Table7[[#This Row],[Total Third-party Pay]]</f>
        <v>0</v>
      </c>
      <c r="Q2848" s="205"/>
      <c r="R2848" s="70" t="e">
        <f>VLOOKUP(Table7[[#This Row],[Patient PHN]],'[1]MASTER LIST'!$C:$D,2,FALSE)</f>
        <v>#N/A</v>
      </c>
    </row>
    <row r="2849" spans="1:18" x14ac:dyDescent="0.25">
      <c r="A2849" s="202"/>
      <c r="B2849" s="203"/>
      <c r="C2849" s="204"/>
      <c r="D2849" s="204"/>
      <c r="E2849" s="204"/>
      <c r="F2849" s="204"/>
      <c r="G2849" s="204"/>
      <c r="H2849" s="131"/>
      <c r="I2849" s="204"/>
      <c r="J2849" s="204"/>
      <c r="K2849" s="205"/>
      <c r="L2849" s="205"/>
      <c r="M2849" s="205"/>
      <c r="N2849" s="227">
        <f>Table7[[#This Row],[Drug Cost]]+Table7[[#This Row],[Drug Markup]]+Table7[[#This Row],[Drug Dispensing Fee]]</f>
        <v>0</v>
      </c>
      <c r="O2849" s="132"/>
      <c r="P2849" s="205">
        <f>Table7[[#This Row],[Total Drug Cost]]-Table7[[#This Row],[Total Third-party Pay]]</f>
        <v>0</v>
      </c>
      <c r="Q2849" s="205"/>
      <c r="R2849" s="70" t="e">
        <f>VLOOKUP(Table7[[#This Row],[Patient PHN]],'[1]MASTER LIST'!$C:$D,2,FALSE)</f>
        <v>#N/A</v>
      </c>
    </row>
    <row r="2850" spans="1:18" x14ac:dyDescent="0.25">
      <c r="A2850" s="202"/>
      <c r="B2850" s="203"/>
      <c r="C2850" s="204"/>
      <c r="D2850" s="204"/>
      <c r="E2850" s="204"/>
      <c r="F2850" s="204"/>
      <c r="G2850" s="204"/>
      <c r="H2850" s="131"/>
      <c r="I2850" s="204"/>
      <c r="J2850" s="204"/>
      <c r="K2850" s="205"/>
      <c r="L2850" s="205"/>
      <c r="M2850" s="205"/>
      <c r="N2850" s="227">
        <f>Table7[[#This Row],[Drug Cost]]+Table7[[#This Row],[Drug Markup]]+Table7[[#This Row],[Drug Dispensing Fee]]</f>
        <v>0</v>
      </c>
      <c r="O2850" s="132"/>
      <c r="P2850" s="205">
        <f>Table7[[#This Row],[Total Drug Cost]]-Table7[[#This Row],[Total Third-party Pay]]</f>
        <v>0</v>
      </c>
      <c r="Q2850" s="205"/>
      <c r="R2850" s="70" t="e">
        <f>VLOOKUP(Table7[[#This Row],[Patient PHN]],'[1]MASTER LIST'!$C:$D,2,FALSE)</f>
        <v>#N/A</v>
      </c>
    </row>
    <row r="2851" spans="1:18" x14ac:dyDescent="0.25">
      <c r="A2851" s="202"/>
      <c r="B2851" s="203"/>
      <c r="C2851" s="204"/>
      <c r="D2851" s="204"/>
      <c r="E2851" s="204"/>
      <c r="F2851" s="204"/>
      <c r="G2851" s="204"/>
      <c r="H2851" s="131"/>
      <c r="I2851" s="204"/>
      <c r="J2851" s="204"/>
      <c r="K2851" s="205"/>
      <c r="L2851" s="205"/>
      <c r="M2851" s="205"/>
      <c r="N2851" s="227">
        <f>Table7[[#This Row],[Drug Cost]]+Table7[[#This Row],[Drug Markup]]+Table7[[#This Row],[Drug Dispensing Fee]]</f>
        <v>0</v>
      </c>
      <c r="O2851" s="132"/>
      <c r="P2851" s="205">
        <f>Table7[[#This Row],[Total Drug Cost]]-Table7[[#This Row],[Total Third-party Pay]]</f>
        <v>0</v>
      </c>
      <c r="Q2851" s="205"/>
      <c r="R2851" s="70" t="e">
        <f>VLOOKUP(Table7[[#This Row],[Patient PHN]],'[1]MASTER LIST'!$C:$D,2,FALSE)</f>
        <v>#N/A</v>
      </c>
    </row>
    <row r="2852" spans="1:18" x14ac:dyDescent="0.25">
      <c r="A2852" s="202"/>
      <c r="B2852" s="203"/>
      <c r="C2852" s="204"/>
      <c r="D2852" s="204"/>
      <c r="E2852" s="204"/>
      <c r="F2852" s="204"/>
      <c r="G2852" s="204"/>
      <c r="H2852" s="131"/>
      <c r="I2852" s="204"/>
      <c r="J2852" s="204"/>
      <c r="K2852" s="205"/>
      <c r="L2852" s="205"/>
      <c r="M2852" s="205"/>
      <c r="N2852" s="227">
        <f>Table7[[#This Row],[Drug Cost]]+Table7[[#This Row],[Drug Markup]]+Table7[[#This Row],[Drug Dispensing Fee]]</f>
        <v>0</v>
      </c>
      <c r="O2852" s="132"/>
      <c r="P2852" s="205">
        <f>Table7[[#This Row],[Total Drug Cost]]-Table7[[#This Row],[Total Third-party Pay]]</f>
        <v>0</v>
      </c>
      <c r="Q2852" s="205"/>
      <c r="R2852" s="70" t="e">
        <f>VLOOKUP(Table7[[#This Row],[Patient PHN]],'[1]MASTER LIST'!$C:$D,2,FALSE)</f>
        <v>#N/A</v>
      </c>
    </row>
    <row r="2853" spans="1:18" x14ac:dyDescent="0.25">
      <c r="A2853" s="202"/>
      <c r="B2853" s="203"/>
      <c r="C2853" s="204"/>
      <c r="D2853" s="204"/>
      <c r="E2853" s="204"/>
      <c r="F2853" s="204"/>
      <c r="G2853" s="204"/>
      <c r="H2853" s="131"/>
      <c r="I2853" s="204"/>
      <c r="J2853" s="204"/>
      <c r="K2853" s="205"/>
      <c r="L2853" s="205"/>
      <c r="M2853" s="205"/>
      <c r="N2853" s="227">
        <f>Table7[[#This Row],[Drug Cost]]+Table7[[#This Row],[Drug Markup]]+Table7[[#This Row],[Drug Dispensing Fee]]</f>
        <v>0</v>
      </c>
      <c r="O2853" s="132"/>
      <c r="P2853" s="205">
        <f>Table7[[#This Row],[Total Drug Cost]]-Table7[[#This Row],[Total Third-party Pay]]</f>
        <v>0</v>
      </c>
      <c r="Q2853" s="205"/>
      <c r="R2853" s="70" t="e">
        <f>VLOOKUP(Table7[[#This Row],[Patient PHN]],'[1]MASTER LIST'!$C:$D,2,FALSE)</f>
        <v>#N/A</v>
      </c>
    </row>
    <row r="2854" spans="1:18" x14ac:dyDescent="0.25">
      <c r="A2854" s="202"/>
      <c r="B2854" s="203"/>
      <c r="C2854" s="204"/>
      <c r="D2854" s="204"/>
      <c r="E2854" s="204"/>
      <c r="F2854" s="204"/>
      <c r="G2854" s="204"/>
      <c r="H2854" s="131"/>
      <c r="I2854" s="204"/>
      <c r="J2854" s="204"/>
      <c r="K2854" s="205"/>
      <c r="L2854" s="205"/>
      <c r="M2854" s="205"/>
      <c r="N2854" s="227">
        <f>Table7[[#This Row],[Drug Cost]]+Table7[[#This Row],[Drug Markup]]+Table7[[#This Row],[Drug Dispensing Fee]]</f>
        <v>0</v>
      </c>
      <c r="O2854" s="132"/>
      <c r="P2854" s="205">
        <f>Table7[[#This Row],[Total Drug Cost]]-Table7[[#This Row],[Total Third-party Pay]]</f>
        <v>0</v>
      </c>
      <c r="Q2854" s="205"/>
      <c r="R2854" s="70" t="e">
        <f>VLOOKUP(Table7[[#This Row],[Patient PHN]],'[1]MASTER LIST'!$C:$D,2,FALSE)</f>
        <v>#N/A</v>
      </c>
    </row>
    <row r="2855" spans="1:18" x14ac:dyDescent="0.25">
      <c r="A2855" s="202"/>
      <c r="B2855" s="203"/>
      <c r="C2855" s="204"/>
      <c r="D2855" s="204"/>
      <c r="E2855" s="204"/>
      <c r="F2855" s="204"/>
      <c r="G2855" s="204"/>
      <c r="H2855" s="131"/>
      <c r="I2855" s="204"/>
      <c r="J2855" s="204"/>
      <c r="K2855" s="205"/>
      <c r="L2855" s="205"/>
      <c r="M2855" s="205"/>
      <c r="N2855" s="227">
        <f>Table7[[#This Row],[Drug Cost]]+Table7[[#This Row],[Drug Markup]]+Table7[[#This Row],[Drug Dispensing Fee]]</f>
        <v>0</v>
      </c>
      <c r="O2855" s="132"/>
      <c r="P2855" s="205">
        <f>Table7[[#This Row],[Total Drug Cost]]-Table7[[#This Row],[Total Third-party Pay]]</f>
        <v>0</v>
      </c>
      <c r="Q2855" s="205"/>
      <c r="R2855" s="70" t="e">
        <f>VLOOKUP(Table7[[#This Row],[Patient PHN]],'[1]MASTER LIST'!$C:$D,2,FALSE)</f>
        <v>#N/A</v>
      </c>
    </row>
    <row r="2856" spans="1:18" x14ac:dyDescent="0.25">
      <c r="A2856" s="202"/>
      <c r="B2856" s="203"/>
      <c r="C2856" s="204"/>
      <c r="D2856" s="204"/>
      <c r="E2856" s="204"/>
      <c r="F2856" s="204"/>
      <c r="G2856" s="204"/>
      <c r="H2856" s="131"/>
      <c r="I2856" s="204"/>
      <c r="J2856" s="204"/>
      <c r="K2856" s="205"/>
      <c r="L2856" s="205"/>
      <c r="M2856" s="205"/>
      <c r="N2856" s="227">
        <f>Table7[[#This Row],[Drug Cost]]+Table7[[#This Row],[Drug Markup]]+Table7[[#This Row],[Drug Dispensing Fee]]</f>
        <v>0</v>
      </c>
      <c r="O2856" s="132"/>
      <c r="P2856" s="205">
        <f>Table7[[#This Row],[Total Drug Cost]]-Table7[[#This Row],[Total Third-party Pay]]</f>
        <v>0</v>
      </c>
      <c r="Q2856" s="205"/>
      <c r="R2856" s="70" t="e">
        <f>VLOOKUP(Table7[[#This Row],[Patient PHN]],'[1]MASTER LIST'!$C:$D,2,FALSE)</f>
        <v>#N/A</v>
      </c>
    </row>
    <row r="2857" spans="1:18" x14ac:dyDescent="0.25">
      <c r="A2857" s="202"/>
      <c r="B2857" s="203"/>
      <c r="C2857" s="204"/>
      <c r="D2857" s="204"/>
      <c r="E2857" s="204"/>
      <c r="F2857" s="204"/>
      <c r="G2857" s="204"/>
      <c r="H2857" s="131"/>
      <c r="I2857" s="204"/>
      <c r="J2857" s="204"/>
      <c r="K2857" s="205"/>
      <c r="L2857" s="205"/>
      <c r="M2857" s="205"/>
      <c r="N2857" s="227">
        <f>Table7[[#This Row],[Drug Cost]]+Table7[[#This Row],[Drug Markup]]+Table7[[#This Row],[Drug Dispensing Fee]]</f>
        <v>0</v>
      </c>
      <c r="O2857" s="132"/>
      <c r="P2857" s="205">
        <f>Table7[[#This Row],[Total Drug Cost]]-Table7[[#This Row],[Total Third-party Pay]]</f>
        <v>0</v>
      </c>
      <c r="Q2857" s="205"/>
      <c r="R2857" s="70" t="e">
        <f>VLOOKUP(Table7[[#This Row],[Patient PHN]],'[1]MASTER LIST'!$C:$D,2,FALSE)</f>
        <v>#N/A</v>
      </c>
    </row>
    <row r="2858" spans="1:18" x14ac:dyDescent="0.25">
      <c r="A2858" s="202"/>
      <c r="B2858" s="203"/>
      <c r="C2858" s="204"/>
      <c r="D2858" s="204"/>
      <c r="E2858" s="204"/>
      <c r="F2858" s="204"/>
      <c r="G2858" s="204"/>
      <c r="H2858" s="131"/>
      <c r="I2858" s="204"/>
      <c r="J2858" s="204"/>
      <c r="K2858" s="205"/>
      <c r="L2858" s="205"/>
      <c r="M2858" s="205"/>
      <c r="N2858" s="227">
        <f>Table7[[#This Row],[Drug Cost]]+Table7[[#This Row],[Drug Markup]]+Table7[[#This Row],[Drug Dispensing Fee]]</f>
        <v>0</v>
      </c>
      <c r="O2858" s="132"/>
      <c r="P2858" s="205">
        <f>Table7[[#This Row],[Total Drug Cost]]-Table7[[#This Row],[Total Third-party Pay]]</f>
        <v>0</v>
      </c>
      <c r="Q2858" s="205"/>
      <c r="R2858" s="70" t="e">
        <f>VLOOKUP(Table7[[#This Row],[Patient PHN]],'[1]MASTER LIST'!$C:$D,2,FALSE)</f>
        <v>#N/A</v>
      </c>
    </row>
    <row r="2859" spans="1:18" x14ac:dyDescent="0.25">
      <c r="A2859" s="202"/>
      <c r="B2859" s="203"/>
      <c r="C2859" s="204"/>
      <c r="D2859" s="204"/>
      <c r="E2859" s="204"/>
      <c r="F2859" s="204"/>
      <c r="G2859" s="204"/>
      <c r="H2859" s="131"/>
      <c r="I2859" s="204"/>
      <c r="J2859" s="204"/>
      <c r="K2859" s="205"/>
      <c r="L2859" s="205"/>
      <c r="M2859" s="205"/>
      <c r="N2859" s="227">
        <f>Table7[[#This Row],[Drug Cost]]+Table7[[#This Row],[Drug Markup]]+Table7[[#This Row],[Drug Dispensing Fee]]</f>
        <v>0</v>
      </c>
      <c r="O2859" s="132"/>
      <c r="P2859" s="205">
        <f>Table7[[#This Row],[Total Drug Cost]]-Table7[[#This Row],[Total Third-party Pay]]</f>
        <v>0</v>
      </c>
      <c r="Q2859" s="205"/>
      <c r="R2859" s="70" t="e">
        <f>VLOOKUP(Table7[[#This Row],[Patient PHN]],'[1]MASTER LIST'!$C:$D,2,FALSE)</f>
        <v>#N/A</v>
      </c>
    </row>
    <row r="2860" spans="1:18" x14ac:dyDescent="0.25">
      <c r="A2860" s="202"/>
      <c r="B2860" s="203"/>
      <c r="C2860" s="204"/>
      <c r="D2860" s="204"/>
      <c r="E2860" s="204"/>
      <c r="F2860" s="204"/>
      <c r="G2860" s="204"/>
      <c r="H2860" s="131"/>
      <c r="I2860" s="204"/>
      <c r="J2860" s="204"/>
      <c r="K2860" s="205"/>
      <c r="L2860" s="205"/>
      <c r="M2860" s="205"/>
      <c r="N2860" s="227">
        <f>Table7[[#This Row],[Drug Cost]]+Table7[[#This Row],[Drug Markup]]+Table7[[#This Row],[Drug Dispensing Fee]]</f>
        <v>0</v>
      </c>
      <c r="O2860" s="132"/>
      <c r="P2860" s="205">
        <f>Table7[[#This Row],[Total Drug Cost]]-Table7[[#This Row],[Total Third-party Pay]]</f>
        <v>0</v>
      </c>
      <c r="Q2860" s="205"/>
      <c r="R2860" s="70" t="e">
        <f>VLOOKUP(Table7[[#This Row],[Patient PHN]],'[1]MASTER LIST'!$C:$D,2,FALSE)</f>
        <v>#N/A</v>
      </c>
    </row>
    <row r="2861" spans="1:18" x14ac:dyDescent="0.25">
      <c r="A2861" s="202"/>
      <c r="B2861" s="203"/>
      <c r="C2861" s="204"/>
      <c r="D2861" s="204"/>
      <c r="E2861" s="204"/>
      <c r="F2861" s="204"/>
      <c r="G2861" s="204"/>
      <c r="H2861" s="131"/>
      <c r="I2861" s="204"/>
      <c r="J2861" s="204"/>
      <c r="K2861" s="205"/>
      <c r="L2861" s="205"/>
      <c r="M2861" s="205"/>
      <c r="N2861" s="227">
        <f>Table7[[#This Row],[Drug Cost]]+Table7[[#This Row],[Drug Markup]]+Table7[[#This Row],[Drug Dispensing Fee]]</f>
        <v>0</v>
      </c>
      <c r="O2861" s="132"/>
      <c r="P2861" s="205">
        <f>Table7[[#This Row],[Total Drug Cost]]-Table7[[#This Row],[Total Third-party Pay]]</f>
        <v>0</v>
      </c>
      <c r="Q2861" s="205"/>
      <c r="R2861" s="70" t="e">
        <f>VLOOKUP(Table7[[#This Row],[Patient PHN]],'[1]MASTER LIST'!$C:$D,2,FALSE)</f>
        <v>#N/A</v>
      </c>
    </row>
    <row r="2862" spans="1:18" x14ac:dyDescent="0.25">
      <c r="A2862" s="202"/>
      <c r="B2862" s="203"/>
      <c r="C2862" s="204"/>
      <c r="D2862" s="204"/>
      <c r="E2862" s="204"/>
      <c r="F2862" s="204"/>
      <c r="G2862" s="204"/>
      <c r="H2862" s="131"/>
      <c r="I2862" s="204"/>
      <c r="J2862" s="204"/>
      <c r="K2862" s="205"/>
      <c r="L2862" s="205"/>
      <c r="M2862" s="205"/>
      <c r="N2862" s="227">
        <f>Table7[[#This Row],[Drug Cost]]+Table7[[#This Row],[Drug Markup]]+Table7[[#This Row],[Drug Dispensing Fee]]</f>
        <v>0</v>
      </c>
      <c r="O2862" s="132"/>
      <c r="P2862" s="205">
        <f>Table7[[#This Row],[Total Drug Cost]]-Table7[[#This Row],[Total Third-party Pay]]</f>
        <v>0</v>
      </c>
      <c r="Q2862" s="205"/>
      <c r="R2862" s="70" t="e">
        <f>VLOOKUP(Table7[[#This Row],[Patient PHN]],'[1]MASTER LIST'!$C:$D,2,FALSE)</f>
        <v>#N/A</v>
      </c>
    </row>
    <row r="2863" spans="1:18" x14ac:dyDescent="0.25">
      <c r="A2863" s="202"/>
      <c r="B2863" s="203"/>
      <c r="C2863" s="204"/>
      <c r="D2863" s="204"/>
      <c r="E2863" s="204"/>
      <c r="F2863" s="204"/>
      <c r="G2863" s="204"/>
      <c r="H2863" s="131"/>
      <c r="I2863" s="204"/>
      <c r="J2863" s="204"/>
      <c r="K2863" s="205"/>
      <c r="L2863" s="205"/>
      <c r="M2863" s="205"/>
      <c r="N2863" s="227">
        <f>Table7[[#This Row],[Drug Cost]]+Table7[[#This Row],[Drug Markup]]+Table7[[#This Row],[Drug Dispensing Fee]]</f>
        <v>0</v>
      </c>
      <c r="O2863" s="132"/>
      <c r="P2863" s="205">
        <f>Table7[[#This Row],[Total Drug Cost]]-Table7[[#This Row],[Total Third-party Pay]]</f>
        <v>0</v>
      </c>
      <c r="Q2863" s="205"/>
      <c r="R2863" s="70" t="e">
        <f>VLOOKUP(Table7[[#This Row],[Patient PHN]],'[1]MASTER LIST'!$C:$D,2,FALSE)</f>
        <v>#N/A</v>
      </c>
    </row>
    <row r="2864" spans="1:18" x14ac:dyDescent="0.25">
      <c r="A2864" s="202"/>
      <c r="B2864" s="203"/>
      <c r="C2864" s="204"/>
      <c r="D2864" s="204"/>
      <c r="E2864" s="204"/>
      <c r="F2864" s="204"/>
      <c r="G2864" s="204"/>
      <c r="H2864" s="131"/>
      <c r="I2864" s="204"/>
      <c r="J2864" s="204"/>
      <c r="K2864" s="205"/>
      <c r="L2864" s="205"/>
      <c r="M2864" s="205"/>
      <c r="N2864" s="227">
        <f>Table7[[#This Row],[Drug Cost]]+Table7[[#This Row],[Drug Markup]]+Table7[[#This Row],[Drug Dispensing Fee]]</f>
        <v>0</v>
      </c>
      <c r="O2864" s="132"/>
      <c r="P2864" s="205">
        <f>Table7[[#This Row],[Total Drug Cost]]-Table7[[#This Row],[Total Third-party Pay]]</f>
        <v>0</v>
      </c>
      <c r="Q2864" s="205"/>
      <c r="R2864" s="70" t="e">
        <f>VLOOKUP(Table7[[#This Row],[Patient PHN]],'[1]MASTER LIST'!$C:$D,2,FALSE)</f>
        <v>#N/A</v>
      </c>
    </row>
    <row r="2865" spans="1:18" x14ac:dyDescent="0.25">
      <c r="A2865" s="202"/>
      <c r="B2865" s="203"/>
      <c r="C2865" s="204"/>
      <c r="D2865" s="204"/>
      <c r="E2865" s="204"/>
      <c r="F2865" s="204"/>
      <c r="G2865" s="204"/>
      <c r="H2865" s="131"/>
      <c r="I2865" s="204"/>
      <c r="J2865" s="204"/>
      <c r="K2865" s="205"/>
      <c r="L2865" s="205"/>
      <c r="M2865" s="205"/>
      <c r="N2865" s="227">
        <f>Table7[[#This Row],[Drug Cost]]+Table7[[#This Row],[Drug Markup]]+Table7[[#This Row],[Drug Dispensing Fee]]</f>
        <v>0</v>
      </c>
      <c r="O2865" s="132"/>
      <c r="P2865" s="205">
        <f>Table7[[#This Row],[Total Drug Cost]]-Table7[[#This Row],[Total Third-party Pay]]</f>
        <v>0</v>
      </c>
      <c r="Q2865" s="205"/>
      <c r="R2865" s="70" t="e">
        <f>VLOOKUP(Table7[[#This Row],[Patient PHN]],'[1]MASTER LIST'!$C:$D,2,FALSE)</f>
        <v>#N/A</v>
      </c>
    </row>
    <row r="2866" spans="1:18" x14ac:dyDescent="0.25">
      <c r="A2866" s="202"/>
      <c r="B2866" s="203"/>
      <c r="C2866" s="204"/>
      <c r="D2866" s="204"/>
      <c r="E2866" s="204"/>
      <c r="F2866" s="204"/>
      <c r="G2866" s="204"/>
      <c r="H2866" s="131"/>
      <c r="I2866" s="204"/>
      <c r="J2866" s="204"/>
      <c r="K2866" s="205"/>
      <c r="L2866" s="205"/>
      <c r="M2866" s="205"/>
      <c r="N2866" s="227">
        <f>Table7[[#This Row],[Drug Cost]]+Table7[[#This Row],[Drug Markup]]+Table7[[#This Row],[Drug Dispensing Fee]]</f>
        <v>0</v>
      </c>
      <c r="O2866" s="132"/>
      <c r="P2866" s="205">
        <f>Table7[[#This Row],[Total Drug Cost]]-Table7[[#This Row],[Total Third-party Pay]]</f>
        <v>0</v>
      </c>
      <c r="Q2866" s="205"/>
      <c r="R2866" s="70" t="e">
        <f>VLOOKUP(Table7[[#This Row],[Patient PHN]],'[1]MASTER LIST'!$C:$D,2,FALSE)</f>
        <v>#N/A</v>
      </c>
    </row>
    <row r="2867" spans="1:18" x14ac:dyDescent="0.25">
      <c r="A2867" s="202"/>
      <c r="B2867" s="203"/>
      <c r="C2867" s="204"/>
      <c r="D2867" s="204"/>
      <c r="E2867" s="204"/>
      <c r="F2867" s="204"/>
      <c r="G2867" s="204"/>
      <c r="H2867" s="131"/>
      <c r="I2867" s="204"/>
      <c r="J2867" s="204"/>
      <c r="K2867" s="205"/>
      <c r="L2867" s="205"/>
      <c r="M2867" s="205"/>
      <c r="N2867" s="227">
        <f>Table7[[#This Row],[Drug Cost]]+Table7[[#This Row],[Drug Markup]]+Table7[[#This Row],[Drug Dispensing Fee]]</f>
        <v>0</v>
      </c>
      <c r="O2867" s="132"/>
      <c r="P2867" s="205">
        <f>Table7[[#This Row],[Total Drug Cost]]-Table7[[#This Row],[Total Third-party Pay]]</f>
        <v>0</v>
      </c>
      <c r="Q2867" s="205"/>
      <c r="R2867" s="70" t="e">
        <f>VLOOKUP(Table7[[#This Row],[Patient PHN]],'[1]MASTER LIST'!$C:$D,2,FALSE)</f>
        <v>#N/A</v>
      </c>
    </row>
    <row r="2868" spans="1:18" x14ac:dyDescent="0.25">
      <c r="A2868" s="202"/>
      <c r="B2868" s="203"/>
      <c r="C2868" s="204"/>
      <c r="D2868" s="204"/>
      <c r="E2868" s="204"/>
      <c r="F2868" s="204"/>
      <c r="G2868" s="204"/>
      <c r="H2868" s="131"/>
      <c r="I2868" s="204"/>
      <c r="J2868" s="204"/>
      <c r="K2868" s="205"/>
      <c r="L2868" s="205"/>
      <c r="M2868" s="205"/>
      <c r="N2868" s="227">
        <f>Table7[[#This Row],[Drug Cost]]+Table7[[#This Row],[Drug Markup]]+Table7[[#This Row],[Drug Dispensing Fee]]</f>
        <v>0</v>
      </c>
      <c r="O2868" s="132"/>
      <c r="P2868" s="205">
        <f>Table7[[#This Row],[Total Drug Cost]]-Table7[[#This Row],[Total Third-party Pay]]</f>
        <v>0</v>
      </c>
      <c r="Q2868" s="205"/>
      <c r="R2868" s="70" t="e">
        <f>VLOOKUP(Table7[[#This Row],[Patient PHN]],'[1]MASTER LIST'!$C:$D,2,FALSE)</f>
        <v>#N/A</v>
      </c>
    </row>
    <row r="2869" spans="1:18" x14ac:dyDescent="0.25">
      <c r="A2869" s="202"/>
      <c r="B2869" s="203"/>
      <c r="C2869" s="204"/>
      <c r="D2869" s="204"/>
      <c r="E2869" s="204"/>
      <c r="F2869" s="204"/>
      <c r="G2869" s="204"/>
      <c r="H2869" s="131"/>
      <c r="I2869" s="204"/>
      <c r="J2869" s="204"/>
      <c r="K2869" s="205"/>
      <c r="L2869" s="205"/>
      <c r="M2869" s="205"/>
      <c r="N2869" s="227">
        <f>Table7[[#This Row],[Drug Cost]]+Table7[[#This Row],[Drug Markup]]+Table7[[#This Row],[Drug Dispensing Fee]]</f>
        <v>0</v>
      </c>
      <c r="O2869" s="132"/>
      <c r="P2869" s="205">
        <f>Table7[[#This Row],[Total Drug Cost]]-Table7[[#This Row],[Total Third-party Pay]]</f>
        <v>0</v>
      </c>
      <c r="Q2869" s="205"/>
      <c r="R2869" s="70" t="e">
        <f>VLOOKUP(Table7[[#This Row],[Patient PHN]],'[1]MASTER LIST'!$C:$D,2,FALSE)</f>
        <v>#N/A</v>
      </c>
    </row>
    <row r="2870" spans="1:18" x14ac:dyDescent="0.25">
      <c r="A2870" s="202"/>
      <c r="B2870" s="203"/>
      <c r="C2870" s="204"/>
      <c r="D2870" s="204"/>
      <c r="E2870" s="204"/>
      <c r="F2870" s="204"/>
      <c r="G2870" s="204"/>
      <c r="H2870" s="131"/>
      <c r="I2870" s="204"/>
      <c r="J2870" s="204"/>
      <c r="K2870" s="205"/>
      <c r="L2870" s="205"/>
      <c r="M2870" s="205"/>
      <c r="N2870" s="227">
        <f>Table7[[#This Row],[Drug Cost]]+Table7[[#This Row],[Drug Markup]]+Table7[[#This Row],[Drug Dispensing Fee]]</f>
        <v>0</v>
      </c>
      <c r="O2870" s="132"/>
      <c r="P2870" s="205">
        <f>Table7[[#This Row],[Total Drug Cost]]-Table7[[#This Row],[Total Third-party Pay]]</f>
        <v>0</v>
      </c>
      <c r="Q2870" s="205"/>
      <c r="R2870" s="70" t="e">
        <f>VLOOKUP(Table7[[#This Row],[Patient PHN]],'[1]MASTER LIST'!$C:$D,2,FALSE)</f>
        <v>#N/A</v>
      </c>
    </row>
    <row r="2871" spans="1:18" x14ac:dyDescent="0.25">
      <c r="A2871" s="202"/>
      <c r="B2871" s="203"/>
      <c r="C2871" s="204"/>
      <c r="D2871" s="204"/>
      <c r="E2871" s="204"/>
      <c r="F2871" s="204"/>
      <c r="G2871" s="204"/>
      <c r="H2871" s="131"/>
      <c r="I2871" s="204"/>
      <c r="J2871" s="204"/>
      <c r="K2871" s="205"/>
      <c r="L2871" s="205"/>
      <c r="M2871" s="205"/>
      <c r="N2871" s="227">
        <f>Table7[[#This Row],[Drug Cost]]+Table7[[#This Row],[Drug Markup]]+Table7[[#This Row],[Drug Dispensing Fee]]</f>
        <v>0</v>
      </c>
      <c r="O2871" s="132"/>
      <c r="P2871" s="205">
        <f>Table7[[#This Row],[Total Drug Cost]]-Table7[[#This Row],[Total Third-party Pay]]</f>
        <v>0</v>
      </c>
      <c r="Q2871" s="205"/>
      <c r="R2871" s="70" t="e">
        <f>VLOOKUP(Table7[[#This Row],[Patient PHN]],'[1]MASTER LIST'!$C:$D,2,FALSE)</f>
        <v>#N/A</v>
      </c>
    </row>
    <row r="2872" spans="1:18" x14ac:dyDescent="0.25">
      <c r="A2872" s="202"/>
      <c r="B2872" s="203"/>
      <c r="C2872" s="204"/>
      <c r="D2872" s="204"/>
      <c r="E2872" s="204"/>
      <c r="F2872" s="204"/>
      <c r="G2872" s="204"/>
      <c r="H2872" s="131"/>
      <c r="I2872" s="204"/>
      <c r="J2872" s="204"/>
      <c r="K2872" s="205"/>
      <c r="L2872" s="205"/>
      <c r="M2872" s="205"/>
      <c r="N2872" s="227">
        <f>Table7[[#This Row],[Drug Cost]]+Table7[[#This Row],[Drug Markup]]+Table7[[#This Row],[Drug Dispensing Fee]]</f>
        <v>0</v>
      </c>
      <c r="O2872" s="132"/>
      <c r="P2872" s="205">
        <f>Table7[[#This Row],[Total Drug Cost]]-Table7[[#This Row],[Total Third-party Pay]]</f>
        <v>0</v>
      </c>
      <c r="Q2872" s="205"/>
      <c r="R2872" s="70" t="e">
        <f>VLOOKUP(Table7[[#This Row],[Patient PHN]],'[1]MASTER LIST'!$C:$D,2,FALSE)</f>
        <v>#N/A</v>
      </c>
    </row>
    <row r="2873" spans="1:18" x14ac:dyDescent="0.25">
      <c r="A2873" s="202"/>
      <c r="B2873" s="203"/>
      <c r="C2873" s="204"/>
      <c r="D2873" s="204"/>
      <c r="E2873" s="204"/>
      <c r="F2873" s="204"/>
      <c r="G2873" s="204"/>
      <c r="H2873" s="131"/>
      <c r="I2873" s="204"/>
      <c r="J2873" s="204"/>
      <c r="K2873" s="205"/>
      <c r="L2873" s="205"/>
      <c r="M2873" s="205"/>
      <c r="N2873" s="227">
        <f>Table7[[#This Row],[Drug Cost]]+Table7[[#This Row],[Drug Markup]]+Table7[[#This Row],[Drug Dispensing Fee]]</f>
        <v>0</v>
      </c>
      <c r="O2873" s="132"/>
      <c r="P2873" s="205">
        <f>Table7[[#This Row],[Total Drug Cost]]-Table7[[#This Row],[Total Third-party Pay]]</f>
        <v>0</v>
      </c>
      <c r="Q2873" s="205"/>
      <c r="R2873" s="70" t="e">
        <f>VLOOKUP(Table7[[#This Row],[Patient PHN]],'[1]MASTER LIST'!$C:$D,2,FALSE)</f>
        <v>#N/A</v>
      </c>
    </row>
    <row r="2874" spans="1:18" x14ac:dyDescent="0.25">
      <c r="A2874" s="202"/>
      <c r="B2874" s="203"/>
      <c r="C2874" s="204"/>
      <c r="D2874" s="204"/>
      <c r="E2874" s="204"/>
      <c r="F2874" s="204"/>
      <c r="G2874" s="204"/>
      <c r="H2874" s="131"/>
      <c r="I2874" s="204"/>
      <c r="J2874" s="204"/>
      <c r="K2874" s="205"/>
      <c r="L2874" s="205"/>
      <c r="M2874" s="205"/>
      <c r="N2874" s="227">
        <f>Table7[[#This Row],[Drug Cost]]+Table7[[#This Row],[Drug Markup]]+Table7[[#This Row],[Drug Dispensing Fee]]</f>
        <v>0</v>
      </c>
      <c r="O2874" s="132"/>
      <c r="P2874" s="205">
        <f>Table7[[#This Row],[Total Drug Cost]]-Table7[[#This Row],[Total Third-party Pay]]</f>
        <v>0</v>
      </c>
      <c r="Q2874" s="205"/>
      <c r="R2874" s="70" t="e">
        <f>VLOOKUP(Table7[[#This Row],[Patient PHN]],'[1]MASTER LIST'!$C:$D,2,FALSE)</f>
        <v>#N/A</v>
      </c>
    </row>
    <row r="2875" spans="1:18" x14ac:dyDescent="0.25">
      <c r="A2875" s="202"/>
      <c r="B2875" s="203"/>
      <c r="C2875" s="204"/>
      <c r="D2875" s="204"/>
      <c r="E2875" s="204"/>
      <c r="F2875" s="204"/>
      <c r="G2875" s="204"/>
      <c r="H2875" s="131"/>
      <c r="I2875" s="204"/>
      <c r="J2875" s="204"/>
      <c r="K2875" s="205"/>
      <c r="L2875" s="205"/>
      <c r="M2875" s="205"/>
      <c r="N2875" s="227">
        <f>Table7[[#This Row],[Drug Cost]]+Table7[[#This Row],[Drug Markup]]+Table7[[#This Row],[Drug Dispensing Fee]]</f>
        <v>0</v>
      </c>
      <c r="O2875" s="132"/>
      <c r="P2875" s="205">
        <f>Table7[[#This Row],[Total Drug Cost]]-Table7[[#This Row],[Total Third-party Pay]]</f>
        <v>0</v>
      </c>
      <c r="Q2875" s="205"/>
      <c r="R2875" s="70" t="e">
        <f>VLOOKUP(Table7[[#This Row],[Patient PHN]],'[1]MASTER LIST'!$C:$D,2,FALSE)</f>
        <v>#N/A</v>
      </c>
    </row>
    <row r="2876" spans="1:18" x14ac:dyDescent="0.25">
      <c r="A2876" s="202"/>
      <c r="B2876" s="203"/>
      <c r="C2876" s="204"/>
      <c r="D2876" s="204"/>
      <c r="E2876" s="204"/>
      <c r="F2876" s="204"/>
      <c r="G2876" s="204"/>
      <c r="H2876" s="131"/>
      <c r="I2876" s="204"/>
      <c r="J2876" s="204"/>
      <c r="K2876" s="205"/>
      <c r="L2876" s="205"/>
      <c r="M2876" s="205"/>
      <c r="N2876" s="227">
        <f>Table7[[#This Row],[Drug Cost]]+Table7[[#This Row],[Drug Markup]]+Table7[[#This Row],[Drug Dispensing Fee]]</f>
        <v>0</v>
      </c>
      <c r="O2876" s="132"/>
      <c r="P2876" s="205">
        <f>Table7[[#This Row],[Total Drug Cost]]-Table7[[#This Row],[Total Third-party Pay]]</f>
        <v>0</v>
      </c>
      <c r="Q2876" s="205"/>
      <c r="R2876" s="70" t="e">
        <f>VLOOKUP(Table7[[#This Row],[Patient PHN]],'[1]MASTER LIST'!$C:$D,2,FALSE)</f>
        <v>#N/A</v>
      </c>
    </row>
    <row r="2877" spans="1:18" x14ac:dyDescent="0.25">
      <c r="A2877" s="202"/>
      <c r="B2877" s="203"/>
      <c r="C2877" s="204"/>
      <c r="D2877" s="204"/>
      <c r="E2877" s="204"/>
      <c r="F2877" s="204"/>
      <c r="G2877" s="204"/>
      <c r="H2877" s="131"/>
      <c r="I2877" s="204"/>
      <c r="J2877" s="204"/>
      <c r="K2877" s="205"/>
      <c r="L2877" s="205"/>
      <c r="M2877" s="205"/>
      <c r="N2877" s="227">
        <f>Table7[[#This Row],[Drug Cost]]+Table7[[#This Row],[Drug Markup]]+Table7[[#This Row],[Drug Dispensing Fee]]</f>
        <v>0</v>
      </c>
      <c r="O2877" s="132"/>
      <c r="P2877" s="205">
        <f>Table7[[#This Row],[Total Drug Cost]]-Table7[[#This Row],[Total Third-party Pay]]</f>
        <v>0</v>
      </c>
      <c r="Q2877" s="205"/>
      <c r="R2877" s="70" t="e">
        <f>VLOOKUP(Table7[[#This Row],[Patient PHN]],'[1]MASTER LIST'!$C:$D,2,FALSE)</f>
        <v>#N/A</v>
      </c>
    </row>
    <row r="2878" spans="1:18" x14ac:dyDescent="0.25">
      <c r="A2878" s="202"/>
      <c r="B2878" s="203"/>
      <c r="C2878" s="204"/>
      <c r="D2878" s="204"/>
      <c r="E2878" s="204"/>
      <c r="F2878" s="204"/>
      <c r="G2878" s="204"/>
      <c r="H2878" s="131"/>
      <c r="I2878" s="204"/>
      <c r="J2878" s="204"/>
      <c r="K2878" s="205"/>
      <c r="L2878" s="205"/>
      <c r="M2878" s="205"/>
      <c r="N2878" s="227">
        <f>Table7[[#This Row],[Drug Cost]]+Table7[[#This Row],[Drug Markup]]+Table7[[#This Row],[Drug Dispensing Fee]]</f>
        <v>0</v>
      </c>
      <c r="O2878" s="132"/>
      <c r="P2878" s="205">
        <f>Table7[[#This Row],[Total Drug Cost]]-Table7[[#This Row],[Total Third-party Pay]]</f>
        <v>0</v>
      </c>
      <c r="Q2878" s="205"/>
      <c r="R2878" s="70" t="e">
        <f>VLOOKUP(Table7[[#This Row],[Patient PHN]],'[1]MASTER LIST'!$C:$D,2,FALSE)</f>
        <v>#N/A</v>
      </c>
    </row>
    <row r="2879" spans="1:18" x14ac:dyDescent="0.25">
      <c r="A2879" s="202"/>
      <c r="B2879" s="203"/>
      <c r="C2879" s="204"/>
      <c r="D2879" s="204"/>
      <c r="E2879" s="204"/>
      <c r="F2879" s="204"/>
      <c r="G2879" s="204"/>
      <c r="H2879" s="131"/>
      <c r="I2879" s="204"/>
      <c r="J2879" s="204"/>
      <c r="K2879" s="205"/>
      <c r="L2879" s="205"/>
      <c r="M2879" s="205"/>
      <c r="N2879" s="227">
        <f>Table7[[#This Row],[Drug Cost]]+Table7[[#This Row],[Drug Markup]]+Table7[[#This Row],[Drug Dispensing Fee]]</f>
        <v>0</v>
      </c>
      <c r="O2879" s="132"/>
      <c r="P2879" s="205">
        <f>Table7[[#This Row],[Total Drug Cost]]-Table7[[#This Row],[Total Third-party Pay]]</f>
        <v>0</v>
      </c>
      <c r="Q2879" s="205"/>
      <c r="R2879" s="70" t="e">
        <f>VLOOKUP(Table7[[#This Row],[Patient PHN]],'[1]MASTER LIST'!$C:$D,2,FALSE)</f>
        <v>#N/A</v>
      </c>
    </row>
    <row r="2880" spans="1:18" x14ac:dyDescent="0.25">
      <c r="A2880" s="202"/>
      <c r="B2880" s="203"/>
      <c r="C2880" s="204"/>
      <c r="D2880" s="204"/>
      <c r="E2880" s="204"/>
      <c r="F2880" s="204"/>
      <c r="G2880" s="204"/>
      <c r="H2880" s="131"/>
      <c r="I2880" s="204"/>
      <c r="J2880" s="204"/>
      <c r="K2880" s="205"/>
      <c r="L2880" s="205"/>
      <c r="M2880" s="205"/>
      <c r="N2880" s="227">
        <f>Table7[[#This Row],[Drug Cost]]+Table7[[#This Row],[Drug Markup]]+Table7[[#This Row],[Drug Dispensing Fee]]</f>
        <v>0</v>
      </c>
      <c r="O2880" s="132"/>
      <c r="P2880" s="205">
        <f>Table7[[#This Row],[Total Drug Cost]]-Table7[[#This Row],[Total Third-party Pay]]</f>
        <v>0</v>
      </c>
      <c r="Q2880" s="205"/>
      <c r="R2880" s="70" t="e">
        <f>VLOOKUP(Table7[[#This Row],[Patient PHN]],'[1]MASTER LIST'!$C:$D,2,FALSE)</f>
        <v>#N/A</v>
      </c>
    </row>
    <row r="2881" spans="1:18" x14ac:dyDescent="0.25">
      <c r="A2881" s="202"/>
      <c r="B2881" s="203"/>
      <c r="C2881" s="204"/>
      <c r="D2881" s="204"/>
      <c r="E2881" s="204"/>
      <c r="F2881" s="204"/>
      <c r="G2881" s="204"/>
      <c r="H2881" s="131"/>
      <c r="I2881" s="204"/>
      <c r="J2881" s="204"/>
      <c r="K2881" s="205"/>
      <c r="L2881" s="205"/>
      <c r="M2881" s="205"/>
      <c r="N2881" s="227">
        <f>Table7[[#This Row],[Drug Cost]]+Table7[[#This Row],[Drug Markup]]+Table7[[#This Row],[Drug Dispensing Fee]]</f>
        <v>0</v>
      </c>
      <c r="O2881" s="132"/>
      <c r="P2881" s="205">
        <f>Table7[[#This Row],[Total Drug Cost]]-Table7[[#This Row],[Total Third-party Pay]]</f>
        <v>0</v>
      </c>
      <c r="Q2881" s="205"/>
      <c r="R2881" s="70" t="e">
        <f>VLOOKUP(Table7[[#This Row],[Patient PHN]],'[1]MASTER LIST'!$C:$D,2,FALSE)</f>
        <v>#N/A</v>
      </c>
    </row>
    <row r="2882" spans="1:18" x14ac:dyDescent="0.25">
      <c r="A2882" s="202"/>
      <c r="B2882" s="203"/>
      <c r="C2882" s="204"/>
      <c r="D2882" s="204"/>
      <c r="E2882" s="204"/>
      <c r="F2882" s="204"/>
      <c r="G2882" s="204"/>
      <c r="H2882" s="131"/>
      <c r="I2882" s="204"/>
      <c r="J2882" s="204"/>
      <c r="K2882" s="205"/>
      <c r="L2882" s="205"/>
      <c r="M2882" s="205"/>
      <c r="N2882" s="227">
        <f>Table7[[#This Row],[Drug Cost]]+Table7[[#This Row],[Drug Markup]]+Table7[[#This Row],[Drug Dispensing Fee]]</f>
        <v>0</v>
      </c>
      <c r="O2882" s="132"/>
      <c r="P2882" s="205">
        <f>Table7[[#This Row],[Total Drug Cost]]-Table7[[#This Row],[Total Third-party Pay]]</f>
        <v>0</v>
      </c>
      <c r="Q2882" s="205"/>
      <c r="R2882" s="70" t="e">
        <f>VLOOKUP(Table7[[#This Row],[Patient PHN]],'[1]MASTER LIST'!$C:$D,2,FALSE)</f>
        <v>#N/A</v>
      </c>
    </row>
    <row r="2883" spans="1:18" x14ac:dyDescent="0.25">
      <c r="A2883" s="202"/>
      <c r="B2883" s="203"/>
      <c r="C2883" s="204"/>
      <c r="D2883" s="204"/>
      <c r="E2883" s="204"/>
      <c r="F2883" s="204"/>
      <c r="G2883" s="204"/>
      <c r="H2883" s="131"/>
      <c r="I2883" s="204"/>
      <c r="J2883" s="204"/>
      <c r="K2883" s="205"/>
      <c r="L2883" s="205"/>
      <c r="M2883" s="205"/>
      <c r="N2883" s="227">
        <f>Table7[[#This Row],[Drug Cost]]+Table7[[#This Row],[Drug Markup]]+Table7[[#This Row],[Drug Dispensing Fee]]</f>
        <v>0</v>
      </c>
      <c r="O2883" s="132"/>
      <c r="P2883" s="205">
        <f>Table7[[#This Row],[Total Drug Cost]]-Table7[[#This Row],[Total Third-party Pay]]</f>
        <v>0</v>
      </c>
      <c r="Q2883" s="205"/>
      <c r="R2883" s="70" t="e">
        <f>VLOOKUP(Table7[[#This Row],[Patient PHN]],'[1]MASTER LIST'!$C:$D,2,FALSE)</f>
        <v>#N/A</v>
      </c>
    </row>
    <row r="2884" spans="1:18" x14ac:dyDescent="0.25">
      <c r="A2884" s="202"/>
      <c r="B2884" s="203"/>
      <c r="C2884" s="204"/>
      <c r="D2884" s="204"/>
      <c r="E2884" s="204"/>
      <c r="F2884" s="204"/>
      <c r="G2884" s="204"/>
      <c r="H2884" s="131"/>
      <c r="I2884" s="204"/>
      <c r="J2884" s="204"/>
      <c r="K2884" s="205"/>
      <c r="L2884" s="205"/>
      <c r="M2884" s="205"/>
      <c r="N2884" s="227">
        <f>Table7[[#This Row],[Drug Cost]]+Table7[[#This Row],[Drug Markup]]+Table7[[#This Row],[Drug Dispensing Fee]]</f>
        <v>0</v>
      </c>
      <c r="O2884" s="132"/>
      <c r="P2884" s="205">
        <f>Table7[[#This Row],[Total Drug Cost]]-Table7[[#This Row],[Total Third-party Pay]]</f>
        <v>0</v>
      </c>
      <c r="Q2884" s="205"/>
      <c r="R2884" s="70" t="e">
        <f>VLOOKUP(Table7[[#This Row],[Patient PHN]],'[1]MASTER LIST'!$C:$D,2,FALSE)</f>
        <v>#N/A</v>
      </c>
    </row>
    <row r="2885" spans="1:18" x14ac:dyDescent="0.25">
      <c r="A2885" s="202"/>
      <c r="B2885" s="203"/>
      <c r="C2885" s="204"/>
      <c r="D2885" s="204"/>
      <c r="E2885" s="204"/>
      <c r="F2885" s="204"/>
      <c r="G2885" s="204"/>
      <c r="H2885" s="131"/>
      <c r="I2885" s="204"/>
      <c r="J2885" s="204"/>
      <c r="K2885" s="205"/>
      <c r="L2885" s="205"/>
      <c r="M2885" s="205"/>
      <c r="N2885" s="227">
        <f>Table7[[#This Row],[Drug Cost]]+Table7[[#This Row],[Drug Markup]]+Table7[[#This Row],[Drug Dispensing Fee]]</f>
        <v>0</v>
      </c>
      <c r="O2885" s="132"/>
      <c r="P2885" s="205">
        <f>Table7[[#This Row],[Total Drug Cost]]-Table7[[#This Row],[Total Third-party Pay]]</f>
        <v>0</v>
      </c>
      <c r="Q2885" s="205"/>
      <c r="R2885" s="70" t="e">
        <f>VLOOKUP(Table7[[#This Row],[Patient PHN]],'[1]MASTER LIST'!$C:$D,2,FALSE)</f>
        <v>#N/A</v>
      </c>
    </row>
    <row r="2886" spans="1:18" x14ac:dyDescent="0.25">
      <c r="A2886" s="202"/>
      <c r="B2886" s="203"/>
      <c r="C2886" s="204"/>
      <c r="D2886" s="204"/>
      <c r="E2886" s="204"/>
      <c r="F2886" s="204"/>
      <c r="G2886" s="204"/>
      <c r="H2886" s="131"/>
      <c r="I2886" s="204"/>
      <c r="J2886" s="204"/>
      <c r="K2886" s="205"/>
      <c r="L2886" s="205"/>
      <c r="M2886" s="205"/>
      <c r="N2886" s="227">
        <f>Table7[[#This Row],[Drug Cost]]+Table7[[#This Row],[Drug Markup]]+Table7[[#This Row],[Drug Dispensing Fee]]</f>
        <v>0</v>
      </c>
      <c r="O2886" s="132"/>
      <c r="P2886" s="205">
        <f>Table7[[#This Row],[Total Drug Cost]]-Table7[[#This Row],[Total Third-party Pay]]</f>
        <v>0</v>
      </c>
      <c r="Q2886" s="205"/>
      <c r="R2886" s="70" t="e">
        <f>VLOOKUP(Table7[[#This Row],[Patient PHN]],'[1]MASTER LIST'!$C:$D,2,FALSE)</f>
        <v>#N/A</v>
      </c>
    </row>
    <row r="2887" spans="1:18" x14ac:dyDescent="0.25">
      <c r="A2887" s="202"/>
      <c r="B2887" s="203"/>
      <c r="C2887" s="204"/>
      <c r="D2887" s="204"/>
      <c r="E2887" s="204"/>
      <c r="F2887" s="204"/>
      <c r="G2887" s="204"/>
      <c r="H2887" s="131"/>
      <c r="I2887" s="204"/>
      <c r="J2887" s="204"/>
      <c r="K2887" s="205"/>
      <c r="L2887" s="205"/>
      <c r="M2887" s="205"/>
      <c r="N2887" s="227">
        <f>Table7[[#This Row],[Drug Cost]]+Table7[[#This Row],[Drug Markup]]+Table7[[#This Row],[Drug Dispensing Fee]]</f>
        <v>0</v>
      </c>
      <c r="O2887" s="132"/>
      <c r="P2887" s="205">
        <f>Table7[[#This Row],[Total Drug Cost]]-Table7[[#This Row],[Total Third-party Pay]]</f>
        <v>0</v>
      </c>
      <c r="Q2887" s="205"/>
      <c r="R2887" s="70" t="e">
        <f>VLOOKUP(Table7[[#This Row],[Patient PHN]],'[1]MASTER LIST'!$C:$D,2,FALSE)</f>
        <v>#N/A</v>
      </c>
    </row>
    <row r="2888" spans="1:18" x14ac:dyDescent="0.25">
      <c r="A2888" s="202"/>
      <c r="B2888" s="203"/>
      <c r="C2888" s="204"/>
      <c r="D2888" s="204"/>
      <c r="E2888" s="204"/>
      <c r="F2888" s="204"/>
      <c r="G2888" s="204"/>
      <c r="H2888" s="131"/>
      <c r="I2888" s="204"/>
      <c r="J2888" s="204"/>
      <c r="K2888" s="205"/>
      <c r="L2888" s="205"/>
      <c r="M2888" s="205"/>
      <c r="N2888" s="227">
        <f>Table7[[#This Row],[Drug Cost]]+Table7[[#This Row],[Drug Markup]]+Table7[[#This Row],[Drug Dispensing Fee]]</f>
        <v>0</v>
      </c>
      <c r="O2888" s="132"/>
      <c r="P2888" s="205">
        <f>Table7[[#This Row],[Total Drug Cost]]-Table7[[#This Row],[Total Third-party Pay]]</f>
        <v>0</v>
      </c>
      <c r="Q2888" s="205"/>
      <c r="R2888" s="70" t="e">
        <f>VLOOKUP(Table7[[#This Row],[Patient PHN]],'[1]MASTER LIST'!$C:$D,2,FALSE)</f>
        <v>#N/A</v>
      </c>
    </row>
    <row r="2889" spans="1:18" x14ac:dyDescent="0.25">
      <c r="A2889" s="202"/>
      <c r="B2889" s="203"/>
      <c r="C2889" s="204"/>
      <c r="D2889" s="204"/>
      <c r="E2889" s="204"/>
      <c r="F2889" s="204"/>
      <c r="G2889" s="204"/>
      <c r="H2889" s="131"/>
      <c r="I2889" s="204"/>
      <c r="J2889" s="204"/>
      <c r="K2889" s="205"/>
      <c r="L2889" s="205"/>
      <c r="M2889" s="205"/>
      <c r="N2889" s="227">
        <f>Table7[[#This Row],[Drug Cost]]+Table7[[#This Row],[Drug Markup]]+Table7[[#This Row],[Drug Dispensing Fee]]</f>
        <v>0</v>
      </c>
      <c r="O2889" s="132"/>
      <c r="P2889" s="205">
        <f>Table7[[#This Row],[Total Drug Cost]]-Table7[[#This Row],[Total Third-party Pay]]</f>
        <v>0</v>
      </c>
      <c r="Q2889" s="205"/>
      <c r="R2889" s="70" t="e">
        <f>VLOOKUP(Table7[[#This Row],[Patient PHN]],'[1]MASTER LIST'!$C:$D,2,FALSE)</f>
        <v>#N/A</v>
      </c>
    </row>
    <row r="2890" spans="1:18" x14ac:dyDescent="0.25">
      <c r="A2890" s="202"/>
      <c r="B2890" s="203"/>
      <c r="C2890" s="204"/>
      <c r="D2890" s="204"/>
      <c r="E2890" s="204"/>
      <c r="F2890" s="204"/>
      <c r="G2890" s="204"/>
      <c r="H2890" s="131"/>
      <c r="I2890" s="204"/>
      <c r="J2890" s="204"/>
      <c r="K2890" s="205"/>
      <c r="L2890" s="205"/>
      <c r="M2890" s="205"/>
      <c r="N2890" s="227">
        <f>Table7[[#This Row],[Drug Cost]]+Table7[[#This Row],[Drug Markup]]+Table7[[#This Row],[Drug Dispensing Fee]]</f>
        <v>0</v>
      </c>
      <c r="O2890" s="132"/>
      <c r="P2890" s="205">
        <f>Table7[[#This Row],[Total Drug Cost]]-Table7[[#This Row],[Total Third-party Pay]]</f>
        <v>0</v>
      </c>
      <c r="Q2890" s="205"/>
      <c r="R2890" s="70" t="e">
        <f>VLOOKUP(Table7[[#This Row],[Patient PHN]],'[1]MASTER LIST'!$C:$D,2,FALSE)</f>
        <v>#N/A</v>
      </c>
    </row>
    <row r="2891" spans="1:18" x14ac:dyDescent="0.25">
      <c r="A2891" s="202"/>
      <c r="B2891" s="203"/>
      <c r="C2891" s="204"/>
      <c r="D2891" s="204"/>
      <c r="E2891" s="204"/>
      <c r="F2891" s="204"/>
      <c r="G2891" s="204"/>
      <c r="H2891" s="131"/>
      <c r="I2891" s="204"/>
      <c r="J2891" s="204"/>
      <c r="K2891" s="205"/>
      <c r="L2891" s="205"/>
      <c r="M2891" s="205"/>
      <c r="N2891" s="227">
        <f>Table7[[#This Row],[Drug Cost]]+Table7[[#This Row],[Drug Markup]]+Table7[[#This Row],[Drug Dispensing Fee]]</f>
        <v>0</v>
      </c>
      <c r="O2891" s="132"/>
      <c r="P2891" s="205">
        <f>Table7[[#This Row],[Total Drug Cost]]-Table7[[#This Row],[Total Third-party Pay]]</f>
        <v>0</v>
      </c>
      <c r="Q2891" s="205"/>
      <c r="R2891" s="70" t="e">
        <f>VLOOKUP(Table7[[#This Row],[Patient PHN]],'[1]MASTER LIST'!$C:$D,2,FALSE)</f>
        <v>#N/A</v>
      </c>
    </row>
    <row r="2892" spans="1:18" x14ac:dyDescent="0.25">
      <c r="A2892" s="202"/>
      <c r="B2892" s="203"/>
      <c r="C2892" s="204"/>
      <c r="D2892" s="204"/>
      <c r="E2892" s="204"/>
      <c r="F2892" s="204"/>
      <c r="G2892" s="204"/>
      <c r="H2892" s="131"/>
      <c r="I2892" s="204"/>
      <c r="J2892" s="204"/>
      <c r="K2892" s="205"/>
      <c r="L2892" s="205"/>
      <c r="M2892" s="205"/>
      <c r="N2892" s="227">
        <f>Table7[[#This Row],[Drug Cost]]+Table7[[#This Row],[Drug Markup]]+Table7[[#This Row],[Drug Dispensing Fee]]</f>
        <v>0</v>
      </c>
      <c r="O2892" s="132"/>
      <c r="P2892" s="205">
        <f>Table7[[#This Row],[Total Drug Cost]]-Table7[[#This Row],[Total Third-party Pay]]</f>
        <v>0</v>
      </c>
      <c r="Q2892" s="205"/>
      <c r="R2892" s="70" t="e">
        <f>VLOOKUP(Table7[[#This Row],[Patient PHN]],'[1]MASTER LIST'!$C:$D,2,FALSE)</f>
        <v>#N/A</v>
      </c>
    </row>
    <row r="2893" spans="1:18" x14ac:dyDescent="0.25">
      <c r="A2893" s="202"/>
      <c r="B2893" s="203"/>
      <c r="C2893" s="204"/>
      <c r="D2893" s="204"/>
      <c r="E2893" s="204"/>
      <c r="F2893" s="204"/>
      <c r="G2893" s="204"/>
      <c r="H2893" s="131"/>
      <c r="I2893" s="204"/>
      <c r="J2893" s="204"/>
      <c r="K2893" s="205"/>
      <c r="L2893" s="205"/>
      <c r="M2893" s="205"/>
      <c r="N2893" s="227">
        <f>Table7[[#This Row],[Drug Cost]]+Table7[[#This Row],[Drug Markup]]+Table7[[#This Row],[Drug Dispensing Fee]]</f>
        <v>0</v>
      </c>
      <c r="O2893" s="132"/>
      <c r="P2893" s="205">
        <f>Table7[[#This Row],[Total Drug Cost]]-Table7[[#This Row],[Total Third-party Pay]]</f>
        <v>0</v>
      </c>
      <c r="Q2893" s="205"/>
      <c r="R2893" s="70" t="e">
        <f>VLOOKUP(Table7[[#This Row],[Patient PHN]],'[1]MASTER LIST'!$C:$D,2,FALSE)</f>
        <v>#N/A</v>
      </c>
    </row>
    <row r="2894" spans="1:18" x14ac:dyDescent="0.25">
      <c r="A2894" s="202"/>
      <c r="B2894" s="203"/>
      <c r="C2894" s="204"/>
      <c r="D2894" s="204"/>
      <c r="E2894" s="204"/>
      <c r="F2894" s="204"/>
      <c r="G2894" s="204"/>
      <c r="H2894" s="131"/>
      <c r="I2894" s="204"/>
      <c r="J2894" s="204"/>
      <c r="K2894" s="205"/>
      <c r="L2894" s="205"/>
      <c r="M2894" s="205"/>
      <c r="N2894" s="227">
        <f>Table7[[#This Row],[Drug Cost]]+Table7[[#This Row],[Drug Markup]]+Table7[[#This Row],[Drug Dispensing Fee]]</f>
        <v>0</v>
      </c>
      <c r="O2894" s="132"/>
      <c r="P2894" s="205">
        <f>Table7[[#This Row],[Total Drug Cost]]-Table7[[#This Row],[Total Third-party Pay]]</f>
        <v>0</v>
      </c>
      <c r="Q2894" s="205"/>
      <c r="R2894" s="70" t="e">
        <f>VLOOKUP(Table7[[#This Row],[Patient PHN]],'[1]MASTER LIST'!$C:$D,2,FALSE)</f>
        <v>#N/A</v>
      </c>
    </row>
    <row r="2895" spans="1:18" x14ac:dyDescent="0.25">
      <c r="A2895" s="202"/>
      <c r="B2895" s="203"/>
      <c r="C2895" s="204"/>
      <c r="D2895" s="204"/>
      <c r="E2895" s="204"/>
      <c r="F2895" s="204"/>
      <c r="G2895" s="204"/>
      <c r="H2895" s="131"/>
      <c r="I2895" s="204"/>
      <c r="J2895" s="204"/>
      <c r="K2895" s="205"/>
      <c r="L2895" s="205"/>
      <c r="M2895" s="205"/>
      <c r="N2895" s="227">
        <f>Table7[[#This Row],[Drug Cost]]+Table7[[#This Row],[Drug Markup]]+Table7[[#This Row],[Drug Dispensing Fee]]</f>
        <v>0</v>
      </c>
      <c r="O2895" s="132"/>
      <c r="P2895" s="205">
        <f>Table7[[#This Row],[Total Drug Cost]]-Table7[[#This Row],[Total Third-party Pay]]</f>
        <v>0</v>
      </c>
      <c r="Q2895" s="205"/>
      <c r="R2895" s="70" t="e">
        <f>VLOOKUP(Table7[[#This Row],[Patient PHN]],'[1]MASTER LIST'!$C:$D,2,FALSE)</f>
        <v>#N/A</v>
      </c>
    </row>
    <row r="2896" spans="1:18" x14ac:dyDescent="0.25">
      <c r="A2896" s="202"/>
      <c r="B2896" s="203"/>
      <c r="C2896" s="204"/>
      <c r="D2896" s="204"/>
      <c r="E2896" s="204"/>
      <c r="F2896" s="204"/>
      <c r="G2896" s="204"/>
      <c r="H2896" s="131"/>
      <c r="I2896" s="204"/>
      <c r="J2896" s="204"/>
      <c r="K2896" s="205"/>
      <c r="L2896" s="205"/>
      <c r="M2896" s="205"/>
      <c r="N2896" s="227">
        <f>Table7[[#This Row],[Drug Cost]]+Table7[[#This Row],[Drug Markup]]+Table7[[#This Row],[Drug Dispensing Fee]]</f>
        <v>0</v>
      </c>
      <c r="O2896" s="132"/>
      <c r="P2896" s="205">
        <f>Table7[[#This Row],[Total Drug Cost]]-Table7[[#This Row],[Total Third-party Pay]]</f>
        <v>0</v>
      </c>
      <c r="Q2896" s="205"/>
      <c r="R2896" s="70" t="e">
        <f>VLOOKUP(Table7[[#This Row],[Patient PHN]],'[1]MASTER LIST'!$C:$D,2,FALSE)</f>
        <v>#N/A</v>
      </c>
    </row>
    <row r="2897" spans="1:18" x14ac:dyDescent="0.25">
      <c r="A2897" s="202"/>
      <c r="B2897" s="203"/>
      <c r="C2897" s="204"/>
      <c r="D2897" s="204"/>
      <c r="E2897" s="204"/>
      <c r="F2897" s="204"/>
      <c r="G2897" s="204"/>
      <c r="H2897" s="131"/>
      <c r="I2897" s="204"/>
      <c r="J2897" s="204"/>
      <c r="K2897" s="205"/>
      <c r="L2897" s="205"/>
      <c r="M2897" s="205"/>
      <c r="N2897" s="227">
        <f>Table7[[#This Row],[Drug Cost]]+Table7[[#This Row],[Drug Markup]]+Table7[[#This Row],[Drug Dispensing Fee]]</f>
        <v>0</v>
      </c>
      <c r="O2897" s="132"/>
      <c r="P2897" s="205">
        <f>Table7[[#This Row],[Total Drug Cost]]-Table7[[#This Row],[Total Third-party Pay]]</f>
        <v>0</v>
      </c>
      <c r="Q2897" s="205"/>
      <c r="R2897" s="70" t="e">
        <f>VLOOKUP(Table7[[#This Row],[Patient PHN]],'[1]MASTER LIST'!$C:$D,2,FALSE)</f>
        <v>#N/A</v>
      </c>
    </row>
    <row r="2898" spans="1:18" x14ac:dyDescent="0.25">
      <c r="A2898" s="202"/>
      <c r="B2898" s="203"/>
      <c r="C2898" s="204"/>
      <c r="D2898" s="204"/>
      <c r="E2898" s="204"/>
      <c r="F2898" s="204"/>
      <c r="G2898" s="204"/>
      <c r="H2898" s="131"/>
      <c r="I2898" s="204"/>
      <c r="J2898" s="204"/>
      <c r="K2898" s="205"/>
      <c r="L2898" s="205"/>
      <c r="M2898" s="205"/>
      <c r="N2898" s="227">
        <f>Table7[[#This Row],[Drug Cost]]+Table7[[#This Row],[Drug Markup]]+Table7[[#This Row],[Drug Dispensing Fee]]</f>
        <v>0</v>
      </c>
      <c r="O2898" s="132"/>
      <c r="P2898" s="205">
        <f>Table7[[#This Row],[Total Drug Cost]]-Table7[[#This Row],[Total Third-party Pay]]</f>
        <v>0</v>
      </c>
      <c r="Q2898" s="205"/>
      <c r="R2898" s="70" t="e">
        <f>VLOOKUP(Table7[[#This Row],[Patient PHN]],'[1]MASTER LIST'!$C:$D,2,FALSE)</f>
        <v>#N/A</v>
      </c>
    </row>
    <row r="2899" spans="1:18" x14ac:dyDescent="0.25">
      <c r="A2899" s="202"/>
      <c r="B2899" s="203"/>
      <c r="C2899" s="204"/>
      <c r="D2899" s="204"/>
      <c r="E2899" s="204"/>
      <c r="F2899" s="204"/>
      <c r="G2899" s="204"/>
      <c r="H2899" s="131"/>
      <c r="I2899" s="204"/>
      <c r="J2899" s="204"/>
      <c r="K2899" s="205"/>
      <c r="L2899" s="205"/>
      <c r="M2899" s="205"/>
      <c r="N2899" s="227">
        <f>Table7[[#This Row],[Drug Cost]]+Table7[[#This Row],[Drug Markup]]+Table7[[#This Row],[Drug Dispensing Fee]]</f>
        <v>0</v>
      </c>
      <c r="O2899" s="132"/>
      <c r="P2899" s="205">
        <f>Table7[[#This Row],[Total Drug Cost]]-Table7[[#This Row],[Total Third-party Pay]]</f>
        <v>0</v>
      </c>
      <c r="Q2899" s="205"/>
      <c r="R2899" s="70" t="e">
        <f>VLOOKUP(Table7[[#This Row],[Patient PHN]],'[1]MASTER LIST'!$C:$D,2,FALSE)</f>
        <v>#N/A</v>
      </c>
    </row>
    <row r="2900" spans="1:18" x14ac:dyDescent="0.25">
      <c r="A2900" s="202"/>
      <c r="B2900" s="203"/>
      <c r="C2900" s="204"/>
      <c r="D2900" s="204"/>
      <c r="E2900" s="204"/>
      <c r="F2900" s="204"/>
      <c r="G2900" s="204"/>
      <c r="H2900" s="131"/>
      <c r="I2900" s="204"/>
      <c r="J2900" s="204"/>
      <c r="K2900" s="205"/>
      <c r="L2900" s="205"/>
      <c r="M2900" s="205"/>
      <c r="N2900" s="227">
        <f>Table7[[#This Row],[Drug Cost]]+Table7[[#This Row],[Drug Markup]]+Table7[[#This Row],[Drug Dispensing Fee]]</f>
        <v>0</v>
      </c>
      <c r="O2900" s="132"/>
      <c r="P2900" s="205">
        <f>Table7[[#This Row],[Total Drug Cost]]-Table7[[#This Row],[Total Third-party Pay]]</f>
        <v>0</v>
      </c>
      <c r="Q2900" s="205"/>
      <c r="R2900" s="70" t="e">
        <f>VLOOKUP(Table7[[#This Row],[Patient PHN]],'[1]MASTER LIST'!$C:$D,2,FALSE)</f>
        <v>#N/A</v>
      </c>
    </row>
    <row r="2901" spans="1:18" x14ac:dyDescent="0.25">
      <c r="A2901" s="202"/>
      <c r="B2901" s="203"/>
      <c r="C2901" s="204"/>
      <c r="D2901" s="204"/>
      <c r="E2901" s="204"/>
      <c r="F2901" s="204"/>
      <c r="G2901" s="204"/>
      <c r="H2901" s="131"/>
      <c r="I2901" s="204"/>
      <c r="J2901" s="204"/>
      <c r="K2901" s="205"/>
      <c r="L2901" s="205"/>
      <c r="M2901" s="205"/>
      <c r="N2901" s="227">
        <f>Table7[[#This Row],[Drug Cost]]+Table7[[#This Row],[Drug Markup]]+Table7[[#This Row],[Drug Dispensing Fee]]</f>
        <v>0</v>
      </c>
      <c r="O2901" s="132"/>
      <c r="P2901" s="205">
        <f>Table7[[#This Row],[Total Drug Cost]]-Table7[[#This Row],[Total Third-party Pay]]</f>
        <v>0</v>
      </c>
      <c r="Q2901" s="205"/>
      <c r="R2901" s="70" t="e">
        <f>VLOOKUP(Table7[[#This Row],[Patient PHN]],'[1]MASTER LIST'!$C:$D,2,FALSE)</f>
        <v>#N/A</v>
      </c>
    </row>
    <row r="2902" spans="1:18" x14ac:dyDescent="0.25">
      <c r="A2902" s="202"/>
      <c r="B2902" s="203"/>
      <c r="C2902" s="204"/>
      <c r="D2902" s="204"/>
      <c r="E2902" s="204"/>
      <c r="F2902" s="204"/>
      <c r="G2902" s="204"/>
      <c r="H2902" s="131"/>
      <c r="I2902" s="204"/>
      <c r="J2902" s="204"/>
      <c r="K2902" s="205"/>
      <c r="L2902" s="205"/>
      <c r="M2902" s="205"/>
      <c r="N2902" s="227">
        <f>Table7[[#This Row],[Drug Cost]]+Table7[[#This Row],[Drug Markup]]+Table7[[#This Row],[Drug Dispensing Fee]]</f>
        <v>0</v>
      </c>
      <c r="O2902" s="132"/>
      <c r="P2902" s="205">
        <f>Table7[[#This Row],[Total Drug Cost]]-Table7[[#This Row],[Total Third-party Pay]]</f>
        <v>0</v>
      </c>
      <c r="Q2902" s="205"/>
      <c r="R2902" s="70" t="e">
        <f>VLOOKUP(Table7[[#This Row],[Patient PHN]],'[1]MASTER LIST'!$C:$D,2,FALSE)</f>
        <v>#N/A</v>
      </c>
    </row>
    <row r="2903" spans="1:18" x14ac:dyDescent="0.25">
      <c r="A2903" s="202"/>
      <c r="B2903" s="203"/>
      <c r="C2903" s="204"/>
      <c r="D2903" s="204"/>
      <c r="E2903" s="204"/>
      <c r="F2903" s="204"/>
      <c r="G2903" s="204"/>
      <c r="H2903" s="131"/>
      <c r="I2903" s="204"/>
      <c r="J2903" s="204"/>
      <c r="K2903" s="205"/>
      <c r="L2903" s="205"/>
      <c r="M2903" s="205"/>
      <c r="N2903" s="227">
        <f>Table7[[#This Row],[Drug Cost]]+Table7[[#This Row],[Drug Markup]]+Table7[[#This Row],[Drug Dispensing Fee]]</f>
        <v>0</v>
      </c>
      <c r="O2903" s="132"/>
      <c r="P2903" s="205">
        <f>Table7[[#This Row],[Total Drug Cost]]-Table7[[#This Row],[Total Third-party Pay]]</f>
        <v>0</v>
      </c>
      <c r="Q2903" s="205"/>
      <c r="R2903" s="70" t="e">
        <f>VLOOKUP(Table7[[#This Row],[Patient PHN]],'[1]MASTER LIST'!$C:$D,2,FALSE)</f>
        <v>#N/A</v>
      </c>
    </row>
    <row r="2904" spans="1:18" x14ac:dyDescent="0.25">
      <c r="A2904" s="202"/>
      <c r="B2904" s="203"/>
      <c r="C2904" s="204"/>
      <c r="D2904" s="204"/>
      <c r="E2904" s="204"/>
      <c r="F2904" s="204"/>
      <c r="G2904" s="204"/>
      <c r="H2904" s="131"/>
      <c r="I2904" s="204"/>
      <c r="J2904" s="204"/>
      <c r="K2904" s="205"/>
      <c r="L2904" s="205"/>
      <c r="M2904" s="205"/>
      <c r="N2904" s="227">
        <f>Table7[[#This Row],[Drug Cost]]+Table7[[#This Row],[Drug Markup]]+Table7[[#This Row],[Drug Dispensing Fee]]</f>
        <v>0</v>
      </c>
      <c r="O2904" s="132"/>
      <c r="P2904" s="205">
        <f>Table7[[#This Row],[Total Drug Cost]]-Table7[[#This Row],[Total Third-party Pay]]</f>
        <v>0</v>
      </c>
      <c r="Q2904" s="205"/>
      <c r="R2904" s="70" t="e">
        <f>VLOOKUP(Table7[[#This Row],[Patient PHN]],'[1]MASTER LIST'!$C:$D,2,FALSE)</f>
        <v>#N/A</v>
      </c>
    </row>
    <row r="2905" spans="1:18" x14ac:dyDescent="0.25">
      <c r="A2905" s="202"/>
      <c r="B2905" s="203"/>
      <c r="C2905" s="204"/>
      <c r="D2905" s="204"/>
      <c r="E2905" s="204"/>
      <c r="F2905" s="204"/>
      <c r="G2905" s="204"/>
      <c r="H2905" s="131"/>
      <c r="I2905" s="204"/>
      <c r="J2905" s="204"/>
      <c r="K2905" s="205"/>
      <c r="L2905" s="205"/>
      <c r="M2905" s="205"/>
      <c r="N2905" s="227">
        <f>Table7[[#This Row],[Drug Cost]]+Table7[[#This Row],[Drug Markup]]+Table7[[#This Row],[Drug Dispensing Fee]]</f>
        <v>0</v>
      </c>
      <c r="O2905" s="132"/>
      <c r="P2905" s="205">
        <f>Table7[[#This Row],[Total Drug Cost]]-Table7[[#This Row],[Total Third-party Pay]]</f>
        <v>0</v>
      </c>
      <c r="Q2905" s="205"/>
      <c r="R2905" s="70" t="e">
        <f>VLOOKUP(Table7[[#This Row],[Patient PHN]],'[1]MASTER LIST'!$C:$D,2,FALSE)</f>
        <v>#N/A</v>
      </c>
    </row>
    <row r="2906" spans="1:18" x14ac:dyDescent="0.25">
      <c r="A2906" s="202"/>
      <c r="B2906" s="203"/>
      <c r="C2906" s="204"/>
      <c r="D2906" s="204"/>
      <c r="E2906" s="204"/>
      <c r="F2906" s="204"/>
      <c r="G2906" s="204"/>
      <c r="H2906" s="131"/>
      <c r="I2906" s="204"/>
      <c r="J2906" s="204"/>
      <c r="K2906" s="205"/>
      <c r="L2906" s="205"/>
      <c r="M2906" s="205"/>
      <c r="N2906" s="227">
        <f>Table7[[#This Row],[Drug Cost]]+Table7[[#This Row],[Drug Markup]]+Table7[[#This Row],[Drug Dispensing Fee]]</f>
        <v>0</v>
      </c>
      <c r="O2906" s="132"/>
      <c r="P2906" s="205">
        <f>Table7[[#This Row],[Total Drug Cost]]-Table7[[#This Row],[Total Third-party Pay]]</f>
        <v>0</v>
      </c>
      <c r="Q2906" s="205"/>
      <c r="R2906" s="70" t="e">
        <f>VLOOKUP(Table7[[#This Row],[Patient PHN]],'[1]MASTER LIST'!$C:$D,2,FALSE)</f>
        <v>#N/A</v>
      </c>
    </row>
    <row r="2907" spans="1:18" x14ac:dyDescent="0.25">
      <c r="A2907" s="202"/>
      <c r="B2907" s="203"/>
      <c r="C2907" s="204"/>
      <c r="D2907" s="204"/>
      <c r="E2907" s="204"/>
      <c r="F2907" s="204"/>
      <c r="G2907" s="204"/>
      <c r="H2907" s="131"/>
      <c r="I2907" s="204"/>
      <c r="J2907" s="204"/>
      <c r="K2907" s="205"/>
      <c r="L2907" s="205"/>
      <c r="M2907" s="205"/>
      <c r="N2907" s="227">
        <f>Table7[[#This Row],[Drug Cost]]+Table7[[#This Row],[Drug Markup]]+Table7[[#This Row],[Drug Dispensing Fee]]</f>
        <v>0</v>
      </c>
      <c r="O2907" s="132"/>
      <c r="P2907" s="205">
        <f>Table7[[#This Row],[Total Drug Cost]]-Table7[[#This Row],[Total Third-party Pay]]</f>
        <v>0</v>
      </c>
      <c r="Q2907" s="205"/>
      <c r="R2907" s="70" t="e">
        <f>VLOOKUP(Table7[[#This Row],[Patient PHN]],'[1]MASTER LIST'!$C:$D,2,FALSE)</f>
        <v>#N/A</v>
      </c>
    </row>
    <row r="2908" spans="1:18" x14ac:dyDescent="0.25">
      <c r="A2908" s="202"/>
      <c r="B2908" s="203"/>
      <c r="C2908" s="204"/>
      <c r="D2908" s="204"/>
      <c r="E2908" s="204"/>
      <c r="F2908" s="204"/>
      <c r="G2908" s="204"/>
      <c r="H2908" s="131"/>
      <c r="I2908" s="204"/>
      <c r="J2908" s="204"/>
      <c r="K2908" s="205"/>
      <c r="L2908" s="205"/>
      <c r="M2908" s="205"/>
      <c r="N2908" s="227">
        <f>Table7[[#This Row],[Drug Cost]]+Table7[[#This Row],[Drug Markup]]+Table7[[#This Row],[Drug Dispensing Fee]]</f>
        <v>0</v>
      </c>
      <c r="O2908" s="132"/>
      <c r="P2908" s="205">
        <f>Table7[[#This Row],[Total Drug Cost]]-Table7[[#This Row],[Total Third-party Pay]]</f>
        <v>0</v>
      </c>
      <c r="Q2908" s="205"/>
      <c r="R2908" s="70" t="e">
        <f>VLOOKUP(Table7[[#This Row],[Patient PHN]],'[1]MASTER LIST'!$C:$D,2,FALSE)</f>
        <v>#N/A</v>
      </c>
    </row>
    <row r="2909" spans="1:18" x14ac:dyDescent="0.25">
      <c r="A2909" s="202"/>
      <c r="B2909" s="203"/>
      <c r="C2909" s="204"/>
      <c r="D2909" s="204"/>
      <c r="E2909" s="204"/>
      <c r="F2909" s="204"/>
      <c r="G2909" s="204"/>
      <c r="H2909" s="131"/>
      <c r="I2909" s="204"/>
      <c r="J2909" s="204"/>
      <c r="K2909" s="205"/>
      <c r="L2909" s="205"/>
      <c r="M2909" s="205"/>
      <c r="N2909" s="227">
        <f>Table7[[#This Row],[Drug Cost]]+Table7[[#This Row],[Drug Markup]]+Table7[[#This Row],[Drug Dispensing Fee]]</f>
        <v>0</v>
      </c>
      <c r="O2909" s="132"/>
      <c r="P2909" s="205">
        <f>Table7[[#This Row],[Total Drug Cost]]-Table7[[#This Row],[Total Third-party Pay]]</f>
        <v>0</v>
      </c>
      <c r="Q2909" s="205"/>
      <c r="R2909" s="70" t="e">
        <f>VLOOKUP(Table7[[#This Row],[Patient PHN]],'[1]MASTER LIST'!$C:$D,2,FALSE)</f>
        <v>#N/A</v>
      </c>
    </row>
    <row r="2910" spans="1:18" x14ac:dyDescent="0.25">
      <c r="A2910" s="202"/>
      <c r="B2910" s="203"/>
      <c r="C2910" s="204"/>
      <c r="D2910" s="204"/>
      <c r="E2910" s="204"/>
      <c r="F2910" s="204"/>
      <c r="G2910" s="204"/>
      <c r="H2910" s="131"/>
      <c r="I2910" s="204"/>
      <c r="J2910" s="204"/>
      <c r="K2910" s="205"/>
      <c r="L2910" s="205"/>
      <c r="M2910" s="205"/>
      <c r="N2910" s="227">
        <f>Table7[[#This Row],[Drug Cost]]+Table7[[#This Row],[Drug Markup]]+Table7[[#This Row],[Drug Dispensing Fee]]</f>
        <v>0</v>
      </c>
      <c r="O2910" s="132"/>
      <c r="P2910" s="205">
        <f>Table7[[#This Row],[Total Drug Cost]]-Table7[[#This Row],[Total Third-party Pay]]</f>
        <v>0</v>
      </c>
      <c r="Q2910" s="205"/>
      <c r="R2910" s="70" t="e">
        <f>VLOOKUP(Table7[[#This Row],[Patient PHN]],'[1]MASTER LIST'!$C:$D,2,FALSE)</f>
        <v>#N/A</v>
      </c>
    </row>
    <row r="2911" spans="1:18" x14ac:dyDescent="0.25">
      <c r="A2911" s="202"/>
      <c r="B2911" s="203"/>
      <c r="C2911" s="204"/>
      <c r="D2911" s="204"/>
      <c r="E2911" s="204"/>
      <c r="F2911" s="204"/>
      <c r="G2911" s="204"/>
      <c r="H2911" s="131"/>
      <c r="I2911" s="204"/>
      <c r="J2911" s="204"/>
      <c r="K2911" s="205"/>
      <c r="L2911" s="205"/>
      <c r="M2911" s="205"/>
      <c r="N2911" s="227">
        <f>Table7[[#This Row],[Drug Cost]]+Table7[[#This Row],[Drug Markup]]+Table7[[#This Row],[Drug Dispensing Fee]]</f>
        <v>0</v>
      </c>
      <c r="O2911" s="132"/>
      <c r="P2911" s="205">
        <f>Table7[[#This Row],[Total Drug Cost]]-Table7[[#This Row],[Total Third-party Pay]]</f>
        <v>0</v>
      </c>
      <c r="Q2911" s="205"/>
      <c r="R2911" s="70" t="e">
        <f>VLOOKUP(Table7[[#This Row],[Patient PHN]],'[1]MASTER LIST'!$C:$D,2,FALSE)</f>
        <v>#N/A</v>
      </c>
    </row>
    <row r="2912" spans="1:18" x14ac:dyDescent="0.25">
      <c r="A2912" s="202"/>
      <c r="B2912" s="203"/>
      <c r="C2912" s="204"/>
      <c r="D2912" s="204"/>
      <c r="E2912" s="204"/>
      <c r="F2912" s="204"/>
      <c r="G2912" s="204"/>
      <c r="H2912" s="131"/>
      <c r="I2912" s="204"/>
      <c r="J2912" s="204"/>
      <c r="K2912" s="205"/>
      <c r="L2912" s="205"/>
      <c r="M2912" s="205"/>
      <c r="N2912" s="227">
        <f>Table7[[#This Row],[Drug Cost]]+Table7[[#This Row],[Drug Markup]]+Table7[[#This Row],[Drug Dispensing Fee]]</f>
        <v>0</v>
      </c>
      <c r="O2912" s="132"/>
      <c r="P2912" s="205">
        <f>Table7[[#This Row],[Total Drug Cost]]-Table7[[#This Row],[Total Third-party Pay]]</f>
        <v>0</v>
      </c>
      <c r="Q2912" s="205"/>
      <c r="R2912" s="70" t="e">
        <f>VLOOKUP(Table7[[#This Row],[Patient PHN]],'[1]MASTER LIST'!$C:$D,2,FALSE)</f>
        <v>#N/A</v>
      </c>
    </row>
    <row r="2913" spans="1:18" x14ac:dyDescent="0.25">
      <c r="A2913" s="202"/>
      <c r="B2913" s="203"/>
      <c r="C2913" s="204"/>
      <c r="D2913" s="204"/>
      <c r="E2913" s="204"/>
      <c r="F2913" s="204"/>
      <c r="G2913" s="204"/>
      <c r="H2913" s="131"/>
      <c r="I2913" s="204"/>
      <c r="J2913" s="204"/>
      <c r="K2913" s="205"/>
      <c r="L2913" s="205"/>
      <c r="M2913" s="205"/>
      <c r="N2913" s="227">
        <f>Table7[[#This Row],[Drug Cost]]+Table7[[#This Row],[Drug Markup]]+Table7[[#This Row],[Drug Dispensing Fee]]</f>
        <v>0</v>
      </c>
      <c r="O2913" s="132"/>
      <c r="P2913" s="205">
        <f>Table7[[#This Row],[Total Drug Cost]]-Table7[[#This Row],[Total Third-party Pay]]</f>
        <v>0</v>
      </c>
      <c r="Q2913" s="205"/>
      <c r="R2913" s="70" t="e">
        <f>VLOOKUP(Table7[[#This Row],[Patient PHN]],'[1]MASTER LIST'!$C:$D,2,FALSE)</f>
        <v>#N/A</v>
      </c>
    </row>
    <row r="2914" spans="1:18" x14ac:dyDescent="0.25">
      <c r="A2914" s="202"/>
      <c r="B2914" s="203"/>
      <c r="C2914" s="204"/>
      <c r="D2914" s="204"/>
      <c r="E2914" s="204"/>
      <c r="F2914" s="204"/>
      <c r="G2914" s="204"/>
      <c r="H2914" s="131"/>
      <c r="I2914" s="204"/>
      <c r="J2914" s="204"/>
      <c r="K2914" s="205"/>
      <c r="L2914" s="205"/>
      <c r="M2914" s="205"/>
      <c r="N2914" s="227">
        <f>Table7[[#This Row],[Drug Cost]]+Table7[[#This Row],[Drug Markup]]+Table7[[#This Row],[Drug Dispensing Fee]]</f>
        <v>0</v>
      </c>
      <c r="O2914" s="132"/>
      <c r="P2914" s="205">
        <f>Table7[[#This Row],[Total Drug Cost]]-Table7[[#This Row],[Total Third-party Pay]]</f>
        <v>0</v>
      </c>
      <c r="Q2914" s="205"/>
      <c r="R2914" s="70" t="e">
        <f>VLOOKUP(Table7[[#This Row],[Patient PHN]],'[1]MASTER LIST'!$C:$D,2,FALSE)</f>
        <v>#N/A</v>
      </c>
    </row>
    <row r="2915" spans="1:18" x14ac:dyDescent="0.25">
      <c r="A2915" s="202"/>
      <c r="B2915" s="203"/>
      <c r="C2915" s="204"/>
      <c r="D2915" s="204"/>
      <c r="E2915" s="204"/>
      <c r="F2915" s="204"/>
      <c r="G2915" s="204"/>
      <c r="H2915" s="131"/>
      <c r="I2915" s="204"/>
      <c r="J2915" s="204"/>
      <c r="K2915" s="205"/>
      <c r="L2915" s="205"/>
      <c r="M2915" s="205"/>
      <c r="N2915" s="227">
        <f>Table7[[#This Row],[Drug Cost]]+Table7[[#This Row],[Drug Markup]]+Table7[[#This Row],[Drug Dispensing Fee]]</f>
        <v>0</v>
      </c>
      <c r="O2915" s="132"/>
      <c r="P2915" s="205">
        <f>Table7[[#This Row],[Total Drug Cost]]-Table7[[#This Row],[Total Third-party Pay]]</f>
        <v>0</v>
      </c>
      <c r="Q2915" s="205"/>
      <c r="R2915" s="70" t="e">
        <f>VLOOKUP(Table7[[#This Row],[Patient PHN]],'[1]MASTER LIST'!$C:$D,2,FALSE)</f>
        <v>#N/A</v>
      </c>
    </row>
    <row r="2916" spans="1:18" x14ac:dyDescent="0.25">
      <c r="A2916" s="202"/>
      <c r="B2916" s="203"/>
      <c r="C2916" s="204"/>
      <c r="D2916" s="204"/>
      <c r="E2916" s="204"/>
      <c r="F2916" s="204"/>
      <c r="G2916" s="204"/>
      <c r="H2916" s="131"/>
      <c r="I2916" s="204"/>
      <c r="J2916" s="204"/>
      <c r="K2916" s="205"/>
      <c r="L2916" s="205"/>
      <c r="M2916" s="205"/>
      <c r="N2916" s="227">
        <f>Table7[[#This Row],[Drug Cost]]+Table7[[#This Row],[Drug Markup]]+Table7[[#This Row],[Drug Dispensing Fee]]</f>
        <v>0</v>
      </c>
      <c r="O2916" s="132"/>
      <c r="P2916" s="205">
        <f>Table7[[#This Row],[Total Drug Cost]]-Table7[[#This Row],[Total Third-party Pay]]</f>
        <v>0</v>
      </c>
      <c r="Q2916" s="205"/>
      <c r="R2916" s="70" t="e">
        <f>VLOOKUP(Table7[[#This Row],[Patient PHN]],'[1]MASTER LIST'!$C:$D,2,FALSE)</f>
        <v>#N/A</v>
      </c>
    </row>
    <row r="2917" spans="1:18" x14ac:dyDescent="0.25">
      <c r="A2917" s="202"/>
      <c r="B2917" s="203"/>
      <c r="C2917" s="204"/>
      <c r="D2917" s="204"/>
      <c r="E2917" s="204"/>
      <c r="F2917" s="204"/>
      <c r="G2917" s="204"/>
      <c r="H2917" s="131"/>
      <c r="I2917" s="204"/>
      <c r="J2917" s="204"/>
      <c r="K2917" s="205"/>
      <c r="L2917" s="205"/>
      <c r="M2917" s="205"/>
      <c r="N2917" s="227">
        <f>Table7[[#This Row],[Drug Cost]]+Table7[[#This Row],[Drug Markup]]+Table7[[#This Row],[Drug Dispensing Fee]]</f>
        <v>0</v>
      </c>
      <c r="O2917" s="132"/>
      <c r="P2917" s="205">
        <f>Table7[[#This Row],[Total Drug Cost]]-Table7[[#This Row],[Total Third-party Pay]]</f>
        <v>0</v>
      </c>
      <c r="Q2917" s="205"/>
      <c r="R2917" s="70" t="e">
        <f>VLOOKUP(Table7[[#This Row],[Patient PHN]],'[1]MASTER LIST'!$C:$D,2,FALSE)</f>
        <v>#N/A</v>
      </c>
    </row>
    <row r="2918" spans="1:18" x14ac:dyDescent="0.25">
      <c r="A2918" s="202"/>
      <c r="B2918" s="203"/>
      <c r="C2918" s="204"/>
      <c r="D2918" s="204"/>
      <c r="E2918" s="204"/>
      <c r="F2918" s="204"/>
      <c r="G2918" s="204"/>
      <c r="H2918" s="131"/>
      <c r="I2918" s="204"/>
      <c r="J2918" s="204"/>
      <c r="K2918" s="205"/>
      <c r="L2918" s="205"/>
      <c r="M2918" s="205"/>
      <c r="N2918" s="227">
        <f>Table7[[#This Row],[Drug Cost]]+Table7[[#This Row],[Drug Markup]]+Table7[[#This Row],[Drug Dispensing Fee]]</f>
        <v>0</v>
      </c>
      <c r="O2918" s="132"/>
      <c r="P2918" s="205">
        <f>Table7[[#This Row],[Total Drug Cost]]-Table7[[#This Row],[Total Third-party Pay]]</f>
        <v>0</v>
      </c>
      <c r="Q2918" s="205"/>
      <c r="R2918" s="70" t="e">
        <f>VLOOKUP(Table7[[#This Row],[Patient PHN]],'[1]MASTER LIST'!$C:$D,2,FALSE)</f>
        <v>#N/A</v>
      </c>
    </row>
    <row r="2919" spans="1:18" x14ac:dyDescent="0.25">
      <c r="A2919" s="202"/>
      <c r="B2919" s="203"/>
      <c r="C2919" s="204"/>
      <c r="D2919" s="204"/>
      <c r="E2919" s="204"/>
      <c r="F2919" s="204"/>
      <c r="G2919" s="204"/>
      <c r="H2919" s="131"/>
      <c r="I2919" s="204"/>
      <c r="J2919" s="204"/>
      <c r="K2919" s="205"/>
      <c r="L2919" s="205"/>
      <c r="M2919" s="205"/>
      <c r="N2919" s="227">
        <f>Table7[[#This Row],[Drug Cost]]+Table7[[#This Row],[Drug Markup]]+Table7[[#This Row],[Drug Dispensing Fee]]</f>
        <v>0</v>
      </c>
      <c r="O2919" s="132"/>
      <c r="P2919" s="205">
        <f>Table7[[#This Row],[Total Drug Cost]]-Table7[[#This Row],[Total Third-party Pay]]</f>
        <v>0</v>
      </c>
      <c r="Q2919" s="205"/>
      <c r="R2919" s="70" t="e">
        <f>VLOOKUP(Table7[[#This Row],[Patient PHN]],'[1]MASTER LIST'!$C:$D,2,FALSE)</f>
        <v>#N/A</v>
      </c>
    </row>
    <row r="2920" spans="1:18" x14ac:dyDescent="0.25">
      <c r="A2920" s="202"/>
      <c r="B2920" s="203"/>
      <c r="C2920" s="204"/>
      <c r="D2920" s="204"/>
      <c r="E2920" s="204"/>
      <c r="F2920" s="204"/>
      <c r="G2920" s="204"/>
      <c r="H2920" s="131"/>
      <c r="I2920" s="204"/>
      <c r="J2920" s="204"/>
      <c r="K2920" s="205"/>
      <c r="L2920" s="205"/>
      <c r="M2920" s="205"/>
      <c r="N2920" s="227">
        <f>Table7[[#This Row],[Drug Cost]]+Table7[[#This Row],[Drug Markup]]+Table7[[#This Row],[Drug Dispensing Fee]]</f>
        <v>0</v>
      </c>
      <c r="O2920" s="132"/>
      <c r="P2920" s="205">
        <f>Table7[[#This Row],[Total Drug Cost]]-Table7[[#This Row],[Total Third-party Pay]]</f>
        <v>0</v>
      </c>
      <c r="Q2920" s="205"/>
      <c r="R2920" s="70" t="e">
        <f>VLOOKUP(Table7[[#This Row],[Patient PHN]],'[1]MASTER LIST'!$C:$D,2,FALSE)</f>
        <v>#N/A</v>
      </c>
    </row>
    <row r="2921" spans="1:18" x14ac:dyDescent="0.25">
      <c r="A2921" s="202"/>
      <c r="B2921" s="203"/>
      <c r="C2921" s="204"/>
      <c r="D2921" s="204"/>
      <c r="E2921" s="204"/>
      <c r="F2921" s="204"/>
      <c r="G2921" s="204"/>
      <c r="H2921" s="131"/>
      <c r="I2921" s="204"/>
      <c r="J2921" s="204"/>
      <c r="K2921" s="205"/>
      <c r="L2921" s="205"/>
      <c r="M2921" s="205"/>
      <c r="N2921" s="227">
        <f>Table7[[#This Row],[Drug Cost]]+Table7[[#This Row],[Drug Markup]]+Table7[[#This Row],[Drug Dispensing Fee]]</f>
        <v>0</v>
      </c>
      <c r="O2921" s="132"/>
      <c r="P2921" s="205">
        <f>Table7[[#This Row],[Total Drug Cost]]-Table7[[#This Row],[Total Third-party Pay]]</f>
        <v>0</v>
      </c>
      <c r="Q2921" s="205"/>
      <c r="R2921" s="70" t="e">
        <f>VLOOKUP(Table7[[#This Row],[Patient PHN]],'[1]MASTER LIST'!$C:$D,2,FALSE)</f>
        <v>#N/A</v>
      </c>
    </row>
    <row r="2922" spans="1:18" x14ac:dyDescent="0.25">
      <c r="A2922" s="202"/>
      <c r="B2922" s="203"/>
      <c r="C2922" s="204"/>
      <c r="D2922" s="204"/>
      <c r="E2922" s="204"/>
      <c r="F2922" s="204"/>
      <c r="G2922" s="204"/>
      <c r="H2922" s="131"/>
      <c r="I2922" s="204"/>
      <c r="J2922" s="204"/>
      <c r="K2922" s="205"/>
      <c r="L2922" s="205"/>
      <c r="M2922" s="205"/>
      <c r="N2922" s="227">
        <f>Table7[[#This Row],[Drug Cost]]+Table7[[#This Row],[Drug Markup]]+Table7[[#This Row],[Drug Dispensing Fee]]</f>
        <v>0</v>
      </c>
      <c r="O2922" s="132"/>
      <c r="P2922" s="205">
        <f>Table7[[#This Row],[Total Drug Cost]]-Table7[[#This Row],[Total Third-party Pay]]</f>
        <v>0</v>
      </c>
      <c r="Q2922" s="205"/>
      <c r="R2922" s="70" t="e">
        <f>VLOOKUP(Table7[[#This Row],[Patient PHN]],'[1]MASTER LIST'!$C:$D,2,FALSE)</f>
        <v>#N/A</v>
      </c>
    </row>
    <row r="2923" spans="1:18" x14ac:dyDescent="0.25">
      <c r="A2923" s="202"/>
      <c r="B2923" s="203"/>
      <c r="C2923" s="204"/>
      <c r="D2923" s="204"/>
      <c r="E2923" s="204"/>
      <c r="F2923" s="204"/>
      <c r="G2923" s="204"/>
      <c r="H2923" s="131"/>
      <c r="I2923" s="204"/>
      <c r="J2923" s="204"/>
      <c r="K2923" s="205"/>
      <c r="L2923" s="205"/>
      <c r="M2923" s="205"/>
      <c r="N2923" s="227">
        <f>Table7[[#This Row],[Drug Cost]]+Table7[[#This Row],[Drug Markup]]+Table7[[#This Row],[Drug Dispensing Fee]]</f>
        <v>0</v>
      </c>
      <c r="O2923" s="132"/>
      <c r="P2923" s="205">
        <f>Table7[[#This Row],[Total Drug Cost]]-Table7[[#This Row],[Total Third-party Pay]]</f>
        <v>0</v>
      </c>
      <c r="Q2923" s="205"/>
      <c r="R2923" s="70" t="e">
        <f>VLOOKUP(Table7[[#This Row],[Patient PHN]],'[1]MASTER LIST'!$C:$D,2,FALSE)</f>
        <v>#N/A</v>
      </c>
    </row>
    <row r="2924" spans="1:18" x14ac:dyDescent="0.25">
      <c r="A2924" s="202"/>
      <c r="B2924" s="203"/>
      <c r="C2924" s="204"/>
      <c r="D2924" s="204"/>
      <c r="E2924" s="204"/>
      <c r="F2924" s="204"/>
      <c r="G2924" s="204"/>
      <c r="H2924" s="131"/>
      <c r="I2924" s="204"/>
      <c r="J2924" s="204"/>
      <c r="K2924" s="205"/>
      <c r="L2924" s="205"/>
      <c r="M2924" s="205"/>
      <c r="N2924" s="227">
        <f>Table7[[#This Row],[Drug Cost]]+Table7[[#This Row],[Drug Markup]]+Table7[[#This Row],[Drug Dispensing Fee]]</f>
        <v>0</v>
      </c>
      <c r="O2924" s="132"/>
      <c r="P2924" s="205">
        <f>Table7[[#This Row],[Total Drug Cost]]-Table7[[#This Row],[Total Third-party Pay]]</f>
        <v>0</v>
      </c>
      <c r="Q2924" s="205"/>
      <c r="R2924" s="70" t="e">
        <f>VLOOKUP(Table7[[#This Row],[Patient PHN]],'[1]MASTER LIST'!$C:$D,2,FALSE)</f>
        <v>#N/A</v>
      </c>
    </row>
    <row r="2925" spans="1:18" x14ac:dyDescent="0.25">
      <c r="A2925" s="202"/>
      <c r="B2925" s="203"/>
      <c r="C2925" s="204"/>
      <c r="D2925" s="204"/>
      <c r="E2925" s="204"/>
      <c r="F2925" s="204"/>
      <c r="G2925" s="204"/>
      <c r="H2925" s="131"/>
      <c r="I2925" s="204"/>
      <c r="J2925" s="204"/>
      <c r="K2925" s="205"/>
      <c r="L2925" s="205"/>
      <c r="M2925" s="205"/>
      <c r="N2925" s="227">
        <f>Table7[[#This Row],[Drug Cost]]+Table7[[#This Row],[Drug Markup]]+Table7[[#This Row],[Drug Dispensing Fee]]</f>
        <v>0</v>
      </c>
      <c r="O2925" s="132"/>
      <c r="P2925" s="205">
        <f>Table7[[#This Row],[Total Drug Cost]]-Table7[[#This Row],[Total Third-party Pay]]</f>
        <v>0</v>
      </c>
      <c r="Q2925" s="205"/>
      <c r="R2925" s="70" t="e">
        <f>VLOOKUP(Table7[[#This Row],[Patient PHN]],'[1]MASTER LIST'!$C:$D,2,FALSE)</f>
        <v>#N/A</v>
      </c>
    </row>
    <row r="2926" spans="1:18" x14ac:dyDescent="0.25">
      <c r="A2926" s="202"/>
      <c r="B2926" s="203"/>
      <c r="C2926" s="204"/>
      <c r="D2926" s="204"/>
      <c r="E2926" s="204"/>
      <c r="F2926" s="204"/>
      <c r="G2926" s="204"/>
      <c r="H2926" s="131"/>
      <c r="I2926" s="204"/>
      <c r="J2926" s="204"/>
      <c r="K2926" s="205"/>
      <c r="L2926" s="205"/>
      <c r="M2926" s="205"/>
      <c r="N2926" s="227">
        <f>Table7[[#This Row],[Drug Cost]]+Table7[[#This Row],[Drug Markup]]+Table7[[#This Row],[Drug Dispensing Fee]]</f>
        <v>0</v>
      </c>
      <c r="O2926" s="132"/>
      <c r="P2926" s="205">
        <f>Table7[[#This Row],[Total Drug Cost]]-Table7[[#This Row],[Total Third-party Pay]]</f>
        <v>0</v>
      </c>
      <c r="Q2926" s="205"/>
      <c r="R2926" s="70" t="e">
        <f>VLOOKUP(Table7[[#This Row],[Patient PHN]],'[1]MASTER LIST'!$C:$D,2,FALSE)</f>
        <v>#N/A</v>
      </c>
    </row>
    <row r="2927" spans="1:18" x14ac:dyDescent="0.25">
      <c r="A2927" s="202"/>
      <c r="B2927" s="203"/>
      <c r="C2927" s="204"/>
      <c r="D2927" s="204"/>
      <c r="E2927" s="204"/>
      <c r="F2927" s="204"/>
      <c r="G2927" s="204"/>
      <c r="H2927" s="131"/>
      <c r="I2927" s="204"/>
      <c r="J2927" s="204"/>
      <c r="K2927" s="205"/>
      <c r="L2927" s="205"/>
      <c r="M2927" s="205"/>
      <c r="N2927" s="227">
        <f>Table7[[#This Row],[Drug Cost]]+Table7[[#This Row],[Drug Markup]]+Table7[[#This Row],[Drug Dispensing Fee]]</f>
        <v>0</v>
      </c>
      <c r="O2927" s="132"/>
      <c r="P2927" s="205">
        <f>Table7[[#This Row],[Total Drug Cost]]-Table7[[#This Row],[Total Third-party Pay]]</f>
        <v>0</v>
      </c>
      <c r="Q2927" s="205"/>
      <c r="R2927" s="70" t="e">
        <f>VLOOKUP(Table7[[#This Row],[Patient PHN]],'[1]MASTER LIST'!$C:$D,2,FALSE)</f>
        <v>#N/A</v>
      </c>
    </row>
    <row r="2928" spans="1:18" x14ac:dyDescent="0.25">
      <c r="A2928" s="202"/>
      <c r="B2928" s="203"/>
      <c r="C2928" s="204"/>
      <c r="D2928" s="204"/>
      <c r="E2928" s="204"/>
      <c r="F2928" s="204"/>
      <c r="G2928" s="204"/>
      <c r="H2928" s="131"/>
      <c r="I2928" s="204"/>
      <c r="J2928" s="204"/>
      <c r="K2928" s="205"/>
      <c r="L2928" s="205"/>
      <c r="M2928" s="205"/>
      <c r="N2928" s="227">
        <f>Table7[[#This Row],[Drug Cost]]+Table7[[#This Row],[Drug Markup]]+Table7[[#This Row],[Drug Dispensing Fee]]</f>
        <v>0</v>
      </c>
      <c r="O2928" s="132"/>
      <c r="P2928" s="205">
        <f>Table7[[#This Row],[Total Drug Cost]]-Table7[[#This Row],[Total Third-party Pay]]</f>
        <v>0</v>
      </c>
      <c r="Q2928" s="205"/>
      <c r="R2928" s="70" t="e">
        <f>VLOOKUP(Table7[[#This Row],[Patient PHN]],'[1]MASTER LIST'!$C:$D,2,FALSE)</f>
        <v>#N/A</v>
      </c>
    </row>
    <row r="2929" spans="1:18" x14ac:dyDescent="0.25">
      <c r="A2929" s="202"/>
      <c r="B2929" s="203"/>
      <c r="C2929" s="204"/>
      <c r="D2929" s="204"/>
      <c r="E2929" s="204"/>
      <c r="F2929" s="204"/>
      <c r="G2929" s="204"/>
      <c r="H2929" s="131"/>
      <c r="I2929" s="204"/>
      <c r="J2929" s="204"/>
      <c r="K2929" s="205"/>
      <c r="L2929" s="205"/>
      <c r="M2929" s="205"/>
      <c r="N2929" s="227">
        <f>Table7[[#This Row],[Drug Cost]]+Table7[[#This Row],[Drug Markup]]+Table7[[#This Row],[Drug Dispensing Fee]]</f>
        <v>0</v>
      </c>
      <c r="O2929" s="132"/>
      <c r="P2929" s="205">
        <f>Table7[[#This Row],[Total Drug Cost]]-Table7[[#This Row],[Total Third-party Pay]]</f>
        <v>0</v>
      </c>
      <c r="Q2929" s="205"/>
      <c r="R2929" s="70" t="e">
        <f>VLOOKUP(Table7[[#This Row],[Patient PHN]],'[1]MASTER LIST'!$C:$D,2,FALSE)</f>
        <v>#N/A</v>
      </c>
    </row>
    <row r="2930" spans="1:18" x14ac:dyDescent="0.25">
      <c r="A2930" s="202"/>
      <c r="B2930" s="203"/>
      <c r="C2930" s="204"/>
      <c r="D2930" s="204"/>
      <c r="E2930" s="204"/>
      <c r="F2930" s="204"/>
      <c r="G2930" s="204"/>
      <c r="H2930" s="131"/>
      <c r="I2930" s="204"/>
      <c r="J2930" s="204"/>
      <c r="K2930" s="205"/>
      <c r="L2930" s="205"/>
      <c r="M2930" s="205"/>
      <c r="N2930" s="227">
        <f>Table7[[#This Row],[Drug Cost]]+Table7[[#This Row],[Drug Markup]]+Table7[[#This Row],[Drug Dispensing Fee]]</f>
        <v>0</v>
      </c>
      <c r="O2930" s="132"/>
      <c r="P2930" s="205">
        <f>Table7[[#This Row],[Total Drug Cost]]-Table7[[#This Row],[Total Third-party Pay]]</f>
        <v>0</v>
      </c>
      <c r="Q2930" s="205"/>
      <c r="R2930" s="70" t="e">
        <f>VLOOKUP(Table7[[#This Row],[Patient PHN]],'[1]MASTER LIST'!$C:$D,2,FALSE)</f>
        <v>#N/A</v>
      </c>
    </row>
    <row r="2931" spans="1:18" x14ac:dyDescent="0.25">
      <c r="A2931" s="202"/>
      <c r="B2931" s="203"/>
      <c r="C2931" s="204"/>
      <c r="D2931" s="204"/>
      <c r="E2931" s="204"/>
      <c r="F2931" s="204"/>
      <c r="G2931" s="204"/>
      <c r="H2931" s="131"/>
      <c r="I2931" s="204"/>
      <c r="J2931" s="204"/>
      <c r="K2931" s="205"/>
      <c r="L2931" s="205"/>
      <c r="M2931" s="205"/>
      <c r="N2931" s="227">
        <f>Table7[[#This Row],[Drug Cost]]+Table7[[#This Row],[Drug Markup]]+Table7[[#This Row],[Drug Dispensing Fee]]</f>
        <v>0</v>
      </c>
      <c r="O2931" s="132"/>
      <c r="P2931" s="205">
        <f>Table7[[#This Row],[Total Drug Cost]]-Table7[[#This Row],[Total Third-party Pay]]</f>
        <v>0</v>
      </c>
      <c r="Q2931" s="205"/>
      <c r="R2931" s="70" t="e">
        <f>VLOOKUP(Table7[[#This Row],[Patient PHN]],'[1]MASTER LIST'!$C:$D,2,FALSE)</f>
        <v>#N/A</v>
      </c>
    </row>
    <row r="2932" spans="1:18" x14ac:dyDescent="0.25">
      <c r="A2932" s="202"/>
      <c r="B2932" s="203"/>
      <c r="C2932" s="204"/>
      <c r="D2932" s="204"/>
      <c r="E2932" s="204"/>
      <c r="F2932" s="204"/>
      <c r="G2932" s="204"/>
      <c r="H2932" s="131"/>
      <c r="I2932" s="204"/>
      <c r="J2932" s="204"/>
      <c r="K2932" s="205"/>
      <c r="L2932" s="205"/>
      <c r="M2932" s="205"/>
      <c r="N2932" s="227">
        <f>Table7[[#This Row],[Drug Cost]]+Table7[[#This Row],[Drug Markup]]+Table7[[#This Row],[Drug Dispensing Fee]]</f>
        <v>0</v>
      </c>
      <c r="O2932" s="132"/>
      <c r="P2932" s="205">
        <f>Table7[[#This Row],[Total Drug Cost]]-Table7[[#This Row],[Total Third-party Pay]]</f>
        <v>0</v>
      </c>
      <c r="Q2932" s="205"/>
      <c r="R2932" s="70" t="e">
        <f>VLOOKUP(Table7[[#This Row],[Patient PHN]],'[1]MASTER LIST'!$C:$D,2,FALSE)</f>
        <v>#N/A</v>
      </c>
    </row>
    <row r="2933" spans="1:18" x14ac:dyDescent="0.25">
      <c r="A2933" s="202"/>
      <c r="B2933" s="203"/>
      <c r="C2933" s="204"/>
      <c r="D2933" s="204"/>
      <c r="E2933" s="204"/>
      <c r="F2933" s="204"/>
      <c r="G2933" s="204"/>
      <c r="H2933" s="131"/>
      <c r="I2933" s="204"/>
      <c r="J2933" s="204"/>
      <c r="K2933" s="205"/>
      <c r="L2933" s="205"/>
      <c r="M2933" s="205"/>
      <c r="N2933" s="227">
        <f>Table7[[#This Row],[Drug Cost]]+Table7[[#This Row],[Drug Markup]]+Table7[[#This Row],[Drug Dispensing Fee]]</f>
        <v>0</v>
      </c>
      <c r="O2933" s="132"/>
      <c r="P2933" s="205">
        <f>Table7[[#This Row],[Total Drug Cost]]-Table7[[#This Row],[Total Third-party Pay]]</f>
        <v>0</v>
      </c>
      <c r="Q2933" s="205"/>
      <c r="R2933" s="70" t="e">
        <f>VLOOKUP(Table7[[#This Row],[Patient PHN]],'[1]MASTER LIST'!$C:$D,2,FALSE)</f>
        <v>#N/A</v>
      </c>
    </row>
    <row r="2934" spans="1:18" x14ac:dyDescent="0.25">
      <c r="A2934" s="202"/>
      <c r="B2934" s="203"/>
      <c r="C2934" s="204"/>
      <c r="D2934" s="204"/>
      <c r="E2934" s="204"/>
      <c r="F2934" s="204"/>
      <c r="G2934" s="204"/>
      <c r="H2934" s="131"/>
      <c r="I2934" s="204"/>
      <c r="J2934" s="204"/>
      <c r="K2934" s="205"/>
      <c r="L2934" s="205"/>
      <c r="M2934" s="205"/>
      <c r="N2934" s="227">
        <f>Table7[[#This Row],[Drug Cost]]+Table7[[#This Row],[Drug Markup]]+Table7[[#This Row],[Drug Dispensing Fee]]</f>
        <v>0</v>
      </c>
      <c r="O2934" s="132"/>
      <c r="P2934" s="205">
        <f>Table7[[#This Row],[Total Drug Cost]]-Table7[[#This Row],[Total Third-party Pay]]</f>
        <v>0</v>
      </c>
      <c r="Q2934" s="205"/>
      <c r="R2934" s="70" t="e">
        <f>VLOOKUP(Table7[[#This Row],[Patient PHN]],'[1]MASTER LIST'!$C:$D,2,FALSE)</f>
        <v>#N/A</v>
      </c>
    </row>
    <row r="2935" spans="1:18" x14ac:dyDescent="0.25">
      <c r="A2935" s="202"/>
      <c r="B2935" s="203"/>
      <c r="C2935" s="204"/>
      <c r="D2935" s="204"/>
      <c r="E2935" s="204"/>
      <c r="F2935" s="204"/>
      <c r="G2935" s="204"/>
      <c r="H2935" s="131"/>
      <c r="I2935" s="204"/>
      <c r="J2935" s="204"/>
      <c r="K2935" s="205"/>
      <c r="L2935" s="205"/>
      <c r="M2935" s="205"/>
      <c r="N2935" s="227">
        <f>Table7[[#This Row],[Drug Cost]]+Table7[[#This Row],[Drug Markup]]+Table7[[#This Row],[Drug Dispensing Fee]]</f>
        <v>0</v>
      </c>
      <c r="O2935" s="132"/>
      <c r="P2935" s="205">
        <f>Table7[[#This Row],[Total Drug Cost]]-Table7[[#This Row],[Total Third-party Pay]]</f>
        <v>0</v>
      </c>
      <c r="Q2935" s="205"/>
      <c r="R2935" s="70" t="e">
        <f>VLOOKUP(Table7[[#This Row],[Patient PHN]],'[1]MASTER LIST'!$C:$D,2,FALSE)</f>
        <v>#N/A</v>
      </c>
    </row>
    <row r="2936" spans="1:18" x14ac:dyDescent="0.25">
      <c r="A2936" s="202"/>
      <c r="B2936" s="203"/>
      <c r="C2936" s="204"/>
      <c r="D2936" s="204"/>
      <c r="E2936" s="204"/>
      <c r="F2936" s="204"/>
      <c r="G2936" s="204"/>
      <c r="H2936" s="131"/>
      <c r="I2936" s="204"/>
      <c r="J2936" s="204"/>
      <c r="K2936" s="205"/>
      <c r="L2936" s="205"/>
      <c r="M2936" s="205"/>
      <c r="N2936" s="227">
        <f>Table7[[#This Row],[Drug Cost]]+Table7[[#This Row],[Drug Markup]]+Table7[[#This Row],[Drug Dispensing Fee]]</f>
        <v>0</v>
      </c>
      <c r="O2936" s="132"/>
      <c r="P2936" s="205">
        <f>Table7[[#This Row],[Total Drug Cost]]-Table7[[#This Row],[Total Third-party Pay]]</f>
        <v>0</v>
      </c>
      <c r="Q2936" s="205"/>
      <c r="R2936" s="70" t="e">
        <f>VLOOKUP(Table7[[#This Row],[Patient PHN]],'[1]MASTER LIST'!$C:$D,2,FALSE)</f>
        <v>#N/A</v>
      </c>
    </row>
    <row r="2937" spans="1:18" x14ac:dyDescent="0.25">
      <c r="A2937" s="202"/>
      <c r="B2937" s="203"/>
      <c r="C2937" s="204"/>
      <c r="D2937" s="204"/>
      <c r="E2937" s="204"/>
      <c r="F2937" s="204"/>
      <c r="G2937" s="204"/>
      <c r="H2937" s="131"/>
      <c r="I2937" s="204"/>
      <c r="J2937" s="204"/>
      <c r="K2937" s="205"/>
      <c r="L2937" s="205"/>
      <c r="M2937" s="205"/>
      <c r="N2937" s="227">
        <f>Table7[[#This Row],[Drug Cost]]+Table7[[#This Row],[Drug Markup]]+Table7[[#This Row],[Drug Dispensing Fee]]</f>
        <v>0</v>
      </c>
      <c r="O2937" s="132"/>
      <c r="P2937" s="205">
        <f>Table7[[#This Row],[Total Drug Cost]]-Table7[[#This Row],[Total Third-party Pay]]</f>
        <v>0</v>
      </c>
      <c r="Q2937" s="205"/>
      <c r="R2937" s="70" t="e">
        <f>VLOOKUP(Table7[[#This Row],[Patient PHN]],'[1]MASTER LIST'!$C:$D,2,FALSE)</f>
        <v>#N/A</v>
      </c>
    </row>
    <row r="2938" spans="1:18" x14ac:dyDescent="0.25">
      <c r="A2938" s="202"/>
      <c r="B2938" s="203"/>
      <c r="C2938" s="204"/>
      <c r="D2938" s="204"/>
      <c r="E2938" s="204"/>
      <c r="F2938" s="204"/>
      <c r="G2938" s="204"/>
      <c r="H2938" s="131"/>
      <c r="I2938" s="204"/>
      <c r="J2938" s="204"/>
      <c r="K2938" s="205"/>
      <c r="L2938" s="205"/>
      <c r="M2938" s="205"/>
      <c r="N2938" s="227">
        <f>Table7[[#This Row],[Drug Cost]]+Table7[[#This Row],[Drug Markup]]+Table7[[#This Row],[Drug Dispensing Fee]]</f>
        <v>0</v>
      </c>
      <c r="O2938" s="132"/>
      <c r="P2938" s="205">
        <f>Table7[[#This Row],[Total Drug Cost]]-Table7[[#This Row],[Total Third-party Pay]]</f>
        <v>0</v>
      </c>
      <c r="Q2938" s="205"/>
      <c r="R2938" s="70" t="e">
        <f>VLOOKUP(Table7[[#This Row],[Patient PHN]],'[1]MASTER LIST'!$C:$D,2,FALSE)</f>
        <v>#N/A</v>
      </c>
    </row>
    <row r="2939" spans="1:18" x14ac:dyDescent="0.25">
      <c r="A2939" s="202"/>
      <c r="B2939" s="203"/>
      <c r="C2939" s="204"/>
      <c r="D2939" s="204"/>
      <c r="E2939" s="204"/>
      <c r="F2939" s="204"/>
      <c r="G2939" s="204"/>
      <c r="H2939" s="131"/>
      <c r="I2939" s="204"/>
      <c r="J2939" s="204"/>
      <c r="K2939" s="205"/>
      <c r="L2939" s="205"/>
      <c r="M2939" s="205"/>
      <c r="N2939" s="227">
        <f>Table7[[#This Row],[Drug Cost]]+Table7[[#This Row],[Drug Markup]]+Table7[[#This Row],[Drug Dispensing Fee]]</f>
        <v>0</v>
      </c>
      <c r="O2939" s="132"/>
      <c r="P2939" s="205">
        <f>Table7[[#This Row],[Total Drug Cost]]-Table7[[#This Row],[Total Third-party Pay]]</f>
        <v>0</v>
      </c>
      <c r="Q2939" s="205"/>
      <c r="R2939" s="70" t="e">
        <f>VLOOKUP(Table7[[#This Row],[Patient PHN]],'[1]MASTER LIST'!$C:$D,2,FALSE)</f>
        <v>#N/A</v>
      </c>
    </row>
    <row r="2940" spans="1:18" x14ac:dyDescent="0.25">
      <c r="A2940" s="202"/>
      <c r="B2940" s="203"/>
      <c r="C2940" s="204"/>
      <c r="D2940" s="204"/>
      <c r="E2940" s="204"/>
      <c r="F2940" s="204"/>
      <c r="G2940" s="204"/>
      <c r="H2940" s="131"/>
      <c r="I2940" s="204"/>
      <c r="J2940" s="204"/>
      <c r="K2940" s="205"/>
      <c r="L2940" s="205"/>
      <c r="M2940" s="205"/>
      <c r="N2940" s="227">
        <f>Table7[[#This Row],[Drug Cost]]+Table7[[#This Row],[Drug Markup]]+Table7[[#This Row],[Drug Dispensing Fee]]</f>
        <v>0</v>
      </c>
      <c r="O2940" s="132"/>
      <c r="P2940" s="205">
        <f>Table7[[#This Row],[Total Drug Cost]]-Table7[[#This Row],[Total Third-party Pay]]</f>
        <v>0</v>
      </c>
      <c r="Q2940" s="205"/>
      <c r="R2940" s="70" t="e">
        <f>VLOOKUP(Table7[[#This Row],[Patient PHN]],'[1]MASTER LIST'!$C:$D,2,FALSE)</f>
        <v>#N/A</v>
      </c>
    </row>
    <row r="2941" spans="1:18" x14ac:dyDescent="0.25">
      <c r="A2941" s="202"/>
      <c r="B2941" s="203"/>
      <c r="C2941" s="204"/>
      <c r="D2941" s="204"/>
      <c r="E2941" s="204"/>
      <c r="F2941" s="204"/>
      <c r="G2941" s="204"/>
      <c r="H2941" s="131"/>
      <c r="I2941" s="204"/>
      <c r="J2941" s="204"/>
      <c r="K2941" s="205"/>
      <c r="L2941" s="205"/>
      <c r="M2941" s="205"/>
      <c r="N2941" s="227">
        <f>Table7[[#This Row],[Drug Cost]]+Table7[[#This Row],[Drug Markup]]+Table7[[#This Row],[Drug Dispensing Fee]]</f>
        <v>0</v>
      </c>
      <c r="O2941" s="132"/>
      <c r="P2941" s="205">
        <f>Table7[[#This Row],[Total Drug Cost]]-Table7[[#This Row],[Total Third-party Pay]]</f>
        <v>0</v>
      </c>
      <c r="Q2941" s="205"/>
      <c r="R2941" s="70" t="e">
        <f>VLOOKUP(Table7[[#This Row],[Patient PHN]],'[1]MASTER LIST'!$C:$D,2,FALSE)</f>
        <v>#N/A</v>
      </c>
    </row>
    <row r="2942" spans="1:18" x14ac:dyDescent="0.25">
      <c r="A2942" s="202"/>
      <c r="B2942" s="203"/>
      <c r="C2942" s="204"/>
      <c r="D2942" s="204"/>
      <c r="E2942" s="204"/>
      <c r="F2942" s="204"/>
      <c r="G2942" s="204"/>
      <c r="H2942" s="131"/>
      <c r="I2942" s="204"/>
      <c r="J2942" s="204"/>
      <c r="K2942" s="205"/>
      <c r="L2942" s="205"/>
      <c r="M2942" s="205"/>
      <c r="N2942" s="227">
        <f>Table7[[#This Row],[Drug Cost]]+Table7[[#This Row],[Drug Markup]]+Table7[[#This Row],[Drug Dispensing Fee]]</f>
        <v>0</v>
      </c>
      <c r="O2942" s="132"/>
      <c r="P2942" s="205">
        <f>Table7[[#This Row],[Total Drug Cost]]-Table7[[#This Row],[Total Third-party Pay]]</f>
        <v>0</v>
      </c>
      <c r="Q2942" s="205"/>
      <c r="R2942" s="70" t="e">
        <f>VLOOKUP(Table7[[#This Row],[Patient PHN]],'[1]MASTER LIST'!$C:$D,2,FALSE)</f>
        <v>#N/A</v>
      </c>
    </row>
    <row r="2943" spans="1:18" x14ac:dyDescent="0.25">
      <c r="A2943" s="202"/>
      <c r="B2943" s="203"/>
      <c r="C2943" s="204"/>
      <c r="D2943" s="204"/>
      <c r="E2943" s="204"/>
      <c r="F2943" s="204"/>
      <c r="G2943" s="204"/>
      <c r="H2943" s="131"/>
      <c r="I2943" s="204"/>
      <c r="J2943" s="204"/>
      <c r="K2943" s="205"/>
      <c r="L2943" s="205"/>
      <c r="M2943" s="205"/>
      <c r="N2943" s="227">
        <f>Table7[[#This Row],[Drug Cost]]+Table7[[#This Row],[Drug Markup]]+Table7[[#This Row],[Drug Dispensing Fee]]</f>
        <v>0</v>
      </c>
      <c r="O2943" s="132"/>
      <c r="P2943" s="205">
        <f>Table7[[#This Row],[Total Drug Cost]]-Table7[[#This Row],[Total Third-party Pay]]</f>
        <v>0</v>
      </c>
      <c r="Q2943" s="205"/>
      <c r="R2943" s="70" t="e">
        <f>VLOOKUP(Table7[[#This Row],[Patient PHN]],'[1]MASTER LIST'!$C:$D,2,FALSE)</f>
        <v>#N/A</v>
      </c>
    </row>
    <row r="2944" spans="1:18" x14ac:dyDescent="0.25">
      <c r="A2944" s="202"/>
      <c r="B2944" s="203"/>
      <c r="C2944" s="204"/>
      <c r="D2944" s="204"/>
      <c r="E2944" s="204"/>
      <c r="F2944" s="204"/>
      <c r="G2944" s="204"/>
      <c r="H2944" s="131"/>
      <c r="I2944" s="204"/>
      <c r="J2944" s="204"/>
      <c r="K2944" s="205"/>
      <c r="L2944" s="205"/>
      <c r="M2944" s="205"/>
      <c r="N2944" s="227">
        <f>Table7[[#This Row],[Drug Cost]]+Table7[[#This Row],[Drug Markup]]+Table7[[#This Row],[Drug Dispensing Fee]]</f>
        <v>0</v>
      </c>
      <c r="O2944" s="132"/>
      <c r="P2944" s="205">
        <f>Table7[[#This Row],[Total Drug Cost]]-Table7[[#This Row],[Total Third-party Pay]]</f>
        <v>0</v>
      </c>
      <c r="Q2944" s="205"/>
      <c r="R2944" s="70" t="e">
        <f>VLOOKUP(Table7[[#This Row],[Patient PHN]],'[1]MASTER LIST'!$C:$D,2,FALSE)</f>
        <v>#N/A</v>
      </c>
    </row>
    <row r="2945" spans="1:18" x14ac:dyDescent="0.25">
      <c r="A2945" s="202"/>
      <c r="B2945" s="203"/>
      <c r="C2945" s="204"/>
      <c r="D2945" s="204"/>
      <c r="E2945" s="204"/>
      <c r="F2945" s="204"/>
      <c r="G2945" s="204"/>
      <c r="H2945" s="131"/>
      <c r="I2945" s="204"/>
      <c r="J2945" s="204"/>
      <c r="K2945" s="205"/>
      <c r="L2945" s="205"/>
      <c r="M2945" s="205"/>
      <c r="N2945" s="227">
        <f>Table7[[#This Row],[Drug Cost]]+Table7[[#This Row],[Drug Markup]]+Table7[[#This Row],[Drug Dispensing Fee]]</f>
        <v>0</v>
      </c>
      <c r="O2945" s="132"/>
      <c r="P2945" s="205">
        <f>Table7[[#This Row],[Total Drug Cost]]-Table7[[#This Row],[Total Third-party Pay]]</f>
        <v>0</v>
      </c>
      <c r="Q2945" s="205"/>
      <c r="R2945" s="70" t="e">
        <f>VLOOKUP(Table7[[#This Row],[Patient PHN]],'[1]MASTER LIST'!$C:$D,2,FALSE)</f>
        <v>#N/A</v>
      </c>
    </row>
    <row r="2946" spans="1:18" x14ac:dyDescent="0.25">
      <c r="A2946" s="202"/>
      <c r="B2946" s="203"/>
      <c r="C2946" s="204"/>
      <c r="D2946" s="204"/>
      <c r="E2946" s="204"/>
      <c r="F2946" s="204"/>
      <c r="G2946" s="204"/>
      <c r="H2946" s="131"/>
      <c r="I2946" s="204"/>
      <c r="J2946" s="204"/>
      <c r="K2946" s="205"/>
      <c r="L2946" s="205"/>
      <c r="M2946" s="205"/>
      <c r="N2946" s="227">
        <f>Table7[[#This Row],[Drug Cost]]+Table7[[#This Row],[Drug Markup]]+Table7[[#This Row],[Drug Dispensing Fee]]</f>
        <v>0</v>
      </c>
      <c r="O2946" s="132"/>
      <c r="P2946" s="205">
        <f>Table7[[#This Row],[Total Drug Cost]]-Table7[[#This Row],[Total Third-party Pay]]</f>
        <v>0</v>
      </c>
      <c r="Q2946" s="205"/>
      <c r="R2946" s="70" t="e">
        <f>VLOOKUP(Table7[[#This Row],[Patient PHN]],'[1]MASTER LIST'!$C:$D,2,FALSE)</f>
        <v>#N/A</v>
      </c>
    </row>
    <row r="2947" spans="1:18" x14ac:dyDescent="0.25">
      <c r="A2947" s="202"/>
      <c r="B2947" s="203"/>
      <c r="C2947" s="204"/>
      <c r="D2947" s="204"/>
      <c r="E2947" s="204"/>
      <c r="F2947" s="204"/>
      <c r="G2947" s="204"/>
      <c r="H2947" s="131"/>
      <c r="I2947" s="204"/>
      <c r="J2947" s="204"/>
      <c r="K2947" s="205"/>
      <c r="L2947" s="205"/>
      <c r="M2947" s="205"/>
      <c r="N2947" s="227">
        <f>Table7[[#This Row],[Drug Cost]]+Table7[[#This Row],[Drug Markup]]+Table7[[#This Row],[Drug Dispensing Fee]]</f>
        <v>0</v>
      </c>
      <c r="O2947" s="132"/>
      <c r="P2947" s="205">
        <f>Table7[[#This Row],[Total Drug Cost]]-Table7[[#This Row],[Total Third-party Pay]]</f>
        <v>0</v>
      </c>
      <c r="Q2947" s="205"/>
      <c r="R2947" s="70" t="e">
        <f>VLOOKUP(Table7[[#This Row],[Patient PHN]],'[1]MASTER LIST'!$C:$D,2,FALSE)</f>
        <v>#N/A</v>
      </c>
    </row>
    <row r="2948" spans="1:18" x14ac:dyDescent="0.25">
      <c r="A2948" s="202"/>
      <c r="B2948" s="203"/>
      <c r="C2948" s="204"/>
      <c r="D2948" s="204"/>
      <c r="E2948" s="204"/>
      <c r="F2948" s="204"/>
      <c r="G2948" s="204"/>
      <c r="H2948" s="131"/>
      <c r="I2948" s="204"/>
      <c r="J2948" s="204"/>
      <c r="K2948" s="205"/>
      <c r="L2948" s="205"/>
      <c r="M2948" s="205"/>
      <c r="N2948" s="227">
        <f>Table7[[#This Row],[Drug Cost]]+Table7[[#This Row],[Drug Markup]]+Table7[[#This Row],[Drug Dispensing Fee]]</f>
        <v>0</v>
      </c>
      <c r="O2948" s="132"/>
      <c r="P2948" s="205">
        <f>Table7[[#This Row],[Total Drug Cost]]-Table7[[#This Row],[Total Third-party Pay]]</f>
        <v>0</v>
      </c>
      <c r="Q2948" s="205"/>
      <c r="R2948" s="70" t="e">
        <f>VLOOKUP(Table7[[#This Row],[Patient PHN]],'[1]MASTER LIST'!$C:$D,2,FALSE)</f>
        <v>#N/A</v>
      </c>
    </row>
    <row r="2949" spans="1:18" x14ac:dyDescent="0.25">
      <c r="A2949" s="202"/>
      <c r="B2949" s="203"/>
      <c r="C2949" s="204"/>
      <c r="D2949" s="204"/>
      <c r="E2949" s="204"/>
      <c r="F2949" s="204"/>
      <c r="G2949" s="204"/>
      <c r="H2949" s="131"/>
      <c r="I2949" s="204"/>
      <c r="J2949" s="204"/>
      <c r="K2949" s="205"/>
      <c r="L2949" s="205"/>
      <c r="M2949" s="205"/>
      <c r="N2949" s="227">
        <f>Table7[[#This Row],[Drug Cost]]+Table7[[#This Row],[Drug Markup]]+Table7[[#This Row],[Drug Dispensing Fee]]</f>
        <v>0</v>
      </c>
      <c r="O2949" s="132"/>
      <c r="P2949" s="205">
        <f>Table7[[#This Row],[Total Drug Cost]]-Table7[[#This Row],[Total Third-party Pay]]</f>
        <v>0</v>
      </c>
      <c r="Q2949" s="205"/>
      <c r="R2949" s="70" t="e">
        <f>VLOOKUP(Table7[[#This Row],[Patient PHN]],'[1]MASTER LIST'!$C:$D,2,FALSE)</f>
        <v>#N/A</v>
      </c>
    </row>
    <row r="2950" spans="1:18" x14ac:dyDescent="0.25">
      <c r="A2950" s="202"/>
      <c r="B2950" s="203"/>
      <c r="C2950" s="204"/>
      <c r="D2950" s="204"/>
      <c r="E2950" s="204"/>
      <c r="F2950" s="204"/>
      <c r="G2950" s="204"/>
      <c r="H2950" s="131"/>
      <c r="I2950" s="204"/>
      <c r="J2950" s="204"/>
      <c r="K2950" s="205"/>
      <c r="L2950" s="205"/>
      <c r="M2950" s="205"/>
      <c r="N2950" s="227">
        <f>Table7[[#This Row],[Drug Cost]]+Table7[[#This Row],[Drug Markup]]+Table7[[#This Row],[Drug Dispensing Fee]]</f>
        <v>0</v>
      </c>
      <c r="O2950" s="132"/>
      <c r="P2950" s="205">
        <f>Table7[[#This Row],[Total Drug Cost]]-Table7[[#This Row],[Total Third-party Pay]]</f>
        <v>0</v>
      </c>
      <c r="Q2950" s="205"/>
      <c r="R2950" s="70" t="e">
        <f>VLOOKUP(Table7[[#This Row],[Patient PHN]],'[1]MASTER LIST'!$C:$D,2,FALSE)</f>
        <v>#N/A</v>
      </c>
    </row>
    <row r="2951" spans="1:18" x14ac:dyDescent="0.25">
      <c r="A2951" s="202"/>
      <c r="B2951" s="203"/>
      <c r="C2951" s="204"/>
      <c r="D2951" s="204"/>
      <c r="E2951" s="204"/>
      <c r="F2951" s="204"/>
      <c r="G2951" s="204"/>
      <c r="H2951" s="131"/>
      <c r="I2951" s="204"/>
      <c r="J2951" s="204"/>
      <c r="K2951" s="205"/>
      <c r="L2951" s="205"/>
      <c r="M2951" s="205"/>
      <c r="N2951" s="227">
        <f>Table7[[#This Row],[Drug Cost]]+Table7[[#This Row],[Drug Markup]]+Table7[[#This Row],[Drug Dispensing Fee]]</f>
        <v>0</v>
      </c>
      <c r="O2951" s="132"/>
      <c r="P2951" s="205">
        <f>Table7[[#This Row],[Total Drug Cost]]-Table7[[#This Row],[Total Third-party Pay]]</f>
        <v>0</v>
      </c>
      <c r="Q2951" s="205"/>
      <c r="R2951" s="70" t="e">
        <f>VLOOKUP(Table7[[#This Row],[Patient PHN]],'[1]MASTER LIST'!$C:$D,2,FALSE)</f>
        <v>#N/A</v>
      </c>
    </row>
    <row r="2952" spans="1:18" x14ac:dyDescent="0.25">
      <c r="A2952" s="202"/>
      <c r="B2952" s="203"/>
      <c r="C2952" s="204"/>
      <c r="D2952" s="204"/>
      <c r="E2952" s="204"/>
      <c r="F2952" s="204"/>
      <c r="G2952" s="204"/>
      <c r="H2952" s="131"/>
      <c r="I2952" s="204"/>
      <c r="J2952" s="204"/>
      <c r="K2952" s="205"/>
      <c r="L2952" s="205"/>
      <c r="M2952" s="205"/>
      <c r="N2952" s="227">
        <f>Table7[[#This Row],[Drug Cost]]+Table7[[#This Row],[Drug Markup]]+Table7[[#This Row],[Drug Dispensing Fee]]</f>
        <v>0</v>
      </c>
      <c r="O2952" s="132"/>
      <c r="P2952" s="205">
        <f>Table7[[#This Row],[Total Drug Cost]]-Table7[[#This Row],[Total Third-party Pay]]</f>
        <v>0</v>
      </c>
      <c r="Q2952" s="205"/>
      <c r="R2952" s="70" t="e">
        <f>VLOOKUP(Table7[[#This Row],[Patient PHN]],'[1]MASTER LIST'!$C:$D,2,FALSE)</f>
        <v>#N/A</v>
      </c>
    </row>
    <row r="2953" spans="1:18" x14ac:dyDescent="0.25">
      <c r="A2953" s="202"/>
      <c r="B2953" s="203"/>
      <c r="C2953" s="204"/>
      <c r="D2953" s="204"/>
      <c r="E2953" s="204"/>
      <c r="F2953" s="204"/>
      <c r="G2953" s="204"/>
      <c r="H2953" s="131"/>
      <c r="I2953" s="204"/>
      <c r="J2953" s="204"/>
      <c r="K2953" s="205"/>
      <c r="L2953" s="205"/>
      <c r="M2953" s="205"/>
      <c r="N2953" s="227">
        <f>Table7[[#This Row],[Drug Cost]]+Table7[[#This Row],[Drug Markup]]+Table7[[#This Row],[Drug Dispensing Fee]]</f>
        <v>0</v>
      </c>
      <c r="O2953" s="132"/>
      <c r="P2953" s="205">
        <f>Table7[[#This Row],[Total Drug Cost]]-Table7[[#This Row],[Total Third-party Pay]]</f>
        <v>0</v>
      </c>
      <c r="Q2953" s="205"/>
      <c r="R2953" s="70" t="e">
        <f>VLOOKUP(Table7[[#This Row],[Patient PHN]],'[1]MASTER LIST'!$C:$D,2,FALSE)</f>
        <v>#N/A</v>
      </c>
    </row>
    <row r="2954" spans="1:18" x14ac:dyDescent="0.25">
      <c r="A2954" s="202"/>
      <c r="B2954" s="203"/>
      <c r="C2954" s="204"/>
      <c r="D2954" s="204"/>
      <c r="E2954" s="204"/>
      <c r="F2954" s="204"/>
      <c r="G2954" s="204"/>
      <c r="H2954" s="131"/>
      <c r="I2954" s="204"/>
      <c r="J2954" s="204"/>
      <c r="K2954" s="205"/>
      <c r="L2954" s="205"/>
      <c r="M2954" s="205"/>
      <c r="N2954" s="227">
        <f>Table7[[#This Row],[Drug Cost]]+Table7[[#This Row],[Drug Markup]]+Table7[[#This Row],[Drug Dispensing Fee]]</f>
        <v>0</v>
      </c>
      <c r="O2954" s="132"/>
      <c r="P2954" s="205">
        <f>Table7[[#This Row],[Total Drug Cost]]-Table7[[#This Row],[Total Third-party Pay]]</f>
        <v>0</v>
      </c>
      <c r="Q2954" s="205"/>
      <c r="R2954" s="70" t="e">
        <f>VLOOKUP(Table7[[#This Row],[Patient PHN]],'[1]MASTER LIST'!$C:$D,2,FALSE)</f>
        <v>#N/A</v>
      </c>
    </row>
    <row r="2955" spans="1:18" x14ac:dyDescent="0.25">
      <c r="A2955" s="202"/>
      <c r="B2955" s="203"/>
      <c r="C2955" s="204"/>
      <c r="D2955" s="204"/>
      <c r="E2955" s="204"/>
      <c r="F2955" s="204"/>
      <c r="G2955" s="204"/>
      <c r="H2955" s="131"/>
      <c r="I2955" s="204"/>
      <c r="J2955" s="204"/>
      <c r="K2955" s="205"/>
      <c r="L2955" s="205"/>
      <c r="M2955" s="205"/>
      <c r="N2955" s="227">
        <f>Table7[[#This Row],[Drug Cost]]+Table7[[#This Row],[Drug Markup]]+Table7[[#This Row],[Drug Dispensing Fee]]</f>
        <v>0</v>
      </c>
      <c r="O2955" s="132"/>
      <c r="P2955" s="205">
        <f>Table7[[#This Row],[Total Drug Cost]]-Table7[[#This Row],[Total Third-party Pay]]</f>
        <v>0</v>
      </c>
      <c r="Q2955" s="205"/>
      <c r="R2955" s="70" t="e">
        <f>VLOOKUP(Table7[[#This Row],[Patient PHN]],'[1]MASTER LIST'!$C:$D,2,FALSE)</f>
        <v>#N/A</v>
      </c>
    </row>
    <row r="2956" spans="1:18" x14ac:dyDescent="0.25">
      <c r="A2956" s="202"/>
      <c r="B2956" s="203"/>
      <c r="C2956" s="204"/>
      <c r="D2956" s="204"/>
      <c r="E2956" s="204"/>
      <c r="F2956" s="204"/>
      <c r="G2956" s="204"/>
      <c r="H2956" s="131"/>
      <c r="I2956" s="204"/>
      <c r="J2956" s="204"/>
      <c r="K2956" s="205"/>
      <c r="L2956" s="205"/>
      <c r="M2956" s="205"/>
      <c r="N2956" s="227">
        <f>Table7[[#This Row],[Drug Cost]]+Table7[[#This Row],[Drug Markup]]+Table7[[#This Row],[Drug Dispensing Fee]]</f>
        <v>0</v>
      </c>
      <c r="O2956" s="132"/>
      <c r="P2956" s="205">
        <f>Table7[[#This Row],[Total Drug Cost]]-Table7[[#This Row],[Total Third-party Pay]]</f>
        <v>0</v>
      </c>
      <c r="Q2956" s="205"/>
      <c r="R2956" s="70" t="e">
        <f>VLOOKUP(Table7[[#This Row],[Patient PHN]],'[1]MASTER LIST'!$C:$D,2,FALSE)</f>
        <v>#N/A</v>
      </c>
    </row>
    <row r="2957" spans="1:18" x14ac:dyDescent="0.25">
      <c r="A2957" s="202"/>
      <c r="B2957" s="203"/>
      <c r="C2957" s="204"/>
      <c r="D2957" s="204"/>
      <c r="E2957" s="204"/>
      <c r="F2957" s="204"/>
      <c r="G2957" s="204"/>
      <c r="H2957" s="131"/>
      <c r="I2957" s="204"/>
      <c r="J2957" s="204"/>
      <c r="K2957" s="205"/>
      <c r="L2957" s="205"/>
      <c r="M2957" s="205"/>
      <c r="N2957" s="227">
        <f>Table7[[#This Row],[Drug Cost]]+Table7[[#This Row],[Drug Markup]]+Table7[[#This Row],[Drug Dispensing Fee]]</f>
        <v>0</v>
      </c>
      <c r="O2957" s="132"/>
      <c r="P2957" s="205">
        <f>Table7[[#This Row],[Total Drug Cost]]-Table7[[#This Row],[Total Third-party Pay]]</f>
        <v>0</v>
      </c>
      <c r="Q2957" s="205"/>
      <c r="R2957" s="70" t="e">
        <f>VLOOKUP(Table7[[#This Row],[Patient PHN]],'[1]MASTER LIST'!$C:$D,2,FALSE)</f>
        <v>#N/A</v>
      </c>
    </row>
    <row r="2958" spans="1:18" x14ac:dyDescent="0.25">
      <c r="A2958" s="202"/>
      <c r="B2958" s="203"/>
      <c r="C2958" s="204"/>
      <c r="D2958" s="204"/>
      <c r="E2958" s="204"/>
      <c r="F2958" s="204"/>
      <c r="G2958" s="204"/>
      <c r="H2958" s="131"/>
      <c r="I2958" s="204"/>
      <c r="J2958" s="204"/>
      <c r="K2958" s="205"/>
      <c r="L2958" s="205"/>
      <c r="M2958" s="205"/>
      <c r="N2958" s="227">
        <f>Table7[[#This Row],[Drug Cost]]+Table7[[#This Row],[Drug Markup]]+Table7[[#This Row],[Drug Dispensing Fee]]</f>
        <v>0</v>
      </c>
      <c r="O2958" s="132"/>
      <c r="P2958" s="205">
        <f>Table7[[#This Row],[Total Drug Cost]]-Table7[[#This Row],[Total Third-party Pay]]</f>
        <v>0</v>
      </c>
      <c r="Q2958" s="205"/>
      <c r="R2958" s="70" t="e">
        <f>VLOOKUP(Table7[[#This Row],[Patient PHN]],'[1]MASTER LIST'!$C:$D,2,FALSE)</f>
        <v>#N/A</v>
      </c>
    </row>
    <row r="2959" spans="1:18" x14ac:dyDescent="0.25">
      <c r="A2959" s="202"/>
      <c r="B2959" s="203"/>
      <c r="C2959" s="204"/>
      <c r="D2959" s="204"/>
      <c r="E2959" s="204"/>
      <c r="F2959" s="204"/>
      <c r="G2959" s="204"/>
      <c r="H2959" s="131"/>
      <c r="I2959" s="204"/>
      <c r="J2959" s="204"/>
      <c r="K2959" s="205"/>
      <c r="L2959" s="205"/>
      <c r="M2959" s="205"/>
      <c r="N2959" s="227">
        <f>Table7[[#This Row],[Drug Cost]]+Table7[[#This Row],[Drug Markup]]+Table7[[#This Row],[Drug Dispensing Fee]]</f>
        <v>0</v>
      </c>
      <c r="O2959" s="132"/>
      <c r="P2959" s="205">
        <f>Table7[[#This Row],[Total Drug Cost]]-Table7[[#This Row],[Total Third-party Pay]]</f>
        <v>0</v>
      </c>
      <c r="Q2959" s="205"/>
      <c r="R2959" s="70" t="e">
        <f>VLOOKUP(Table7[[#This Row],[Patient PHN]],'[1]MASTER LIST'!$C:$D,2,FALSE)</f>
        <v>#N/A</v>
      </c>
    </row>
    <row r="2960" spans="1:18" x14ac:dyDescent="0.25">
      <c r="A2960" s="202"/>
      <c r="B2960" s="203"/>
      <c r="C2960" s="204"/>
      <c r="D2960" s="204"/>
      <c r="E2960" s="204"/>
      <c r="F2960" s="204"/>
      <c r="G2960" s="204"/>
      <c r="H2960" s="131"/>
      <c r="I2960" s="204"/>
      <c r="J2960" s="204"/>
      <c r="K2960" s="205"/>
      <c r="L2960" s="205"/>
      <c r="M2960" s="205"/>
      <c r="N2960" s="227">
        <f>Table7[[#This Row],[Drug Cost]]+Table7[[#This Row],[Drug Markup]]+Table7[[#This Row],[Drug Dispensing Fee]]</f>
        <v>0</v>
      </c>
      <c r="O2960" s="132"/>
      <c r="P2960" s="205">
        <f>Table7[[#This Row],[Total Drug Cost]]-Table7[[#This Row],[Total Third-party Pay]]</f>
        <v>0</v>
      </c>
      <c r="Q2960" s="205"/>
      <c r="R2960" s="70" t="e">
        <f>VLOOKUP(Table7[[#This Row],[Patient PHN]],'[1]MASTER LIST'!$C:$D,2,FALSE)</f>
        <v>#N/A</v>
      </c>
    </row>
    <row r="2961" spans="1:18" x14ac:dyDescent="0.25">
      <c r="A2961" s="202"/>
      <c r="B2961" s="203"/>
      <c r="C2961" s="204"/>
      <c r="D2961" s="204"/>
      <c r="E2961" s="204"/>
      <c r="F2961" s="204"/>
      <c r="G2961" s="204"/>
      <c r="H2961" s="131"/>
      <c r="I2961" s="204"/>
      <c r="J2961" s="204"/>
      <c r="K2961" s="205"/>
      <c r="L2961" s="205"/>
      <c r="M2961" s="205"/>
      <c r="N2961" s="227">
        <f>Table7[[#This Row],[Drug Cost]]+Table7[[#This Row],[Drug Markup]]+Table7[[#This Row],[Drug Dispensing Fee]]</f>
        <v>0</v>
      </c>
      <c r="O2961" s="132"/>
      <c r="P2961" s="205">
        <f>Table7[[#This Row],[Total Drug Cost]]-Table7[[#This Row],[Total Third-party Pay]]</f>
        <v>0</v>
      </c>
      <c r="Q2961" s="205"/>
      <c r="R2961" s="70" t="e">
        <f>VLOOKUP(Table7[[#This Row],[Patient PHN]],'[1]MASTER LIST'!$C:$D,2,FALSE)</f>
        <v>#N/A</v>
      </c>
    </row>
    <row r="2962" spans="1:18" x14ac:dyDescent="0.25">
      <c r="A2962" s="202"/>
      <c r="B2962" s="203"/>
      <c r="C2962" s="204"/>
      <c r="D2962" s="204"/>
      <c r="E2962" s="204"/>
      <c r="F2962" s="204"/>
      <c r="G2962" s="204"/>
      <c r="H2962" s="131"/>
      <c r="I2962" s="204"/>
      <c r="J2962" s="204"/>
      <c r="K2962" s="205"/>
      <c r="L2962" s="205"/>
      <c r="M2962" s="205"/>
      <c r="N2962" s="227">
        <f>Table7[[#This Row],[Drug Cost]]+Table7[[#This Row],[Drug Markup]]+Table7[[#This Row],[Drug Dispensing Fee]]</f>
        <v>0</v>
      </c>
      <c r="O2962" s="132"/>
      <c r="P2962" s="205">
        <f>Table7[[#This Row],[Total Drug Cost]]-Table7[[#This Row],[Total Third-party Pay]]</f>
        <v>0</v>
      </c>
      <c r="Q2962" s="205"/>
      <c r="R2962" s="70" t="e">
        <f>VLOOKUP(Table7[[#This Row],[Patient PHN]],'[1]MASTER LIST'!$C:$D,2,FALSE)</f>
        <v>#N/A</v>
      </c>
    </row>
    <row r="2963" spans="1:18" x14ac:dyDescent="0.25">
      <c r="A2963" s="202"/>
      <c r="B2963" s="203"/>
      <c r="C2963" s="204"/>
      <c r="D2963" s="204"/>
      <c r="E2963" s="204"/>
      <c r="F2963" s="204"/>
      <c r="G2963" s="204"/>
      <c r="H2963" s="131"/>
      <c r="I2963" s="204"/>
      <c r="J2963" s="204"/>
      <c r="K2963" s="205"/>
      <c r="L2963" s="205"/>
      <c r="M2963" s="205"/>
      <c r="N2963" s="227">
        <f>Table7[[#This Row],[Drug Cost]]+Table7[[#This Row],[Drug Markup]]+Table7[[#This Row],[Drug Dispensing Fee]]</f>
        <v>0</v>
      </c>
      <c r="O2963" s="132"/>
      <c r="P2963" s="205">
        <f>Table7[[#This Row],[Total Drug Cost]]-Table7[[#This Row],[Total Third-party Pay]]</f>
        <v>0</v>
      </c>
      <c r="Q2963" s="205"/>
      <c r="R2963" s="70" t="e">
        <f>VLOOKUP(Table7[[#This Row],[Patient PHN]],'[1]MASTER LIST'!$C:$D,2,FALSE)</f>
        <v>#N/A</v>
      </c>
    </row>
    <row r="2964" spans="1:18" x14ac:dyDescent="0.25">
      <c r="A2964" s="202"/>
      <c r="B2964" s="203"/>
      <c r="C2964" s="204"/>
      <c r="D2964" s="204"/>
      <c r="E2964" s="204"/>
      <c r="F2964" s="204"/>
      <c r="G2964" s="204"/>
      <c r="H2964" s="131"/>
      <c r="I2964" s="204"/>
      <c r="J2964" s="204"/>
      <c r="K2964" s="205"/>
      <c r="L2964" s="205"/>
      <c r="M2964" s="205"/>
      <c r="N2964" s="227">
        <f>Table7[[#This Row],[Drug Cost]]+Table7[[#This Row],[Drug Markup]]+Table7[[#This Row],[Drug Dispensing Fee]]</f>
        <v>0</v>
      </c>
      <c r="O2964" s="132"/>
      <c r="P2964" s="205">
        <f>Table7[[#This Row],[Total Drug Cost]]-Table7[[#This Row],[Total Third-party Pay]]</f>
        <v>0</v>
      </c>
      <c r="Q2964" s="205"/>
      <c r="R2964" s="70" t="e">
        <f>VLOOKUP(Table7[[#This Row],[Patient PHN]],'[1]MASTER LIST'!$C:$D,2,FALSE)</f>
        <v>#N/A</v>
      </c>
    </row>
    <row r="2965" spans="1:18" x14ac:dyDescent="0.25">
      <c r="A2965" s="202"/>
      <c r="B2965" s="203"/>
      <c r="C2965" s="204"/>
      <c r="D2965" s="204"/>
      <c r="E2965" s="204"/>
      <c r="F2965" s="204"/>
      <c r="G2965" s="204"/>
      <c r="H2965" s="131"/>
      <c r="I2965" s="204"/>
      <c r="J2965" s="204"/>
      <c r="K2965" s="205"/>
      <c r="L2965" s="205"/>
      <c r="M2965" s="205"/>
      <c r="N2965" s="227">
        <f>Table7[[#This Row],[Drug Cost]]+Table7[[#This Row],[Drug Markup]]+Table7[[#This Row],[Drug Dispensing Fee]]</f>
        <v>0</v>
      </c>
      <c r="O2965" s="132"/>
      <c r="P2965" s="205">
        <f>Table7[[#This Row],[Total Drug Cost]]-Table7[[#This Row],[Total Third-party Pay]]</f>
        <v>0</v>
      </c>
      <c r="Q2965" s="205"/>
      <c r="R2965" s="70" t="e">
        <f>VLOOKUP(Table7[[#This Row],[Patient PHN]],'[1]MASTER LIST'!$C:$D,2,FALSE)</f>
        <v>#N/A</v>
      </c>
    </row>
    <row r="2966" spans="1:18" x14ac:dyDescent="0.25">
      <c r="A2966" s="202"/>
      <c r="B2966" s="203"/>
      <c r="C2966" s="204"/>
      <c r="D2966" s="204"/>
      <c r="E2966" s="204"/>
      <c r="F2966" s="204"/>
      <c r="G2966" s="204"/>
      <c r="H2966" s="131"/>
      <c r="I2966" s="204"/>
      <c r="J2966" s="204"/>
      <c r="K2966" s="205"/>
      <c r="L2966" s="205"/>
      <c r="M2966" s="205"/>
      <c r="N2966" s="227">
        <f>Table7[[#This Row],[Drug Cost]]+Table7[[#This Row],[Drug Markup]]+Table7[[#This Row],[Drug Dispensing Fee]]</f>
        <v>0</v>
      </c>
      <c r="O2966" s="132"/>
      <c r="P2966" s="205">
        <f>Table7[[#This Row],[Total Drug Cost]]-Table7[[#This Row],[Total Third-party Pay]]</f>
        <v>0</v>
      </c>
      <c r="Q2966" s="205"/>
      <c r="R2966" s="70" t="e">
        <f>VLOOKUP(Table7[[#This Row],[Patient PHN]],'[1]MASTER LIST'!$C:$D,2,FALSE)</f>
        <v>#N/A</v>
      </c>
    </row>
    <row r="2967" spans="1:18" x14ac:dyDescent="0.25">
      <c r="A2967" s="202"/>
      <c r="B2967" s="203"/>
      <c r="C2967" s="204"/>
      <c r="D2967" s="204"/>
      <c r="E2967" s="204"/>
      <c r="F2967" s="204"/>
      <c r="G2967" s="204"/>
      <c r="H2967" s="131"/>
      <c r="I2967" s="204"/>
      <c r="J2967" s="204"/>
      <c r="K2967" s="205"/>
      <c r="L2967" s="205"/>
      <c r="M2967" s="205"/>
      <c r="N2967" s="227">
        <f>Table7[[#This Row],[Drug Cost]]+Table7[[#This Row],[Drug Markup]]+Table7[[#This Row],[Drug Dispensing Fee]]</f>
        <v>0</v>
      </c>
      <c r="O2967" s="132"/>
      <c r="P2967" s="205">
        <f>Table7[[#This Row],[Total Drug Cost]]-Table7[[#This Row],[Total Third-party Pay]]</f>
        <v>0</v>
      </c>
      <c r="Q2967" s="205"/>
      <c r="R2967" s="70" t="e">
        <f>VLOOKUP(Table7[[#This Row],[Patient PHN]],'[1]MASTER LIST'!$C:$D,2,FALSE)</f>
        <v>#N/A</v>
      </c>
    </row>
    <row r="2968" spans="1:18" x14ac:dyDescent="0.25">
      <c r="A2968" s="202"/>
      <c r="B2968" s="203"/>
      <c r="C2968" s="204"/>
      <c r="D2968" s="204"/>
      <c r="E2968" s="204"/>
      <c r="F2968" s="204"/>
      <c r="G2968" s="204"/>
      <c r="H2968" s="131"/>
      <c r="I2968" s="204"/>
      <c r="J2968" s="204"/>
      <c r="K2968" s="205"/>
      <c r="L2968" s="205"/>
      <c r="M2968" s="205"/>
      <c r="N2968" s="227">
        <f>Table7[[#This Row],[Drug Cost]]+Table7[[#This Row],[Drug Markup]]+Table7[[#This Row],[Drug Dispensing Fee]]</f>
        <v>0</v>
      </c>
      <c r="O2968" s="132"/>
      <c r="P2968" s="205">
        <f>Table7[[#This Row],[Total Drug Cost]]-Table7[[#This Row],[Total Third-party Pay]]</f>
        <v>0</v>
      </c>
      <c r="Q2968" s="205"/>
      <c r="R2968" s="70" t="e">
        <f>VLOOKUP(Table7[[#This Row],[Patient PHN]],'[1]MASTER LIST'!$C:$D,2,FALSE)</f>
        <v>#N/A</v>
      </c>
    </row>
    <row r="2969" spans="1:18" x14ac:dyDescent="0.25">
      <c r="A2969" s="202"/>
      <c r="B2969" s="203"/>
      <c r="C2969" s="204"/>
      <c r="D2969" s="204"/>
      <c r="E2969" s="204"/>
      <c r="F2969" s="204"/>
      <c r="G2969" s="204"/>
      <c r="H2969" s="131"/>
      <c r="I2969" s="204"/>
      <c r="J2969" s="204"/>
      <c r="K2969" s="205"/>
      <c r="L2969" s="205"/>
      <c r="M2969" s="205"/>
      <c r="N2969" s="227">
        <f>Table7[[#This Row],[Drug Cost]]+Table7[[#This Row],[Drug Markup]]+Table7[[#This Row],[Drug Dispensing Fee]]</f>
        <v>0</v>
      </c>
      <c r="O2969" s="132"/>
      <c r="P2969" s="205">
        <f>Table7[[#This Row],[Total Drug Cost]]-Table7[[#This Row],[Total Third-party Pay]]</f>
        <v>0</v>
      </c>
      <c r="Q2969" s="205"/>
      <c r="R2969" s="70" t="e">
        <f>VLOOKUP(Table7[[#This Row],[Patient PHN]],'[1]MASTER LIST'!$C:$D,2,FALSE)</f>
        <v>#N/A</v>
      </c>
    </row>
    <row r="2970" spans="1:18" x14ac:dyDescent="0.25">
      <c r="A2970" s="202"/>
      <c r="B2970" s="203"/>
      <c r="C2970" s="204"/>
      <c r="D2970" s="204"/>
      <c r="E2970" s="204"/>
      <c r="F2970" s="204"/>
      <c r="G2970" s="204"/>
      <c r="H2970" s="131"/>
      <c r="I2970" s="204"/>
      <c r="J2970" s="204"/>
      <c r="K2970" s="205"/>
      <c r="L2970" s="205"/>
      <c r="M2970" s="205"/>
      <c r="N2970" s="227">
        <f>Table7[[#This Row],[Drug Cost]]+Table7[[#This Row],[Drug Markup]]+Table7[[#This Row],[Drug Dispensing Fee]]</f>
        <v>0</v>
      </c>
      <c r="O2970" s="132"/>
      <c r="P2970" s="205">
        <f>Table7[[#This Row],[Total Drug Cost]]-Table7[[#This Row],[Total Third-party Pay]]</f>
        <v>0</v>
      </c>
      <c r="Q2970" s="205"/>
      <c r="R2970" s="70" t="e">
        <f>VLOOKUP(Table7[[#This Row],[Patient PHN]],'[1]MASTER LIST'!$C:$D,2,FALSE)</f>
        <v>#N/A</v>
      </c>
    </row>
    <row r="2971" spans="1:18" x14ac:dyDescent="0.25">
      <c r="A2971" s="202"/>
      <c r="B2971" s="203"/>
      <c r="C2971" s="204"/>
      <c r="D2971" s="204"/>
      <c r="E2971" s="204"/>
      <c r="F2971" s="204"/>
      <c r="G2971" s="204"/>
      <c r="H2971" s="131"/>
      <c r="I2971" s="204"/>
      <c r="J2971" s="204"/>
      <c r="K2971" s="205"/>
      <c r="L2971" s="205"/>
      <c r="M2971" s="205"/>
      <c r="N2971" s="227">
        <f>Table7[[#This Row],[Drug Cost]]+Table7[[#This Row],[Drug Markup]]+Table7[[#This Row],[Drug Dispensing Fee]]</f>
        <v>0</v>
      </c>
      <c r="O2971" s="132"/>
      <c r="P2971" s="205">
        <f>Table7[[#This Row],[Total Drug Cost]]-Table7[[#This Row],[Total Third-party Pay]]</f>
        <v>0</v>
      </c>
      <c r="Q2971" s="205"/>
      <c r="R2971" s="70" t="e">
        <f>VLOOKUP(Table7[[#This Row],[Patient PHN]],'[1]MASTER LIST'!$C:$D,2,FALSE)</f>
        <v>#N/A</v>
      </c>
    </row>
    <row r="2972" spans="1:18" x14ac:dyDescent="0.25">
      <c r="A2972" s="202"/>
      <c r="B2972" s="203"/>
      <c r="C2972" s="204"/>
      <c r="D2972" s="204"/>
      <c r="E2972" s="204"/>
      <c r="F2972" s="204"/>
      <c r="G2972" s="204"/>
      <c r="H2972" s="131"/>
      <c r="I2972" s="204"/>
      <c r="J2972" s="204"/>
      <c r="K2972" s="205"/>
      <c r="L2972" s="205"/>
      <c r="M2972" s="205"/>
      <c r="N2972" s="227">
        <f>Table7[[#This Row],[Drug Cost]]+Table7[[#This Row],[Drug Markup]]+Table7[[#This Row],[Drug Dispensing Fee]]</f>
        <v>0</v>
      </c>
      <c r="O2972" s="132"/>
      <c r="P2972" s="205">
        <f>Table7[[#This Row],[Total Drug Cost]]-Table7[[#This Row],[Total Third-party Pay]]</f>
        <v>0</v>
      </c>
      <c r="Q2972" s="205"/>
      <c r="R2972" s="70" t="e">
        <f>VLOOKUP(Table7[[#This Row],[Patient PHN]],'[1]MASTER LIST'!$C:$D,2,FALSE)</f>
        <v>#N/A</v>
      </c>
    </row>
    <row r="2973" spans="1:18" x14ac:dyDescent="0.25">
      <c r="A2973" s="202"/>
      <c r="B2973" s="203"/>
      <c r="C2973" s="204"/>
      <c r="D2973" s="204"/>
      <c r="E2973" s="204"/>
      <c r="F2973" s="204"/>
      <c r="G2973" s="204"/>
      <c r="H2973" s="131"/>
      <c r="I2973" s="204"/>
      <c r="J2973" s="204"/>
      <c r="K2973" s="205"/>
      <c r="L2973" s="205"/>
      <c r="M2973" s="205"/>
      <c r="N2973" s="227">
        <f>Table7[[#This Row],[Drug Cost]]+Table7[[#This Row],[Drug Markup]]+Table7[[#This Row],[Drug Dispensing Fee]]</f>
        <v>0</v>
      </c>
      <c r="O2973" s="132"/>
      <c r="P2973" s="205">
        <f>Table7[[#This Row],[Total Drug Cost]]-Table7[[#This Row],[Total Third-party Pay]]</f>
        <v>0</v>
      </c>
      <c r="Q2973" s="205"/>
      <c r="R2973" s="70" t="e">
        <f>VLOOKUP(Table7[[#This Row],[Patient PHN]],'[1]MASTER LIST'!$C:$D,2,FALSE)</f>
        <v>#N/A</v>
      </c>
    </row>
    <row r="2974" spans="1:18" x14ac:dyDescent="0.25">
      <c r="A2974" s="202"/>
      <c r="B2974" s="203"/>
      <c r="C2974" s="204"/>
      <c r="D2974" s="204"/>
      <c r="E2974" s="204"/>
      <c r="F2974" s="204"/>
      <c r="G2974" s="204"/>
      <c r="H2974" s="131"/>
      <c r="I2974" s="204"/>
      <c r="J2974" s="204"/>
      <c r="K2974" s="205"/>
      <c r="L2974" s="205"/>
      <c r="M2974" s="205"/>
      <c r="N2974" s="227">
        <f>Table7[[#This Row],[Drug Cost]]+Table7[[#This Row],[Drug Markup]]+Table7[[#This Row],[Drug Dispensing Fee]]</f>
        <v>0</v>
      </c>
      <c r="O2974" s="132"/>
      <c r="P2974" s="205">
        <f>Table7[[#This Row],[Total Drug Cost]]-Table7[[#This Row],[Total Third-party Pay]]</f>
        <v>0</v>
      </c>
      <c r="Q2974" s="205"/>
      <c r="R2974" s="70" t="e">
        <f>VLOOKUP(Table7[[#This Row],[Patient PHN]],'[1]MASTER LIST'!$C:$D,2,FALSE)</f>
        <v>#N/A</v>
      </c>
    </row>
    <row r="2975" spans="1:18" x14ac:dyDescent="0.25">
      <c r="A2975" s="202"/>
      <c r="B2975" s="203"/>
      <c r="C2975" s="204"/>
      <c r="D2975" s="204"/>
      <c r="E2975" s="204"/>
      <c r="F2975" s="204"/>
      <c r="G2975" s="204"/>
      <c r="H2975" s="131"/>
      <c r="I2975" s="204"/>
      <c r="J2975" s="204"/>
      <c r="K2975" s="205"/>
      <c r="L2975" s="205"/>
      <c r="M2975" s="205"/>
      <c r="N2975" s="227">
        <f>Table7[[#This Row],[Drug Cost]]+Table7[[#This Row],[Drug Markup]]+Table7[[#This Row],[Drug Dispensing Fee]]</f>
        <v>0</v>
      </c>
      <c r="O2975" s="132"/>
      <c r="P2975" s="205">
        <f>Table7[[#This Row],[Total Drug Cost]]-Table7[[#This Row],[Total Third-party Pay]]</f>
        <v>0</v>
      </c>
      <c r="Q2975" s="205"/>
      <c r="R2975" s="70" t="e">
        <f>VLOOKUP(Table7[[#This Row],[Patient PHN]],'[1]MASTER LIST'!$C:$D,2,FALSE)</f>
        <v>#N/A</v>
      </c>
    </row>
    <row r="2976" spans="1:18" x14ac:dyDescent="0.25">
      <c r="A2976" s="202"/>
      <c r="B2976" s="203"/>
      <c r="C2976" s="204"/>
      <c r="D2976" s="204"/>
      <c r="E2976" s="204"/>
      <c r="F2976" s="204"/>
      <c r="G2976" s="204"/>
      <c r="H2976" s="131"/>
      <c r="I2976" s="204"/>
      <c r="J2976" s="204"/>
      <c r="K2976" s="205"/>
      <c r="L2976" s="205"/>
      <c r="M2976" s="205"/>
      <c r="N2976" s="227">
        <f>Table7[[#This Row],[Drug Cost]]+Table7[[#This Row],[Drug Markup]]+Table7[[#This Row],[Drug Dispensing Fee]]</f>
        <v>0</v>
      </c>
      <c r="O2976" s="132"/>
      <c r="P2976" s="205">
        <f>Table7[[#This Row],[Total Drug Cost]]-Table7[[#This Row],[Total Third-party Pay]]</f>
        <v>0</v>
      </c>
      <c r="Q2976" s="205"/>
      <c r="R2976" s="70" t="e">
        <f>VLOOKUP(Table7[[#This Row],[Patient PHN]],'[1]MASTER LIST'!$C:$D,2,FALSE)</f>
        <v>#N/A</v>
      </c>
    </row>
    <row r="2977" spans="1:18" x14ac:dyDescent="0.25">
      <c r="A2977" s="202"/>
      <c r="B2977" s="203"/>
      <c r="C2977" s="204"/>
      <c r="D2977" s="204"/>
      <c r="E2977" s="204"/>
      <c r="F2977" s="204"/>
      <c r="G2977" s="204"/>
      <c r="H2977" s="131"/>
      <c r="I2977" s="204"/>
      <c r="J2977" s="204"/>
      <c r="K2977" s="205"/>
      <c r="L2977" s="205"/>
      <c r="M2977" s="205"/>
      <c r="N2977" s="227">
        <f>Table7[[#This Row],[Drug Cost]]+Table7[[#This Row],[Drug Markup]]+Table7[[#This Row],[Drug Dispensing Fee]]</f>
        <v>0</v>
      </c>
      <c r="O2977" s="132"/>
      <c r="P2977" s="205">
        <f>Table7[[#This Row],[Total Drug Cost]]-Table7[[#This Row],[Total Third-party Pay]]</f>
        <v>0</v>
      </c>
      <c r="Q2977" s="205"/>
      <c r="R2977" s="70" t="e">
        <f>VLOOKUP(Table7[[#This Row],[Patient PHN]],'[1]MASTER LIST'!$C:$D,2,FALSE)</f>
        <v>#N/A</v>
      </c>
    </row>
    <row r="2978" spans="1:18" x14ac:dyDescent="0.25">
      <c r="A2978" s="202"/>
      <c r="B2978" s="203"/>
      <c r="C2978" s="204"/>
      <c r="D2978" s="204"/>
      <c r="E2978" s="204"/>
      <c r="F2978" s="204"/>
      <c r="G2978" s="204"/>
      <c r="H2978" s="131"/>
      <c r="I2978" s="204"/>
      <c r="J2978" s="204"/>
      <c r="K2978" s="205"/>
      <c r="L2978" s="205"/>
      <c r="M2978" s="205"/>
      <c r="N2978" s="227">
        <f>Table7[[#This Row],[Drug Cost]]+Table7[[#This Row],[Drug Markup]]+Table7[[#This Row],[Drug Dispensing Fee]]</f>
        <v>0</v>
      </c>
      <c r="O2978" s="132"/>
      <c r="P2978" s="205">
        <f>Table7[[#This Row],[Total Drug Cost]]-Table7[[#This Row],[Total Third-party Pay]]</f>
        <v>0</v>
      </c>
      <c r="Q2978" s="205"/>
      <c r="R2978" s="70" t="e">
        <f>VLOOKUP(Table7[[#This Row],[Patient PHN]],'[1]MASTER LIST'!$C:$D,2,FALSE)</f>
        <v>#N/A</v>
      </c>
    </row>
    <row r="2979" spans="1:18" x14ac:dyDescent="0.25">
      <c r="A2979" s="202"/>
      <c r="B2979" s="203"/>
      <c r="C2979" s="204"/>
      <c r="D2979" s="204"/>
      <c r="E2979" s="204"/>
      <c r="F2979" s="204"/>
      <c r="G2979" s="204"/>
      <c r="H2979" s="131"/>
      <c r="I2979" s="204"/>
      <c r="J2979" s="204"/>
      <c r="K2979" s="205"/>
      <c r="L2979" s="205"/>
      <c r="M2979" s="205"/>
      <c r="N2979" s="227">
        <f>Table7[[#This Row],[Drug Cost]]+Table7[[#This Row],[Drug Markup]]+Table7[[#This Row],[Drug Dispensing Fee]]</f>
        <v>0</v>
      </c>
      <c r="O2979" s="132"/>
      <c r="P2979" s="205">
        <f>Table7[[#This Row],[Total Drug Cost]]-Table7[[#This Row],[Total Third-party Pay]]</f>
        <v>0</v>
      </c>
      <c r="Q2979" s="205"/>
      <c r="R2979" s="70" t="e">
        <f>VLOOKUP(Table7[[#This Row],[Patient PHN]],'[1]MASTER LIST'!$C:$D,2,FALSE)</f>
        <v>#N/A</v>
      </c>
    </row>
    <row r="2980" spans="1:18" x14ac:dyDescent="0.25">
      <c r="A2980" s="202"/>
      <c r="B2980" s="203"/>
      <c r="C2980" s="204"/>
      <c r="D2980" s="204"/>
      <c r="E2980" s="204"/>
      <c r="F2980" s="204"/>
      <c r="G2980" s="204"/>
      <c r="H2980" s="131"/>
      <c r="I2980" s="204"/>
      <c r="J2980" s="204"/>
      <c r="K2980" s="205"/>
      <c r="L2980" s="205"/>
      <c r="M2980" s="205"/>
      <c r="N2980" s="227">
        <f>Table7[[#This Row],[Drug Cost]]+Table7[[#This Row],[Drug Markup]]+Table7[[#This Row],[Drug Dispensing Fee]]</f>
        <v>0</v>
      </c>
      <c r="O2980" s="132"/>
      <c r="P2980" s="205">
        <f>Table7[[#This Row],[Total Drug Cost]]-Table7[[#This Row],[Total Third-party Pay]]</f>
        <v>0</v>
      </c>
      <c r="Q2980" s="205"/>
      <c r="R2980" s="70" t="e">
        <f>VLOOKUP(Table7[[#This Row],[Patient PHN]],'[1]MASTER LIST'!$C:$D,2,FALSE)</f>
        <v>#N/A</v>
      </c>
    </row>
    <row r="2981" spans="1:18" x14ac:dyDescent="0.25">
      <c r="A2981" s="202"/>
      <c r="B2981" s="203"/>
      <c r="C2981" s="204"/>
      <c r="D2981" s="204"/>
      <c r="E2981" s="204"/>
      <c r="F2981" s="204"/>
      <c r="G2981" s="204"/>
      <c r="H2981" s="131"/>
      <c r="I2981" s="204"/>
      <c r="J2981" s="204"/>
      <c r="K2981" s="205"/>
      <c r="L2981" s="205"/>
      <c r="M2981" s="205"/>
      <c r="N2981" s="227">
        <f>Table7[[#This Row],[Drug Cost]]+Table7[[#This Row],[Drug Markup]]+Table7[[#This Row],[Drug Dispensing Fee]]</f>
        <v>0</v>
      </c>
      <c r="O2981" s="132"/>
      <c r="P2981" s="205">
        <f>Table7[[#This Row],[Total Drug Cost]]-Table7[[#This Row],[Total Third-party Pay]]</f>
        <v>0</v>
      </c>
      <c r="Q2981" s="205"/>
      <c r="R2981" s="70" t="e">
        <f>VLOOKUP(Table7[[#This Row],[Patient PHN]],'[1]MASTER LIST'!$C:$D,2,FALSE)</f>
        <v>#N/A</v>
      </c>
    </row>
    <row r="2982" spans="1:18" x14ac:dyDescent="0.25">
      <c r="A2982" s="202"/>
      <c r="B2982" s="203"/>
      <c r="C2982" s="204"/>
      <c r="D2982" s="204"/>
      <c r="E2982" s="204"/>
      <c r="F2982" s="204"/>
      <c r="G2982" s="204"/>
      <c r="H2982" s="131"/>
      <c r="I2982" s="204"/>
      <c r="J2982" s="204"/>
      <c r="K2982" s="205"/>
      <c r="L2982" s="205"/>
      <c r="M2982" s="205"/>
      <c r="N2982" s="227">
        <f>Table7[[#This Row],[Drug Cost]]+Table7[[#This Row],[Drug Markup]]+Table7[[#This Row],[Drug Dispensing Fee]]</f>
        <v>0</v>
      </c>
      <c r="O2982" s="132"/>
      <c r="P2982" s="205">
        <f>Table7[[#This Row],[Total Drug Cost]]-Table7[[#This Row],[Total Third-party Pay]]</f>
        <v>0</v>
      </c>
      <c r="Q2982" s="205"/>
      <c r="R2982" s="70" t="e">
        <f>VLOOKUP(Table7[[#This Row],[Patient PHN]],'[1]MASTER LIST'!$C:$D,2,FALSE)</f>
        <v>#N/A</v>
      </c>
    </row>
    <row r="2983" spans="1:18" x14ac:dyDescent="0.25">
      <c r="A2983" s="202"/>
      <c r="B2983" s="203"/>
      <c r="C2983" s="204"/>
      <c r="D2983" s="204"/>
      <c r="E2983" s="204"/>
      <c r="F2983" s="204"/>
      <c r="G2983" s="204"/>
      <c r="H2983" s="131"/>
      <c r="I2983" s="204"/>
      <c r="J2983" s="204"/>
      <c r="K2983" s="205"/>
      <c r="L2983" s="205"/>
      <c r="M2983" s="205"/>
      <c r="N2983" s="227">
        <f>Table7[[#This Row],[Drug Cost]]+Table7[[#This Row],[Drug Markup]]+Table7[[#This Row],[Drug Dispensing Fee]]</f>
        <v>0</v>
      </c>
      <c r="O2983" s="132"/>
      <c r="P2983" s="205">
        <f>Table7[[#This Row],[Total Drug Cost]]-Table7[[#This Row],[Total Third-party Pay]]</f>
        <v>0</v>
      </c>
      <c r="Q2983" s="205"/>
      <c r="R2983" s="70" t="e">
        <f>VLOOKUP(Table7[[#This Row],[Patient PHN]],'[1]MASTER LIST'!$C:$D,2,FALSE)</f>
        <v>#N/A</v>
      </c>
    </row>
    <row r="2984" spans="1:18" x14ac:dyDescent="0.25">
      <c r="A2984" s="202"/>
      <c r="B2984" s="203"/>
      <c r="C2984" s="204"/>
      <c r="D2984" s="204"/>
      <c r="E2984" s="204"/>
      <c r="F2984" s="204"/>
      <c r="G2984" s="204"/>
      <c r="H2984" s="131"/>
      <c r="I2984" s="204"/>
      <c r="J2984" s="204"/>
      <c r="K2984" s="205"/>
      <c r="L2984" s="205"/>
      <c r="M2984" s="205"/>
      <c r="N2984" s="227">
        <f>Table7[[#This Row],[Drug Cost]]+Table7[[#This Row],[Drug Markup]]+Table7[[#This Row],[Drug Dispensing Fee]]</f>
        <v>0</v>
      </c>
      <c r="O2984" s="132"/>
      <c r="P2984" s="205">
        <f>Table7[[#This Row],[Total Drug Cost]]-Table7[[#This Row],[Total Third-party Pay]]</f>
        <v>0</v>
      </c>
      <c r="Q2984" s="205"/>
      <c r="R2984" s="70" t="e">
        <f>VLOOKUP(Table7[[#This Row],[Patient PHN]],'[1]MASTER LIST'!$C:$D,2,FALSE)</f>
        <v>#N/A</v>
      </c>
    </row>
    <row r="2985" spans="1:18" x14ac:dyDescent="0.25">
      <c r="A2985" s="202"/>
      <c r="B2985" s="203"/>
      <c r="C2985" s="204"/>
      <c r="D2985" s="204"/>
      <c r="E2985" s="204"/>
      <c r="F2985" s="204"/>
      <c r="G2985" s="204"/>
      <c r="H2985" s="131"/>
      <c r="I2985" s="204"/>
      <c r="J2985" s="204"/>
      <c r="K2985" s="205"/>
      <c r="L2985" s="205"/>
      <c r="M2985" s="205"/>
      <c r="N2985" s="227">
        <f>Table7[[#This Row],[Drug Cost]]+Table7[[#This Row],[Drug Markup]]+Table7[[#This Row],[Drug Dispensing Fee]]</f>
        <v>0</v>
      </c>
      <c r="O2985" s="132"/>
      <c r="P2985" s="205">
        <f>Table7[[#This Row],[Total Drug Cost]]-Table7[[#This Row],[Total Third-party Pay]]</f>
        <v>0</v>
      </c>
      <c r="Q2985" s="205"/>
      <c r="R2985" s="70" t="e">
        <f>VLOOKUP(Table7[[#This Row],[Patient PHN]],'[1]MASTER LIST'!$C:$D,2,FALSE)</f>
        <v>#N/A</v>
      </c>
    </row>
    <row r="2986" spans="1:18" x14ac:dyDescent="0.25">
      <c r="A2986" s="202"/>
      <c r="B2986" s="203"/>
      <c r="C2986" s="204"/>
      <c r="D2986" s="204"/>
      <c r="E2986" s="204"/>
      <c r="F2986" s="204"/>
      <c r="G2986" s="204"/>
      <c r="H2986" s="131"/>
      <c r="I2986" s="204"/>
      <c r="J2986" s="204"/>
      <c r="K2986" s="205"/>
      <c r="L2986" s="205"/>
      <c r="M2986" s="205"/>
      <c r="N2986" s="227">
        <f>Table7[[#This Row],[Drug Cost]]+Table7[[#This Row],[Drug Markup]]+Table7[[#This Row],[Drug Dispensing Fee]]</f>
        <v>0</v>
      </c>
      <c r="O2986" s="132"/>
      <c r="P2986" s="205">
        <f>Table7[[#This Row],[Total Drug Cost]]-Table7[[#This Row],[Total Third-party Pay]]</f>
        <v>0</v>
      </c>
      <c r="Q2986" s="205"/>
      <c r="R2986" s="70" t="e">
        <f>VLOOKUP(Table7[[#This Row],[Patient PHN]],'[1]MASTER LIST'!$C:$D,2,FALSE)</f>
        <v>#N/A</v>
      </c>
    </row>
    <row r="2987" spans="1:18" x14ac:dyDescent="0.25">
      <c r="A2987" s="202"/>
      <c r="B2987" s="203"/>
      <c r="C2987" s="204"/>
      <c r="D2987" s="204"/>
      <c r="E2987" s="204"/>
      <c r="F2987" s="204"/>
      <c r="G2987" s="204"/>
      <c r="H2987" s="131"/>
      <c r="I2987" s="204"/>
      <c r="J2987" s="204"/>
      <c r="K2987" s="205"/>
      <c r="L2987" s="205"/>
      <c r="M2987" s="205"/>
      <c r="N2987" s="227">
        <f>Table7[[#This Row],[Drug Cost]]+Table7[[#This Row],[Drug Markup]]+Table7[[#This Row],[Drug Dispensing Fee]]</f>
        <v>0</v>
      </c>
      <c r="O2987" s="132"/>
      <c r="P2987" s="205">
        <f>Table7[[#This Row],[Total Drug Cost]]-Table7[[#This Row],[Total Third-party Pay]]</f>
        <v>0</v>
      </c>
      <c r="Q2987" s="205"/>
      <c r="R2987" s="70" t="e">
        <f>VLOOKUP(Table7[[#This Row],[Patient PHN]],'[1]MASTER LIST'!$C:$D,2,FALSE)</f>
        <v>#N/A</v>
      </c>
    </row>
    <row r="2988" spans="1:18" x14ac:dyDescent="0.25">
      <c r="A2988" s="202"/>
      <c r="B2988" s="203"/>
      <c r="C2988" s="204"/>
      <c r="D2988" s="204"/>
      <c r="E2988" s="204"/>
      <c r="F2988" s="204"/>
      <c r="G2988" s="204"/>
      <c r="H2988" s="131"/>
      <c r="I2988" s="204"/>
      <c r="J2988" s="204"/>
      <c r="K2988" s="205"/>
      <c r="L2988" s="205"/>
      <c r="M2988" s="205"/>
      <c r="N2988" s="227">
        <f>Table7[[#This Row],[Drug Cost]]+Table7[[#This Row],[Drug Markup]]+Table7[[#This Row],[Drug Dispensing Fee]]</f>
        <v>0</v>
      </c>
      <c r="O2988" s="132"/>
      <c r="P2988" s="205">
        <f>Table7[[#This Row],[Total Drug Cost]]-Table7[[#This Row],[Total Third-party Pay]]</f>
        <v>0</v>
      </c>
      <c r="Q2988" s="205"/>
      <c r="R2988" s="70" t="e">
        <f>VLOOKUP(Table7[[#This Row],[Patient PHN]],'[1]MASTER LIST'!$C:$D,2,FALSE)</f>
        <v>#N/A</v>
      </c>
    </row>
    <row r="2989" spans="1:18" x14ac:dyDescent="0.25">
      <c r="A2989" s="202"/>
      <c r="B2989" s="203"/>
      <c r="C2989" s="204"/>
      <c r="D2989" s="204"/>
      <c r="E2989" s="204"/>
      <c r="F2989" s="204"/>
      <c r="G2989" s="204"/>
      <c r="H2989" s="131"/>
      <c r="I2989" s="204"/>
      <c r="J2989" s="204"/>
      <c r="K2989" s="205"/>
      <c r="L2989" s="205"/>
      <c r="M2989" s="205"/>
      <c r="N2989" s="227">
        <f>Table7[[#This Row],[Drug Cost]]+Table7[[#This Row],[Drug Markup]]+Table7[[#This Row],[Drug Dispensing Fee]]</f>
        <v>0</v>
      </c>
      <c r="O2989" s="132"/>
      <c r="P2989" s="205">
        <f>Table7[[#This Row],[Total Drug Cost]]-Table7[[#This Row],[Total Third-party Pay]]</f>
        <v>0</v>
      </c>
      <c r="Q2989" s="205"/>
      <c r="R2989" s="70" t="e">
        <f>VLOOKUP(Table7[[#This Row],[Patient PHN]],'[1]MASTER LIST'!$C:$D,2,FALSE)</f>
        <v>#N/A</v>
      </c>
    </row>
    <row r="2990" spans="1:18" x14ac:dyDescent="0.25">
      <c r="A2990" s="202"/>
      <c r="B2990" s="203"/>
      <c r="C2990" s="204"/>
      <c r="D2990" s="204"/>
      <c r="E2990" s="204"/>
      <c r="F2990" s="204"/>
      <c r="G2990" s="204"/>
      <c r="H2990" s="131"/>
      <c r="I2990" s="204"/>
      <c r="J2990" s="204"/>
      <c r="K2990" s="205"/>
      <c r="L2990" s="205"/>
      <c r="M2990" s="205"/>
      <c r="N2990" s="227">
        <f>Table7[[#This Row],[Drug Cost]]+Table7[[#This Row],[Drug Markup]]+Table7[[#This Row],[Drug Dispensing Fee]]</f>
        <v>0</v>
      </c>
      <c r="O2990" s="132"/>
      <c r="P2990" s="205">
        <f>Table7[[#This Row],[Total Drug Cost]]-Table7[[#This Row],[Total Third-party Pay]]</f>
        <v>0</v>
      </c>
      <c r="Q2990" s="205"/>
      <c r="R2990" s="70" t="e">
        <f>VLOOKUP(Table7[[#This Row],[Patient PHN]],'[1]MASTER LIST'!$C:$D,2,FALSE)</f>
        <v>#N/A</v>
      </c>
    </row>
    <row r="2991" spans="1:18" x14ac:dyDescent="0.25">
      <c r="A2991" s="202"/>
      <c r="B2991" s="203"/>
      <c r="C2991" s="204"/>
      <c r="D2991" s="204"/>
      <c r="E2991" s="204"/>
      <c r="F2991" s="204"/>
      <c r="G2991" s="204"/>
      <c r="H2991" s="131"/>
      <c r="I2991" s="204"/>
      <c r="J2991" s="204"/>
      <c r="K2991" s="205"/>
      <c r="L2991" s="205"/>
      <c r="M2991" s="205"/>
      <c r="N2991" s="227">
        <f>Table7[[#This Row],[Drug Cost]]+Table7[[#This Row],[Drug Markup]]+Table7[[#This Row],[Drug Dispensing Fee]]</f>
        <v>0</v>
      </c>
      <c r="O2991" s="132"/>
      <c r="P2991" s="205">
        <f>Table7[[#This Row],[Total Drug Cost]]-Table7[[#This Row],[Total Third-party Pay]]</f>
        <v>0</v>
      </c>
      <c r="Q2991" s="205"/>
      <c r="R2991" s="70" t="e">
        <f>VLOOKUP(Table7[[#This Row],[Patient PHN]],'[1]MASTER LIST'!$C:$D,2,FALSE)</f>
        <v>#N/A</v>
      </c>
    </row>
    <row r="2992" spans="1:18" x14ac:dyDescent="0.25">
      <c r="A2992" s="202"/>
      <c r="B2992" s="203"/>
      <c r="C2992" s="204"/>
      <c r="D2992" s="204"/>
      <c r="E2992" s="204"/>
      <c r="F2992" s="204"/>
      <c r="G2992" s="204"/>
      <c r="H2992" s="131"/>
      <c r="I2992" s="204"/>
      <c r="J2992" s="204"/>
      <c r="K2992" s="205"/>
      <c r="L2992" s="205"/>
      <c r="M2992" s="205"/>
      <c r="N2992" s="227">
        <f>Table7[[#This Row],[Drug Cost]]+Table7[[#This Row],[Drug Markup]]+Table7[[#This Row],[Drug Dispensing Fee]]</f>
        <v>0</v>
      </c>
      <c r="O2992" s="132"/>
      <c r="P2992" s="205">
        <f>Table7[[#This Row],[Total Drug Cost]]-Table7[[#This Row],[Total Third-party Pay]]</f>
        <v>0</v>
      </c>
      <c r="Q2992" s="205"/>
      <c r="R2992" s="70" t="e">
        <f>VLOOKUP(Table7[[#This Row],[Patient PHN]],'[1]MASTER LIST'!$C:$D,2,FALSE)</f>
        <v>#N/A</v>
      </c>
    </row>
    <row r="2993" spans="1:18" x14ac:dyDescent="0.25">
      <c r="A2993" s="202"/>
      <c r="B2993" s="203"/>
      <c r="C2993" s="204"/>
      <c r="D2993" s="204"/>
      <c r="E2993" s="204"/>
      <c r="F2993" s="204"/>
      <c r="G2993" s="204"/>
      <c r="H2993" s="131"/>
      <c r="I2993" s="204"/>
      <c r="J2993" s="204"/>
      <c r="K2993" s="205"/>
      <c r="L2993" s="205"/>
      <c r="M2993" s="205"/>
      <c r="N2993" s="227">
        <f>Table7[[#This Row],[Drug Cost]]+Table7[[#This Row],[Drug Markup]]+Table7[[#This Row],[Drug Dispensing Fee]]</f>
        <v>0</v>
      </c>
      <c r="O2993" s="132"/>
      <c r="P2993" s="205">
        <f>Table7[[#This Row],[Total Drug Cost]]-Table7[[#This Row],[Total Third-party Pay]]</f>
        <v>0</v>
      </c>
      <c r="Q2993" s="205"/>
      <c r="R2993" s="70" t="e">
        <f>VLOOKUP(Table7[[#This Row],[Patient PHN]],'[1]MASTER LIST'!$C:$D,2,FALSE)</f>
        <v>#N/A</v>
      </c>
    </row>
    <row r="2994" spans="1:18" x14ac:dyDescent="0.25">
      <c r="A2994" s="202"/>
      <c r="B2994" s="203"/>
      <c r="C2994" s="204"/>
      <c r="D2994" s="204"/>
      <c r="E2994" s="204"/>
      <c r="F2994" s="204"/>
      <c r="G2994" s="204"/>
      <c r="H2994" s="131"/>
      <c r="I2994" s="204"/>
      <c r="J2994" s="204"/>
      <c r="K2994" s="205"/>
      <c r="L2994" s="205"/>
      <c r="M2994" s="205"/>
      <c r="N2994" s="227">
        <f>Table7[[#This Row],[Drug Cost]]+Table7[[#This Row],[Drug Markup]]+Table7[[#This Row],[Drug Dispensing Fee]]</f>
        <v>0</v>
      </c>
      <c r="O2994" s="132"/>
      <c r="P2994" s="205">
        <f>Table7[[#This Row],[Total Drug Cost]]-Table7[[#This Row],[Total Third-party Pay]]</f>
        <v>0</v>
      </c>
      <c r="Q2994" s="205"/>
      <c r="R2994" s="70" t="e">
        <f>VLOOKUP(Table7[[#This Row],[Patient PHN]],'[1]MASTER LIST'!$C:$D,2,FALSE)</f>
        <v>#N/A</v>
      </c>
    </row>
    <row r="2995" spans="1:18" x14ac:dyDescent="0.25">
      <c r="A2995" s="202"/>
      <c r="B2995" s="203"/>
      <c r="C2995" s="204"/>
      <c r="D2995" s="204"/>
      <c r="E2995" s="204"/>
      <c r="F2995" s="204"/>
      <c r="G2995" s="204"/>
      <c r="H2995" s="131"/>
      <c r="I2995" s="204"/>
      <c r="J2995" s="204"/>
      <c r="K2995" s="205"/>
      <c r="L2995" s="205"/>
      <c r="M2995" s="205"/>
      <c r="N2995" s="227">
        <f>Table7[[#This Row],[Drug Cost]]+Table7[[#This Row],[Drug Markup]]+Table7[[#This Row],[Drug Dispensing Fee]]</f>
        <v>0</v>
      </c>
      <c r="O2995" s="132"/>
      <c r="P2995" s="205">
        <f>Table7[[#This Row],[Total Drug Cost]]-Table7[[#This Row],[Total Third-party Pay]]</f>
        <v>0</v>
      </c>
      <c r="Q2995" s="205"/>
      <c r="R2995" s="70" t="e">
        <f>VLOOKUP(Table7[[#This Row],[Patient PHN]],'[1]MASTER LIST'!$C:$D,2,FALSE)</f>
        <v>#N/A</v>
      </c>
    </row>
    <row r="2996" spans="1:18" x14ac:dyDescent="0.25">
      <c r="A2996" s="202"/>
      <c r="B2996" s="203"/>
      <c r="C2996" s="204"/>
      <c r="D2996" s="204"/>
      <c r="E2996" s="204"/>
      <c r="F2996" s="204"/>
      <c r="G2996" s="204"/>
      <c r="H2996" s="131"/>
      <c r="I2996" s="204"/>
      <c r="J2996" s="204"/>
      <c r="K2996" s="205"/>
      <c r="L2996" s="205"/>
      <c r="M2996" s="205"/>
      <c r="N2996" s="227">
        <f>Table7[[#This Row],[Drug Cost]]+Table7[[#This Row],[Drug Markup]]+Table7[[#This Row],[Drug Dispensing Fee]]</f>
        <v>0</v>
      </c>
      <c r="O2996" s="132"/>
      <c r="P2996" s="205">
        <f>Table7[[#This Row],[Total Drug Cost]]-Table7[[#This Row],[Total Third-party Pay]]</f>
        <v>0</v>
      </c>
      <c r="Q2996" s="205"/>
      <c r="R2996" s="70" t="e">
        <f>VLOOKUP(Table7[[#This Row],[Patient PHN]],'[1]MASTER LIST'!$C:$D,2,FALSE)</f>
        <v>#N/A</v>
      </c>
    </row>
    <row r="2997" spans="1:18" x14ac:dyDescent="0.25">
      <c r="A2997" s="202"/>
      <c r="B2997" s="203"/>
      <c r="C2997" s="204"/>
      <c r="D2997" s="204"/>
      <c r="E2997" s="204"/>
      <c r="F2997" s="204"/>
      <c r="G2997" s="204"/>
      <c r="H2997" s="131"/>
      <c r="I2997" s="204"/>
      <c r="J2997" s="204"/>
      <c r="K2997" s="205"/>
      <c r="L2997" s="205"/>
      <c r="M2997" s="205"/>
      <c r="N2997" s="227">
        <f>Table7[[#This Row],[Drug Cost]]+Table7[[#This Row],[Drug Markup]]+Table7[[#This Row],[Drug Dispensing Fee]]</f>
        <v>0</v>
      </c>
      <c r="O2997" s="132"/>
      <c r="P2997" s="205">
        <f>Table7[[#This Row],[Total Drug Cost]]-Table7[[#This Row],[Total Third-party Pay]]</f>
        <v>0</v>
      </c>
      <c r="Q2997" s="205"/>
      <c r="R2997" s="70" t="e">
        <f>VLOOKUP(Table7[[#This Row],[Patient PHN]],'[1]MASTER LIST'!$C:$D,2,FALSE)</f>
        <v>#N/A</v>
      </c>
    </row>
    <row r="2998" spans="1:18" x14ac:dyDescent="0.25">
      <c r="A2998" s="202"/>
      <c r="B2998" s="203"/>
      <c r="C2998" s="204"/>
      <c r="D2998" s="204"/>
      <c r="E2998" s="204"/>
      <c r="F2998" s="204"/>
      <c r="G2998" s="204"/>
      <c r="H2998" s="131"/>
      <c r="I2998" s="204"/>
      <c r="J2998" s="204"/>
      <c r="K2998" s="205"/>
      <c r="L2998" s="205"/>
      <c r="M2998" s="205"/>
      <c r="N2998" s="227">
        <f>Table7[[#This Row],[Drug Cost]]+Table7[[#This Row],[Drug Markup]]+Table7[[#This Row],[Drug Dispensing Fee]]</f>
        <v>0</v>
      </c>
      <c r="O2998" s="132"/>
      <c r="P2998" s="205">
        <f>Table7[[#This Row],[Total Drug Cost]]-Table7[[#This Row],[Total Third-party Pay]]</f>
        <v>0</v>
      </c>
      <c r="Q2998" s="205"/>
      <c r="R2998" s="70" t="e">
        <f>VLOOKUP(Table7[[#This Row],[Patient PHN]],'[1]MASTER LIST'!$C:$D,2,FALSE)</f>
        <v>#N/A</v>
      </c>
    </row>
    <row r="2999" spans="1:18" x14ac:dyDescent="0.25">
      <c r="A2999" s="202"/>
      <c r="B2999" s="203"/>
      <c r="C2999" s="204"/>
      <c r="D2999" s="204"/>
      <c r="E2999" s="204"/>
      <c r="F2999" s="204"/>
      <c r="G2999" s="204"/>
      <c r="H2999" s="131"/>
      <c r="I2999" s="204"/>
      <c r="J2999" s="204"/>
      <c r="K2999" s="205"/>
      <c r="L2999" s="205"/>
      <c r="M2999" s="205"/>
      <c r="N2999" s="227">
        <f>Table7[[#This Row],[Drug Cost]]+Table7[[#This Row],[Drug Markup]]+Table7[[#This Row],[Drug Dispensing Fee]]</f>
        <v>0</v>
      </c>
      <c r="O2999" s="132"/>
      <c r="P2999" s="205">
        <f>Table7[[#This Row],[Total Drug Cost]]-Table7[[#This Row],[Total Third-party Pay]]</f>
        <v>0</v>
      </c>
      <c r="Q2999" s="205"/>
      <c r="R2999" s="70" t="e">
        <f>VLOOKUP(Table7[[#This Row],[Patient PHN]],'[1]MASTER LIST'!$C:$D,2,FALSE)</f>
        <v>#N/A</v>
      </c>
    </row>
    <row r="3000" spans="1:18" x14ac:dyDescent="0.25">
      <c r="A3000" s="202"/>
      <c r="B3000" s="203"/>
      <c r="C3000" s="204"/>
      <c r="D3000" s="204"/>
      <c r="E3000" s="204"/>
      <c r="F3000" s="204"/>
      <c r="G3000" s="204"/>
      <c r="H3000" s="131"/>
      <c r="I3000" s="204"/>
      <c r="J3000" s="204"/>
      <c r="K3000" s="205"/>
      <c r="L3000" s="205"/>
      <c r="M3000" s="205"/>
      <c r="N3000" s="227">
        <f>Table7[[#This Row],[Drug Cost]]+Table7[[#This Row],[Drug Markup]]+Table7[[#This Row],[Drug Dispensing Fee]]</f>
        <v>0</v>
      </c>
      <c r="O3000" s="132"/>
      <c r="P3000" s="205">
        <f>Table7[[#This Row],[Total Drug Cost]]-Table7[[#This Row],[Total Third-party Pay]]</f>
        <v>0</v>
      </c>
      <c r="Q3000" s="205"/>
      <c r="R3000" s="70" t="e">
        <f>VLOOKUP(Table7[[#This Row],[Patient PHN]],'[1]MASTER LIST'!$C:$D,2,FALSE)</f>
        <v>#N/A</v>
      </c>
    </row>
    <row r="3001" spans="1:18" x14ac:dyDescent="0.25">
      <c r="A3001" s="202"/>
      <c r="B3001" s="203"/>
      <c r="C3001" s="204"/>
      <c r="D3001" s="204"/>
      <c r="E3001" s="204"/>
      <c r="F3001" s="204"/>
      <c r="G3001" s="204"/>
      <c r="H3001" s="131"/>
      <c r="I3001" s="204"/>
      <c r="J3001" s="204"/>
      <c r="K3001" s="205"/>
      <c r="L3001" s="205"/>
      <c r="M3001" s="205"/>
      <c r="N3001" s="227">
        <f>Table7[[#This Row],[Drug Cost]]+Table7[[#This Row],[Drug Markup]]+Table7[[#This Row],[Drug Dispensing Fee]]</f>
        <v>0</v>
      </c>
      <c r="O3001" s="132"/>
      <c r="P3001" s="205">
        <f>Table7[[#This Row],[Total Drug Cost]]-Table7[[#This Row],[Total Third-party Pay]]</f>
        <v>0</v>
      </c>
      <c r="Q3001" s="205"/>
      <c r="R3001" s="70" t="e">
        <f>VLOOKUP(Table7[[#This Row],[Patient PHN]],'[1]MASTER LIST'!$C:$D,2,FALSE)</f>
        <v>#N/A</v>
      </c>
    </row>
    <row r="3002" spans="1:18" x14ac:dyDescent="0.25">
      <c r="A3002" s="202"/>
      <c r="B3002" s="203"/>
      <c r="C3002" s="204"/>
      <c r="D3002" s="204"/>
      <c r="E3002" s="204"/>
      <c r="F3002" s="204"/>
      <c r="G3002" s="204"/>
      <c r="H3002" s="131"/>
      <c r="I3002" s="204"/>
      <c r="J3002" s="204"/>
      <c r="K3002" s="205"/>
      <c r="L3002" s="205"/>
      <c r="M3002" s="205"/>
      <c r="N3002" s="227">
        <f>Table7[[#This Row],[Drug Cost]]+Table7[[#This Row],[Drug Markup]]+Table7[[#This Row],[Drug Dispensing Fee]]</f>
        <v>0</v>
      </c>
      <c r="O3002" s="132"/>
      <c r="P3002" s="205">
        <f>Table7[[#This Row],[Total Drug Cost]]-Table7[[#This Row],[Total Third-party Pay]]</f>
        <v>0</v>
      </c>
      <c r="Q3002" s="205"/>
      <c r="R3002" s="70" t="e">
        <f>VLOOKUP(Table7[[#This Row],[Patient PHN]],'[1]MASTER LIST'!$C:$D,2,FALSE)</f>
        <v>#N/A</v>
      </c>
    </row>
    <row r="3003" spans="1:18" x14ac:dyDescent="0.25">
      <c r="A3003" s="202"/>
      <c r="B3003" s="203"/>
      <c r="C3003" s="204"/>
      <c r="D3003" s="204"/>
      <c r="E3003" s="204"/>
      <c r="F3003" s="204"/>
      <c r="G3003" s="204"/>
      <c r="H3003" s="131"/>
      <c r="I3003" s="204"/>
      <c r="J3003" s="204"/>
      <c r="K3003" s="205"/>
      <c r="L3003" s="205"/>
      <c r="M3003" s="205"/>
      <c r="N3003" s="227">
        <f>Table7[[#This Row],[Drug Cost]]+Table7[[#This Row],[Drug Markup]]+Table7[[#This Row],[Drug Dispensing Fee]]</f>
        <v>0</v>
      </c>
      <c r="O3003" s="132"/>
      <c r="P3003" s="205">
        <f>Table7[[#This Row],[Total Drug Cost]]-Table7[[#This Row],[Total Third-party Pay]]</f>
        <v>0</v>
      </c>
      <c r="Q3003" s="205"/>
      <c r="R3003" s="70" t="e">
        <f>VLOOKUP(Table7[[#This Row],[Patient PHN]],'[1]MASTER LIST'!$C:$D,2,FALSE)</f>
        <v>#N/A</v>
      </c>
    </row>
    <row r="3004" spans="1:18" x14ac:dyDescent="0.25">
      <c r="A3004" s="202"/>
      <c r="B3004" s="203"/>
      <c r="C3004" s="204"/>
      <c r="D3004" s="204"/>
      <c r="E3004" s="204"/>
      <c r="F3004" s="204"/>
      <c r="G3004" s="204"/>
      <c r="H3004" s="131"/>
      <c r="I3004" s="204"/>
      <c r="J3004" s="204"/>
      <c r="K3004" s="205"/>
      <c r="L3004" s="205"/>
      <c r="M3004" s="205"/>
      <c r="N3004" s="227">
        <f>Table7[[#This Row],[Drug Cost]]+Table7[[#This Row],[Drug Markup]]+Table7[[#This Row],[Drug Dispensing Fee]]</f>
        <v>0</v>
      </c>
      <c r="O3004" s="132"/>
      <c r="P3004" s="205">
        <f>Table7[[#This Row],[Total Drug Cost]]-Table7[[#This Row],[Total Third-party Pay]]</f>
        <v>0</v>
      </c>
      <c r="Q3004" s="205"/>
      <c r="R3004" s="70" t="e">
        <f>VLOOKUP(Table7[[#This Row],[Patient PHN]],'[1]MASTER LIST'!$C:$D,2,FALSE)</f>
        <v>#N/A</v>
      </c>
    </row>
    <row r="3005" spans="1:18" x14ac:dyDescent="0.25">
      <c r="A3005" s="202"/>
      <c r="B3005" s="203"/>
      <c r="C3005" s="204"/>
      <c r="D3005" s="204"/>
      <c r="E3005" s="204"/>
      <c r="F3005" s="204"/>
      <c r="G3005" s="204"/>
      <c r="H3005" s="131"/>
      <c r="I3005" s="204"/>
      <c r="J3005" s="204"/>
      <c r="K3005" s="205"/>
      <c r="L3005" s="205"/>
      <c r="M3005" s="205"/>
      <c r="N3005" s="227">
        <f>Table7[[#This Row],[Drug Cost]]+Table7[[#This Row],[Drug Markup]]+Table7[[#This Row],[Drug Dispensing Fee]]</f>
        <v>0</v>
      </c>
      <c r="O3005" s="132"/>
      <c r="P3005" s="205">
        <f>Table7[[#This Row],[Total Drug Cost]]-Table7[[#This Row],[Total Third-party Pay]]</f>
        <v>0</v>
      </c>
      <c r="Q3005" s="205"/>
      <c r="R3005" s="70" t="e">
        <f>VLOOKUP(Table7[[#This Row],[Patient PHN]],'[1]MASTER LIST'!$C:$D,2,FALSE)</f>
        <v>#N/A</v>
      </c>
    </row>
    <row r="3006" spans="1:18" x14ac:dyDescent="0.25">
      <c r="A3006" s="202"/>
      <c r="B3006" s="203"/>
      <c r="C3006" s="204"/>
      <c r="D3006" s="204"/>
      <c r="E3006" s="204"/>
      <c r="F3006" s="204"/>
      <c r="G3006" s="204"/>
      <c r="H3006" s="131"/>
      <c r="I3006" s="204"/>
      <c r="J3006" s="204"/>
      <c r="K3006" s="205"/>
      <c r="L3006" s="205"/>
      <c r="M3006" s="205"/>
      <c r="N3006" s="227">
        <f>Table7[[#This Row],[Drug Cost]]+Table7[[#This Row],[Drug Markup]]+Table7[[#This Row],[Drug Dispensing Fee]]</f>
        <v>0</v>
      </c>
      <c r="O3006" s="132"/>
      <c r="P3006" s="205">
        <f>Table7[[#This Row],[Total Drug Cost]]-Table7[[#This Row],[Total Third-party Pay]]</f>
        <v>0</v>
      </c>
      <c r="Q3006" s="205"/>
      <c r="R3006" s="70" t="e">
        <f>VLOOKUP(Table7[[#This Row],[Patient PHN]],'[1]MASTER LIST'!$C:$D,2,FALSE)</f>
        <v>#N/A</v>
      </c>
    </row>
    <row r="3007" spans="1:18" x14ac:dyDescent="0.25">
      <c r="A3007" s="202"/>
      <c r="B3007" s="203"/>
      <c r="C3007" s="204"/>
      <c r="D3007" s="204"/>
      <c r="E3007" s="204"/>
      <c r="F3007" s="204"/>
      <c r="G3007" s="204"/>
      <c r="H3007" s="131"/>
      <c r="I3007" s="204"/>
      <c r="J3007" s="204"/>
      <c r="K3007" s="205"/>
      <c r="L3007" s="205"/>
      <c r="M3007" s="205"/>
      <c r="N3007" s="227">
        <f>Table7[[#This Row],[Drug Cost]]+Table7[[#This Row],[Drug Markup]]+Table7[[#This Row],[Drug Dispensing Fee]]</f>
        <v>0</v>
      </c>
      <c r="O3007" s="132"/>
      <c r="P3007" s="205">
        <f>Table7[[#This Row],[Total Drug Cost]]-Table7[[#This Row],[Total Third-party Pay]]</f>
        <v>0</v>
      </c>
      <c r="Q3007" s="205"/>
      <c r="R3007" s="70" t="e">
        <f>VLOOKUP(Table7[[#This Row],[Patient PHN]],'[1]MASTER LIST'!$C:$D,2,FALSE)</f>
        <v>#N/A</v>
      </c>
    </row>
    <row r="3008" spans="1:18" x14ac:dyDescent="0.25">
      <c r="A3008" s="202"/>
      <c r="B3008" s="203"/>
      <c r="C3008" s="204"/>
      <c r="D3008" s="204"/>
      <c r="E3008" s="204"/>
      <c r="F3008" s="204"/>
      <c r="G3008" s="204"/>
      <c r="H3008" s="131"/>
      <c r="I3008" s="204"/>
      <c r="J3008" s="204"/>
      <c r="K3008" s="205"/>
      <c r="L3008" s="205"/>
      <c r="M3008" s="205"/>
      <c r="N3008" s="227">
        <f>Table7[[#This Row],[Drug Cost]]+Table7[[#This Row],[Drug Markup]]+Table7[[#This Row],[Drug Dispensing Fee]]</f>
        <v>0</v>
      </c>
      <c r="O3008" s="132"/>
      <c r="P3008" s="205">
        <f>Table7[[#This Row],[Total Drug Cost]]-Table7[[#This Row],[Total Third-party Pay]]</f>
        <v>0</v>
      </c>
      <c r="Q3008" s="205"/>
      <c r="R3008" s="70" t="e">
        <f>VLOOKUP(Table7[[#This Row],[Patient PHN]],'[1]MASTER LIST'!$C:$D,2,FALSE)</f>
        <v>#N/A</v>
      </c>
    </row>
    <row r="3009" spans="1:18" x14ac:dyDescent="0.25">
      <c r="A3009" s="202"/>
      <c r="B3009" s="203"/>
      <c r="C3009" s="204"/>
      <c r="D3009" s="204"/>
      <c r="E3009" s="204"/>
      <c r="F3009" s="204"/>
      <c r="G3009" s="204"/>
      <c r="H3009" s="131"/>
      <c r="I3009" s="204"/>
      <c r="J3009" s="204"/>
      <c r="K3009" s="205"/>
      <c r="L3009" s="205"/>
      <c r="M3009" s="205"/>
      <c r="N3009" s="227">
        <f>Table7[[#This Row],[Drug Cost]]+Table7[[#This Row],[Drug Markup]]+Table7[[#This Row],[Drug Dispensing Fee]]</f>
        <v>0</v>
      </c>
      <c r="O3009" s="132"/>
      <c r="P3009" s="205">
        <f>Table7[[#This Row],[Total Drug Cost]]-Table7[[#This Row],[Total Third-party Pay]]</f>
        <v>0</v>
      </c>
      <c r="Q3009" s="205"/>
      <c r="R3009" s="70" t="e">
        <f>VLOOKUP(Table7[[#This Row],[Patient PHN]],'[1]MASTER LIST'!$C:$D,2,FALSE)</f>
        <v>#N/A</v>
      </c>
    </row>
    <row r="3010" spans="1:18" x14ac:dyDescent="0.25">
      <c r="A3010" s="202"/>
      <c r="B3010" s="203"/>
      <c r="C3010" s="204"/>
      <c r="D3010" s="204"/>
      <c r="E3010" s="204"/>
      <c r="F3010" s="204"/>
      <c r="G3010" s="204"/>
      <c r="H3010" s="131"/>
      <c r="I3010" s="204"/>
      <c r="J3010" s="204"/>
      <c r="K3010" s="205"/>
      <c r="L3010" s="205"/>
      <c r="M3010" s="205"/>
      <c r="N3010" s="227">
        <f>Table7[[#This Row],[Drug Cost]]+Table7[[#This Row],[Drug Markup]]+Table7[[#This Row],[Drug Dispensing Fee]]</f>
        <v>0</v>
      </c>
      <c r="O3010" s="132"/>
      <c r="P3010" s="205">
        <f>Table7[[#This Row],[Total Drug Cost]]-Table7[[#This Row],[Total Third-party Pay]]</f>
        <v>0</v>
      </c>
      <c r="Q3010" s="205"/>
      <c r="R3010" s="70" t="e">
        <f>VLOOKUP(Table7[[#This Row],[Patient PHN]],'[1]MASTER LIST'!$C:$D,2,FALSE)</f>
        <v>#N/A</v>
      </c>
    </row>
    <row r="3011" spans="1:18" x14ac:dyDescent="0.25">
      <c r="A3011" s="202"/>
      <c r="B3011" s="203"/>
      <c r="C3011" s="204"/>
      <c r="D3011" s="204"/>
      <c r="E3011" s="204"/>
      <c r="F3011" s="204"/>
      <c r="G3011" s="204"/>
      <c r="H3011" s="131"/>
      <c r="I3011" s="204"/>
      <c r="J3011" s="204"/>
      <c r="K3011" s="205"/>
      <c r="L3011" s="205"/>
      <c r="M3011" s="205"/>
      <c r="N3011" s="227">
        <f>Table7[[#This Row],[Drug Cost]]+Table7[[#This Row],[Drug Markup]]+Table7[[#This Row],[Drug Dispensing Fee]]</f>
        <v>0</v>
      </c>
      <c r="O3011" s="132"/>
      <c r="P3011" s="205">
        <f>Table7[[#This Row],[Total Drug Cost]]-Table7[[#This Row],[Total Third-party Pay]]</f>
        <v>0</v>
      </c>
      <c r="Q3011" s="205"/>
      <c r="R3011" s="70" t="e">
        <f>VLOOKUP(Table7[[#This Row],[Patient PHN]],'[1]MASTER LIST'!$C:$D,2,FALSE)</f>
        <v>#N/A</v>
      </c>
    </row>
    <row r="3012" spans="1:18" x14ac:dyDescent="0.25">
      <c r="A3012" s="202"/>
      <c r="B3012" s="203"/>
      <c r="C3012" s="204"/>
      <c r="D3012" s="204"/>
      <c r="E3012" s="204"/>
      <c r="F3012" s="204"/>
      <c r="G3012" s="204"/>
      <c r="H3012" s="131"/>
      <c r="I3012" s="204"/>
      <c r="J3012" s="204"/>
      <c r="K3012" s="205"/>
      <c r="L3012" s="205"/>
      <c r="M3012" s="205"/>
      <c r="N3012" s="227">
        <f>Table7[[#This Row],[Drug Cost]]+Table7[[#This Row],[Drug Markup]]+Table7[[#This Row],[Drug Dispensing Fee]]</f>
        <v>0</v>
      </c>
      <c r="O3012" s="132"/>
      <c r="P3012" s="205">
        <f>Table7[[#This Row],[Total Drug Cost]]-Table7[[#This Row],[Total Third-party Pay]]</f>
        <v>0</v>
      </c>
      <c r="Q3012" s="205"/>
      <c r="R3012" s="70" t="e">
        <f>VLOOKUP(Table7[[#This Row],[Patient PHN]],'[1]MASTER LIST'!$C:$D,2,FALSE)</f>
        <v>#N/A</v>
      </c>
    </row>
    <row r="3013" spans="1:18" x14ac:dyDescent="0.25">
      <c r="A3013" s="202"/>
      <c r="B3013" s="203"/>
      <c r="C3013" s="204"/>
      <c r="D3013" s="204"/>
      <c r="E3013" s="204"/>
      <c r="F3013" s="204"/>
      <c r="G3013" s="204"/>
      <c r="H3013" s="131"/>
      <c r="I3013" s="204"/>
      <c r="J3013" s="204"/>
      <c r="K3013" s="205"/>
      <c r="L3013" s="205"/>
      <c r="M3013" s="205"/>
      <c r="N3013" s="227">
        <f>Table7[[#This Row],[Drug Cost]]+Table7[[#This Row],[Drug Markup]]+Table7[[#This Row],[Drug Dispensing Fee]]</f>
        <v>0</v>
      </c>
      <c r="O3013" s="132"/>
      <c r="P3013" s="205">
        <f>Table7[[#This Row],[Total Drug Cost]]-Table7[[#This Row],[Total Third-party Pay]]</f>
        <v>0</v>
      </c>
      <c r="Q3013" s="205"/>
      <c r="R3013" s="70" t="e">
        <f>VLOOKUP(Table7[[#This Row],[Patient PHN]],'[1]MASTER LIST'!$C:$D,2,FALSE)</f>
        <v>#N/A</v>
      </c>
    </row>
    <row r="3014" spans="1:18" x14ac:dyDescent="0.25">
      <c r="A3014" s="202"/>
      <c r="B3014" s="203"/>
      <c r="C3014" s="204"/>
      <c r="D3014" s="204"/>
      <c r="E3014" s="204"/>
      <c r="F3014" s="204"/>
      <c r="G3014" s="204"/>
      <c r="H3014" s="131"/>
      <c r="I3014" s="204"/>
      <c r="J3014" s="204"/>
      <c r="K3014" s="205"/>
      <c r="L3014" s="205"/>
      <c r="M3014" s="205"/>
      <c r="N3014" s="227">
        <f>Table7[[#This Row],[Drug Cost]]+Table7[[#This Row],[Drug Markup]]+Table7[[#This Row],[Drug Dispensing Fee]]</f>
        <v>0</v>
      </c>
      <c r="O3014" s="132"/>
      <c r="P3014" s="205">
        <f>Table7[[#This Row],[Total Drug Cost]]-Table7[[#This Row],[Total Third-party Pay]]</f>
        <v>0</v>
      </c>
      <c r="Q3014" s="205"/>
      <c r="R3014" s="70" t="e">
        <f>VLOOKUP(Table7[[#This Row],[Patient PHN]],'[1]MASTER LIST'!$C:$D,2,FALSE)</f>
        <v>#N/A</v>
      </c>
    </row>
    <row r="3015" spans="1:18" x14ac:dyDescent="0.25">
      <c r="A3015" s="202"/>
      <c r="B3015" s="203"/>
      <c r="C3015" s="204"/>
      <c r="D3015" s="204"/>
      <c r="E3015" s="204"/>
      <c r="F3015" s="204"/>
      <c r="G3015" s="204"/>
      <c r="H3015" s="131"/>
      <c r="I3015" s="204"/>
      <c r="J3015" s="204"/>
      <c r="K3015" s="205"/>
      <c r="L3015" s="205"/>
      <c r="M3015" s="205"/>
      <c r="N3015" s="227">
        <f>Table7[[#This Row],[Drug Cost]]+Table7[[#This Row],[Drug Markup]]+Table7[[#This Row],[Drug Dispensing Fee]]</f>
        <v>0</v>
      </c>
      <c r="O3015" s="132"/>
      <c r="P3015" s="205">
        <f>Table7[[#This Row],[Total Drug Cost]]-Table7[[#This Row],[Total Third-party Pay]]</f>
        <v>0</v>
      </c>
      <c r="Q3015" s="205"/>
      <c r="R3015" s="70" t="e">
        <f>VLOOKUP(Table7[[#This Row],[Patient PHN]],'[1]MASTER LIST'!$C:$D,2,FALSE)</f>
        <v>#N/A</v>
      </c>
    </row>
    <row r="3016" spans="1:18" x14ac:dyDescent="0.25">
      <c r="A3016" s="202"/>
      <c r="B3016" s="203"/>
      <c r="C3016" s="204"/>
      <c r="D3016" s="204"/>
      <c r="E3016" s="204"/>
      <c r="F3016" s="204"/>
      <c r="G3016" s="204"/>
      <c r="H3016" s="131"/>
      <c r="I3016" s="204"/>
      <c r="J3016" s="204"/>
      <c r="K3016" s="205"/>
      <c r="L3016" s="205"/>
      <c r="M3016" s="205"/>
      <c r="N3016" s="227">
        <f>Table7[[#This Row],[Drug Cost]]+Table7[[#This Row],[Drug Markup]]+Table7[[#This Row],[Drug Dispensing Fee]]</f>
        <v>0</v>
      </c>
      <c r="O3016" s="132"/>
      <c r="P3016" s="205">
        <f>Table7[[#This Row],[Total Drug Cost]]-Table7[[#This Row],[Total Third-party Pay]]</f>
        <v>0</v>
      </c>
      <c r="Q3016" s="205"/>
      <c r="R3016" s="70" t="e">
        <f>VLOOKUP(Table7[[#This Row],[Patient PHN]],'[1]MASTER LIST'!$C:$D,2,FALSE)</f>
        <v>#N/A</v>
      </c>
    </row>
    <row r="3017" spans="1:18" x14ac:dyDescent="0.25">
      <c r="A3017" s="202"/>
      <c r="B3017" s="203"/>
      <c r="C3017" s="204"/>
      <c r="D3017" s="204"/>
      <c r="E3017" s="204"/>
      <c r="F3017" s="204"/>
      <c r="G3017" s="204"/>
      <c r="H3017" s="131"/>
      <c r="I3017" s="204"/>
      <c r="J3017" s="204"/>
      <c r="K3017" s="205"/>
      <c r="L3017" s="205"/>
      <c r="M3017" s="205"/>
      <c r="N3017" s="227">
        <f>Table7[[#This Row],[Drug Cost]]+Table7[[#This Row],[Drug Markup]]+Table7[[#This Row],[Drug Dispensing Fee]]</f>
        <v>0</v>
      </c>
      <c r="O3017" s="132"/>
      <c r="P3017" s="205">
        <f>Table7[[#This Row],[Total Drug Cost]]-Table7[[#This Row],[Total Third-party Pay]]</f>
        <v>0</v>
      </c>
      <c r="Q3017" s="205"/>
      <c r="R3017" s="70" t="e">
        <f>VLOOKUP(Table7[[#This Row],[Patient PHN]],'[1]MASTER LIST'!$C:$D,2,FALSE)</f>
        <v>#N/A</v>
      </c>
    </row>
    <row r="3018" spans="1:18" x14ac:dyDescent="0.25">
      <c r="A3018" s="202"/>
      <c r="B3018" s="203"/>
      <c r="C3018" s="204"/>
      <c r="D3018" s="204"/>
      <c r="E3018" s="204"/>
      <c r="F3018" s="204"/>
      <c r="G3018" s="204"/>
      <c r="H3018" s="131"/>
      <c r="I3018" s="204"/>
      <c r="J3018" s="204"/>
      <c r="K3018" s="205"/>
      <c r="L3018" s="205"/>
      <c r="M3018" s="205"/>
      <c r="N3018" s="227">
        <f>Table7[[#This Row],[Drug Cost]]+Table7[[#This Row],[Drug Markup]]+Table7[[#This Row],[Drug Dispensing Fee]]</f>
        <v>0</v>
      </c>
      <c r="O3018" s="132"/>
      <c r="P3018" s="205">
        <f>Table7[[#This Row],[Total Drug Cost]]-Table7[[#This Row],[Total Third-party Pay]]</f>
        <v>0</v>
      </c>
      <c r="Q3018" s="205"/>
      <c r="R3018" s="70" t="e">
        <f>VLOOKUP(Table7[[#This Row],[Patient PHN]],'[1]MASTER LIST'!$C:$D,2,FALSE)</f>
        <v>#N/A</v>
      </c>
    </row>
    <row r="3019" spans="1:18" x14ac:dyDescent="0.25">
      <c r="A3019" s="202"/>
      <c r="B3019" s="203"/>
      <c r="C3019" s="204"/>
      <c r="D3019" s="204"/>
      <c r="E3019" s="204"/>
      <c r="F3019" s="204"/>
      <c r="G3019" s="204"/>
      <c r="H3019" s="131"/>
      <c r="I3019" s="204"/>
      <c r="J3019" s="204"/>
      <c r="K3019" s="205"/>
      <c r="L3019" s="205"/>
      <c r="M3019" s="205"/>
      <c r="N3019" s="227">
        <f>Table7[[#This Row],[Drug Cost]]+Table7[[#This Row],[Drug Markup]]+Table7[[#This Row],[Drug Dispensing Fee]]</f>
        <v>0</v>
      </c>
      <c r="O3019" s="132"/>
      <c r="P3019" s="205">
        <f>Table7[[#This Row],[Total Drug Cost]]-Table7[[#This Row],[Total Third-party Pay]]</f>
        <v>0</v>
      </c>
      <c r="Q3019" s="205"/>
      <c r="R3019" s="70" t="e">
        <f>VLOOKUP(Table7[[#This Row],[Patient PHN]],'[1]MASTER LIST'!$C:$D,2,FALSE)</f>
        <v>#N/A</v>
      </c>
    </row>
    <row r="3020" spans="1:18" x14ac:dyDescent="0.25">
      <c r="A3020" s="202"/>
      <c r="B3020" s="203"/>
      <c r="C3020" s="204"/>
      <c r="D3020" s="204"/>
      <c r="E3020" s="204"/>
      <c r="F3020" s="204"/>
      <c r="G3020" s="204"/>
      <c r="H3020" s="131"/>
      <c r="I3020" s="204"/>
      <c r="J3020" s="204"/>
      <c r="K3020" s="205"/>
      <c r="L3020" s="205"/>
      <c r="M3020" s="205"/>
      <c r="N3020" s="227">
        <f>Table7[[#This Row],[Drug Cost]]+Table7[[#This Row],[Drug Markup]]+Table7[[#This Row],[Drug Dispensing Fee]]</f>
        <v>0</v>
      </c>
      <c r="O3020" s="132"/>
      <c r="P3020" s="205">
        <f>Table7[[#This Row],[Total Drug Cost]]-Table7[[#This Row],[Total Third-party Pay]]</f>
        <v>0</v>
      </c>
      <c r="Q3020" s="205"/>
      <c r="R3020" s="70" t="e">
        <f>VLOOKUP(Table7[[#This Row],[Patient PHN]],'[1]MASTER LIST'!$C:$D,2,FALSE)</f>
        <v>#N/A</v>
      </c>
    </row>
    <row r="3021" spans="1:18" x14ac:dyDescent="0.25">
      <c r="A3021" s="202"/>
      <c r="B3021" s="203"/>
      <c r="C3021" s="204"/>
      <c r="D3021" s="204"/>
      <c r="E3021" s="204"/>
      <c r="F3021" s="204"/>
      <c r="G3021" s="204"/>
      <c r="H3021" s="131"/>
      <c r="I3021" s="204"/>
      <c r="J3021" s="204"/>
      <c r="K3021" s="205"/>
      <c r="L3021" s="205"/>
      <c r="M3021" s="205"/>
      <c r="N3021" s="227">
        <f>Table7[[#This Row],[Drug Cost]]+Table7[[#This Row],[Drug Markup]]+Table7[[#This Row],[Drug Dispensing Fee]]</f>
        <v>0</v>
      </c>
      <c r="O3021" s="132"/>
      <c r="P3021" s="205">
        <f>Table7[[#This Row],[Total Drug Cost]]-Table7[[#This Row],[Total Third-party Pay]]</f>
        <v>0</v>
      </c>
      <c r="Q3021" s="205"/>
      <c r="R3021" s="70" t="e">
        <f>VLOOKUP(Table7[[#This Row],[Patient PHN]],'[1]MASTER LIST'!$C:$D,2,FALSE)</f>
        <v>#N/A</v>
      </c>
    </row>
    <row r="3022" spans="1:18" x14ac:dyDescent="0.25">
      <c r="A3022" s="202"/>
      <c r="B3022" s="203"/>
      <c r="C3022" s="204"/>
      <c r="D3022" s="204"/>
      <c r="E3022" s="204"/>
      <c r="F3022" s="204"/>
      <c r="G3022" s="204"/>
      <c r="H3022" s="131"/>
      <c r="I3022" s="204"/>
      <c r="J3022" s="204"/>
      <c r="K3022" s="205"/>
      <c r="L3022" s="205"/>
      <c r="M3022" s="205"/>
      <c r="N3022" s="227">
        <f>Table7[[#This Row],[Drug Cost]]+Table7[[#This Row],[Drug Markup]]+Table7[[#This Row],[Drug Dispensing Fee]]</f>
        <v>0</v>
      </c>
      <c r="O3022" s="132"/>
      <c r="P3022" s="205">
        <f>Table7[[#This Row],[Total Drug Cost]]-Table7[[#This Row],[Total Third-party Pay]]</f>
        <v>0</v>
      </c>
      <c r="Q3022" s="205"/>
      <c r="R3022" s="70" t="e">
        <f>VLOOKUP(Table7[[#This Row],[Patient PHN]],'[1]MASTER LIST'!$C:$D,2,FALSE)</f>
        <v>#N/A</v>
      </c>
    </row>
    <row r="3023" spans="1:18" x14ac:dyDescent="0.25">
      <c r="A3023" s="202"/>
      <c r="B3023" s="203"/>
      <c r="C3023" s="204"/>
      <c r="D3023" s="204"/>
      <c r="E3023" s="204"/>
      <c r="F3023" s="204"/>
      <c r="G3023" s="204"/>
      <c r="H3023" s="131"/>
      <c r="I3023" s="204"/>
      <c r="J3023" s="204"/>
      <c r="K3023" s="205"/>
      <c r="L3023" s="205"/>
      <c r="M3023" s="205"/>
      <c r="N3023" s="227">
        <f>Table7[[#This Row],[Drug Cost]]+Table7[[#This Row],[Drug Markup]]+Table7[[#This Row],[Drug Dispensing Fee]]</f>
        <v>0</v>
      </c>
      <c r="O3023" s="132"/>
      <c r="P3023" s="205">
        <f>Table7[[#This Row],[Total Drug Cost]]-Table7[[#This Row],[Total Third-party Pay]]</f>
        <v>0</v>
      </c>
      <c r="Q3023" s="205"/>
      <c r="R3023" s="70" t="e">
        <f>VLOOKUP(Table7[[#This Row],[Patient PHN]],'[1]MASTER LIST'!$C:$D,2,FALSE)</f>
        <v>#N/A</v>
      </c>
    </row>
    <row r="3024" spans="1:18" x14ac:dyDescent="0.25">
      <c r="A3024" s="202"/>
      <c r="B3024" s="203"/>
      <c r="C3024" s="204"/>
      <c r="D3024" s="204"/>
      <c r="E3024" s="204"/>
      <c r="F3024" s="204"/>
      <c r="G3024" s="204"/>
      <c r="H3024" s="131"/>
      <c r="I3024" s="204"/>
      <c r="J3024" s="204"/>
      <c r="K3024" s="205"/>
      <c r="L3024" s="205"/>
      <c r="M3024" s="205"/>
      <c r="N3024" s="227">
        <f>Table7[[#This Row],[Drug Cost]]+Table7[[#This Row],[Drug Markup]]+Table7[[#This Row],[Drug Dispensing Fee]]</f>
        <v>0</v>
      </c>
      <c r="O3024" s="132"/>
      <c r="P3024" s="205">
        <f>Table7[[#This Row],[Total Drug Cost]]-Table7[[#This Row],[Total Third-party Pay]]</f>
        <v>0</v>
      </c>
      <c r="Q3024" s="205"/>
      <c r="R3024" s="70" t="e">
        <f>VLOOKUP(Table7[[#This Row],[Patient PHN]],'[1]MASTER LIST'!$C:$D,2,FALSE)</f>
        <v>#N/A</v>
      </c>
    </row>
    <row r="3025" spans="1:18" x14ac:dyDescent="0.25">
      <c r="A3025" s="202"/>
      <c r="B3025" s="203"/>
      <c r="C3025" s="204"/>
      <c r="D3025" s="204"/>
      <c r="E3025" s="204"/>
      <c r="F3025" s="204"/>
      <c r="G3025" s="204"/>
      <c r="H3025" s="131"/>
      <c r="I3025" s="204"/>
      <c r="J3025" s="204"/>
      <c r="K3025" s="205"/>
      <c r="L3025" s="205"/>
      <c r="M3025" s="205"/>
      <c r="N3025" s="227">
        <f>Table7[[#This Row],[Drug Cost]]+Table7[[#This Row],[Drug Markup]]+Table7[[#This Row],[Drug Dispensing Fee]]</f>
        <v>0</v>
      </c>
      <c r="O3025" s="132"/>
      <c r="P3025" s="205">
        <f>Table7[[#This Row],[Total Drug Cost]]-Table7[[#This Row],[Total Third-party Pay]]</f>
        <v>0</v>
      </c>
      <c r="Q3025" s="205"/>
      <c r="R3025" s="70" t="e">
        <f>VLOOKUP(Table7[[#This Row],[Patient PHN]],'[1]MASTER LIST'!$C:$D,2,FALSE)</f>
        <v>#N/A</v>
      </c>
    </row>
    <row r="3026" spans="1:18" x14ac:dyDescent="0.25">
      <c r="A3026" s="202"/>
      <c r="B3026" s="203"/>
      <c r="C3026" s="204"/>
      <c r="D3026" s="204"/>
      <c r="E3026" s="204"/>
      <c r="F3026" s="204"/>
      <c r="G3026" s="204"/>
      <c r="H3026" s="131"/>
      <c r="I3026" s="204"/>
      <c r="J3026" s="204"/>
      <c r="K3026" s="205"/>
      <c r="L3026" s="205"/>
      <c r="M3026" s="205"/>
      <c r="N3026" s="227">
        <f>Table7[[#This Row],[Drug Cost]]+Table7[[#This Row],[Drug Markup]]+Table7[[#This Row],[Drug Dispensing Fee]]</f>
        <v>0</v>
      </c>
      <c r="O3026" s="132"/>
      <c r="P3026" s="205">
        <f>Table7[[#This Row],[Total Drug Cost]]-Table7[[#This Row],[Total Third-party Pay]]</f>
        <v>0</v>
      </c>
      <c r="Q3026" s="205"/>
      <c r="R3026" s="70" t="e">
        <f>VLOOKUP(Table7[[#This Row],[Patient PHN]],'[1]MASTER LIST'!$C:$D,2,FALSE)</f>
        <v>#N/A</v>
      </c>
    </row>
    <row r="3027" spans="1:18" x14ac:dyDescent="0.25">
      <c r="A3027" s="202"/>
      <c r="B3027" s="203"/>
      <c r="C3027" s="204"/>
      <c r="D3027" s="204"/>
      <c r="E3027" s="204"/>
      <c r="F3027" s="204"/>
      <c r="G3027" s="204"/>
      <c r="H3027" s="131"/>
      <c r="I3027" s="204"/>
      <c r="J3027" s="204"/>
      <c r="K3027" s="205"/>
      <c r="L3027" s="205"/>
      <c r="M3027" s="205"/>
      <c r="N3027" s="227">
        <f>Table7[[#This Row],[Drug Cost]]+Table7[[#This Row],[Drug Markup]]+Table7[[#This Row],[Drug Dispensing Fee]]</f>
        <v>0</v>
      </c>
      <c r="O3027" s="132"/>
      <c r="P3027" s="205">
        <f>Table7[[#This Row],[Total Drug Cost]]-Table7[[#This Row],[Total Third-party Pay]]</f>
        <v>0</v>
      </c>
      <c r="Q3027" s="205"/>
      <c r="R3027" s="70" t="e">
        <f>VLOOKUP(Table7[[#This Row],[Patient PHN]],'[1]MASTER LIST'!$C:$D,2,FALSE)</f>
        <v>#N/A</v>
      </c>
    </row>
    <row r="3028" spans="1:18" x14ac:dyDescent="0.25">
      <c r="A3028" s="202"/>
      <c r="B3028" s="203"/>
      <c r="C3028" s="204"/>
      <c r="D3028" s="204"/>
      <c r="E3028" s="204"/>
      <c r="F3028" s="204"/>
      <c r="G3028" s="204"/>
      <c r="H3028" s="131"/>
      <c r="I3028" s="204"/>
      <c r="J3028" s="204"/>
      <c r="K3028" s="205"/>
      <c r="L3028" s="205"/>
      <c r="M3028" s="205"/>
      <c r="N3028" s="227">
        <f>Table7[[#This Row],[Drug Cost]]+Table7[[#This Row],[Drug Markup]]+Table7[[#This Row],[Drug Dispensing Fee]]</f>
        <v>0</v>
      </c>
      <c r="O3028" s="132"/>
      <c r="P3028" s="205">
        <f>Table7[[#This Row],[Total Drug Cost]]-Table7[[#This Row],[Total Third-party Pay]]</f>
        <v>0</v>
      </c>
      <c r="Q3028" s="205"/>
      <c r="R3028" s="70" t="e">
        <f>VLOOKUP(Table7[[#This Row],[Patient PHN]],'[1]MASTER LIST'!$C:$D,2,FALSE)</f>
        <v>#N/A</v>
      </c>
    </row>
    <row r="3029" spans="1:18" x14ac:dyDescent="0.25">
      <c r="A3029" s="202"/>
      <c r="B3029" s="203"/>
      <c r="C3029" s="204"/>
      <c r="D3029" s="204"/>
      <c r="E3029" s="204"/>
      <c r="F3029" s="204"/>
      <c r="G3029" s="204"/>
      <c r="H3029" s="131"/>
      <c r="I3029" s="204"/>
      <c r="J3029" s="204"/>
      <c r="K3029" s="205"/>
      <c r="L3029" s="205"/>
      <c r="M3029" s="205"/>
      <c r="N3029" s="227">
        <f>Table7[[#This Row],[Drug Cost]]+Table7[[#This Row],[Drug Markup]]+Table7[[#This Row],[Drug Dispensing Fee]]</f>
        <v>0</v>
      </c>
      <c r="O3029" s="132"/>
      <c r="P3029" s="205">
        <f>Table7[[#This Row],[Total Drug Cost]]-Table7[[#This Row],[Total Third-party Pay]]</f>
        <v>0</v>
      </c>
      <c r="Q3029" s="205"/>
      <c r="R3029" s="70" t="e">
        <f>VLOOKUP(Table7[[#This Row],[Patient PHN]],'[1]MASTER LIST'!$C:$D,2,FALSE)</f>
        <v>#N/A</v>
      </c>
    </row>
    <row r="3030" spans="1:18" x14ac:dyDescent="0.25">
      <c r="A3030" s="202"/>
      <c r="B3030" s="203"/>
      <c r="C3030" s="204"/>
      <c r="D3030" s="204"/>
      <c r="E3030" s="204"/>
      <c r="F3030" s="204"/>
      <c r="G3030" s="204"/>
      <c r="H3030" s="131"/>
      <c r="I3030" s="204"/>
      <c r="J3030" s="204"/>
      <c r="K3030" s="205"/>
      <c r="L3030" s="205"/>
      <c r="M3030" s="205"/>
      <c r="N3030" s="227">
        <f>Table7[[#This Row],[Drug Cost]]+Table7[[#This Row],[Drug Markup]]+Table7[[#This Row],[Drug Dispensing Fee]]</f>
        <v>0</v>
      </c>
      <c r="O3030" s="132"/>
      <c r="P3030" s="205">
        <f>Table7[[#This Row],[Total Drug Cost]]-Table7[[#This Row],[Total Third-party Pay]]</f>
        <v>0</v>
      </c>
      <c r="Q3030" s="205"/>
      <c r="R3030" s="70" t="e">
        <f>VLOOKUP(Table7[[#This Row],[Patient PHN]],'[1]MASTER LIST'!$C:$D,2,FALSE)</f>
        <v>#N/A</v>
      </c>
    </row>
    <row r="3031" spans="1:18" x14ac:dyDescent="0.25">
      <c r="A3031" s="202"/>
      <c r="B3031" s="203"/>
      <c r="C3031" s="204"/>
      <c r="D3031" s="204"/>
      <c r="E3031" s="204"/>
      <c r="F3031" s="204"/>
      <c r="G3031" s="204"/>
      <c r="H3031" s="131"/>
      <c r="I3031" s="204"/>
      <c r="J3031" s="204"/>
      <c r="K3031" s="205"/>
      <c r="L3031" s="205"/>
      <c r="M3031" s="205"/>
      <c r="N3031" s="227">
        <f>Table7[[#This Row],[Drug Cost]]+Table7[[#This Row],[Drug Markup]]+Table7[[#This Row],[Drug Dispensing Fee]]</f>
        <v>0</v>
      </c>
      <c r="O3031" s="132"/>
      <c r="P3031" s="205">
        <f>Table7[[#This Row],[Total Drug Cost]]-Table7[[#This Row],[Total Third-party Pay]]</f>
        <v>0</v>
      </c>
      <c r="Q3031" s="205"/>
      <c r="R3031" s="70" t="e">
        <f>VLOOKUP(Table7[[#This Row],[Patient PHN]],'[1]MASTER LIST'!$C:$D,2,FALSE)</f>
        <v>#N/A</v>
      </c>
    </row>
    <row r="3032" spans="1:18" x14ac:dyDescent="0.25">
      <c r="A3032" s="202"/>
      <c r="B3032" s="203"/>
      <c r="C3032" s="204"/>
      <c r="D3032" s="204"/>
      <c r="E3032" s="204"/>
      <c r="F3032" s="204"/>
      <c r="G3032" s="204"/>
      <c r="H3032" s="131"/>
      <c r="I3032" s="204"/>
      <c r="J3032" s="204"/>
      <c r="K3032" s="205"/>
      <c r="L3032" s="205"/>
      <c r="M3032" s="205"/>
      <c r="N3032" s="227">
        <f>Table7[[#This Row],[Drug Cost]]+Table7[[#This Row],[Drug Markup]]+Table7[[#This Row],[Drug Dispensing Fee]]</f>
        <v>0</v>
      </c>
      <c r="O3032" s="132"/>
      <c r="P3032" s="205">
        <f>Table7[[#This Row],[Total Drug Cost]]-Table7[[#This Row],[Total Third-party Pay]]</f>
        <v>0</v>
      </c>
      <c r="Q3032" s="205"/>
      <c r="R3032" s="70" t="e">
        <f>VLOOKUP(Table7[[#This Row],[Patient PHN]],'[1]MASTER LIST'!$C:$D,2,FALSE)</f>
        <v>#N/A</v>
      </c>
    </row>
    <row r="3033" spans="1:18" x14ac:dyDescent="0.25">
      <c r="A3033" s="202"/>
      <c r="B3033" s="203"/>
      <c r="C3033" s="204"/>
      <c r="D3033" s="204"/>
      <c r="E3033" s="204"/>
      <c r="F3033" s="204"/>
      <c r="G3033" s="204"/>
      <c r="H3033" s="131"/>
      <c r="I3033" s="204"/>
      <c r="J3033" s="204"/>
      <c r="K3033" s="205"/>
      <c r="L3033" s="205"/>
      <c r="M3033" s="205"/>
      <c r="N3033" s="227">
        <f>Table7[[#This Row],[Drug Cost]]+Table7[[#This Row],[Drug Markup]]+Table7[[#This Row],[Drug Dispensing Fee]]</f>
        <v>0</v>
      </c>
      <c r="O3033" s="132"/>
      <c r="P3033" s="205">
        <f>Table7[[#This Row],[Total Drug Cost]]-Table7[[#This Row],[Total Third-party Pay]]</f>
        <v>0</v>
      </c>
      <c r="Q3033" s="205"/>
      <c r="R3033" s="70" t="e">
        <f>VLOOKUP(Table7[[#This Row],[Patient PHN]],'[1]MASTER LIST'!$C:$D,2,FALSE)</f>
        <v>#N/A</v>
      </c>
    </row>
    <row r="3034" spans="1:18" x14ac:dyDescent="0.25">
      <c r="A3034" s="202"/>
      <c r="B3034" s="203"/>
      <c r="C3034" s="204"/>
      <c r="D3034" s="204"/>
      <c r="E3034" s="204"/>
      <c r="F3034" s="204"/>
      <c r="G3034" s="204"/>
      <c r="H3034" s="131"/>
      <c r="I3034" s="204"/>
      <c r="J3034" s="204"/>
      <c r="K3034" s="205"/>
      <c r="L3034" s="205"/>
      <c r="M3034" s="205"/>
      <c r="N3034" s="227">
        <f>Table7[[#This Row],[Drug Cost]]+Table7[[#This Row],[Drug Markup]]+Table7[[#This Row],[Drug Dispensing Fee]]</f>
        <v>0</v>
      </c>
      <c r="O3034" s="132"/>
      <c r="P3034" s="205">
        <f>Table7[[#This Row],[Total Drug Cost]]-Table7[[#This Row],[Total Third-party Pay]]</f>
        <v>0</v>
      </c>
      <c r="Q3034" s="205"/>
      <c r="R3034" s="70" t="e">
        <f>VLOOKUP(Table7[[#This Row],[Patient PHN]],'[1]MASTER LIST'!$C:$D,2,FALSE)</f>
        <v>#N/A</v>
      </c>
    </row>
    <row r="3035" spans="1:18" x14ac:dyDescent="0.25">
      <c r="A3035" s="202"/>
      <c r="B3035" s="203"/>
      <c r="C3035" s="204"/>
      <c r="D3035" s="204"/>
      <c r="E3035" s="204"/>
      <c r="F3035" s="204"/>
      <c r="G3035" s="204"/>
      <c r="H3035" s="131"/>
      <c r="I3035" s="204"/>
      <c r="J3035" s="204"/>
      <c r="K3035" s="205"/>
      <c r="L3035" s="205"/>
      <c r="M3035" s="205"/>
      <c r="N3035" s="227">
        <f>Table7[[#This Row],[Drug Cost]]+Table7[[#This Row],[Drug Markup]]+Table7[[#This Row],[Drug Dispensing Fee]]</f>
        <v>0</v>
      </c>
      <c r="O3035" s="132"/>
      <c r="P3035" s="205">
        <f>Table7[[#This Row],[Total Drug Cost]]-Table7[[#This Row],[Total Third-party Pay]]</f>
        <v>0</v>
      </c>
      <c r="Q3035" s="205"/>
      <c r="R3035" s="70" t="e">
        <f>VLOOKUP(Table7[[#This Row],[Patient PHN]],'[1]MASTER LIST'!$C:$D,2,FALSE)</f>
        <v>#N/A</v>
      </c>
    </row>
    <row r="3036" spans="1:18" x14ac:dyDescent="0.25">
      <c r="A3036" s="202"/>
      <c r="B3036" s="203"/>
      <c r="C3036" s="204"/>
      <c r="D3036" s="204"/>
      <c r="E3036" s="204"/>
      <c r="F3036" s="204"/>
      <c r="G3036" s="204"/>
      <c r="H3036" s="131"/>
      <c r="I3036" s="204"/>
      <c r="J3036" s="204"/>
      <c r="K3036" s="205"/>
      <c r="L3036" s="205"/>
      <c r="M3036" s="205"/>
      <c r="N3036" s="227">
        <f>Table7[[#This Row],[Drug Cost]]+Table7[[#This Row],[Drug Markup]]+Table7[[#This Row],[Drug Dispensing Fee]]</f>
        <v>0</v>
      </c>
      <c r="O3036" s="132"/>
      <c r="P3036" s="205">
        <f>Table7[[#This Row],[Total Drug Cost]]-Table7[[#This Row],[Total Third-party Pay]]</f>
        <v>0</v>
      </c>
      <c r="Q3036" s="205"/>
      <c r="R3036" s="70" t="e">
        <f>VLOOKUP(Table7[[#This Row],[Patient PHN]],'[1]MASTER LIST'!$C:$D,2,FALSE)</f>
        <v>#N/A</v>
      </c>
    </row>
    <row r="3037" spans="1:18" x14ac:dyDescent="0.25">
      <c r="A3037" s="202"/>
      <c r="B3037" s="203"/>
      <c r="C3037" s="204"/>
      <c r="D3037" s="204"/>
      <c r="E3037" s="204"/>
      <c r="F3037" s="204"/>
      <c r="G3037" s="204"/>
      <c r="H3037" s="131"/>
      <c r="I3037" s="204"/>
      <c r="J3037" s="204"/>
      <c r="K3037" s="205"/>
      <c r="L3037" s="205"/>
      <c r="M3037" s="205"/>
      <c r="N3037" s="227">
        <f>Table7[[#This Row],[Drug Cost]]+Table7[[#This Row],[Drug Markup]]+Table7[[#This Row],[Drug Dispensing Fee]]</f>
        <v>0</v>
      </c>
      <c r="O3037" s="132"/>
      <c r="P3037" s="205">
        <f>Table7[[#This Row],[Total Drug Cost]]-Table7[[#This Row],[Total Third-party Pay]]</f>
        <v>0</v>
      </c>
      <c r="Q3037" s="205"/>
      <c r="R3037" s="70" t="e">
        <f>VLOOKUP(Table7[[#This Row],[Patient PHN]],'[1]MASTER LIST'!$C:$D,2,FALSE)</f>
        <v>#N/A</v>
      </c>
    </row>
    <row r="3038" spans="1:18" x14ac:dyDescent="0.25">
      <c r="A3038" s="202"/>
      <c r="B3038" s="203"/>
      <c r="C3038" s="204"/>
      <c r="D3038" s="204"/>
      <c r="E3038" s="204"/>
      <c r="F3038" s="204"/>
      <c r="G3038" s="204"/>
      <c r="H3038" s="131"/>
      <c r="I3038" s="204"/>
      <c r="J3038" s="204"/>
      <c r="K3038" s="205"/>
      <c r="L3038" s="205"/>
      <c r="M3038" s="205"/>
      <c r="N3038" s="227">
        <f>Table7[[#This Row],[Drug Cost]]+Table7[[#This Row],[Drug Markup]]+Table7[[#This Row],[Drug Dispensing Fee]]</f>
        <v>0</v>
      </c>
      <c r="O3038" s="132"/>
      <c r="P3038" s="205">
        <f>Table7[[#This Row],[Total Drug Cost]]-Table7[[#This Row],[Total Third-party Pay]]</f>
        <v>0</v>
      </c>
      <c r="Q3038" s="205"/>
      <c r="R3038" s="70" t="e">
        <f>VLOOKUP(Table7[[#This Row],[Patient PHN]],'[1]MASTER LIST'!$C:$D,2,FALSE)</f>
        <v>#N/A</v>
      </c>
    </row>
    <row r="3039" spans="1:18" x14ac:dyDescent="0.25">
      <c r="A3039" s="202"/>
      <c r="B3039" s="203"/>
      <c r="C3039" s="204"/>
      <c r="D3039" s="204"/>
      <c r="E3039" s="204"/>
      <c r="F3039" s="204"/>
      <c r="G3039" s="204"/>
      <c r="H3039" s="131"/>
      <c r="I3039" s="204"/>
      <c r="J3039" s="204"/>
      <c r="K3039" s="205"/>
      <c r="L3039" s="205"/>
      <c r="M3039" s="205"/>
      <c r="N3039" s="227">
        <f>Table7[[#This Row],[Drug Cost]]+Table7[[#This Row],[Drug Markup]]+Table7[[#This Row],[Drug Dispensing Fee]]</f>
        <v>0</v>
      </c>
      <c r="O3039" s="132"/>
      <c r="P3039" s="205">
        <f>Table7[[#This Row],[Total Drug Cost]]-Table7[[#This Row],[Total Third-party Pay]]</f>
        <v>0</v>
      </c>
      <c r="Q3039" s="205"/>
      <c r="R3039" s="70" t="e">
        <f>VLOOKUP(Table7[[#This Row],[Patient PHN]],'[1]MASTER LIST'!$C:$D,2,FALSE)</f>
        <v>#N/A</v>
      </c>
    </row>
    <row r="3040" spans="1:18" x14ac:dyDescent="0.25">
      <c r="A3040" s="202"/>
      <c r="B3040" s="203"/>
      <c r="C3040" s="204"/>
      <c r="D3040" s="204"/>
      <c r="E3040" s="204"/>
      <c r="F3040" s="204"/>
      <c r="G3040" s="204"/>
      <c r="H3040" s="131"/>
      <c r="I3040" s="204"/>
      <c r="J3040" s="204"/>
      <c r="K3040" s="205"/>
      <c r="L3040" s="205"/>
      <c r="M3040" s="205"/>
      <c r="N3040" s="227">
        <f>Table7[[#This Row],[Drug Cost]]+Table7[[#This Row],[Drug Markup]]+Table7[[#This Row],[Drug Dispensing Fee]]</f>
        <v>0</v>
      </c>
      <c r="O3040" s="132"/>
      <c r="P3040" s="205">
        <f>Table7[[#This Row],[Total Drug Cost]]-Table7[[#This Row],[Total Third-party Pay]]</f>
        <v>0</v>
      </c>
      <c r="Q3040" s="205"/>
      <c r="R3040" s="70" t="e">
        <f>VLOOKUP(Table7[[#This Row],[Patient PHN]],'[1]MASTER LIST'!$C:$D,2,FALSE)</f>
        <v>#N/A</v>
      </c>
    </row>
    <row r="3041" spans="1:18" x14ac:dyDescent="0.25">
      <c r="A3041" s="202"/>
      <c r="B3041" s="203"/>
      <c r="C3041" s="204"/>
      <c r="D3041" s="204"/>
      <c r="E3041" s="204"/>
      <c r="F3041" s="204"/>
      <c r="G3041" s="204"/>
      <c r="H3041" s="131"/>
      <c r="I3041" s="204"/>
      <c r="J3041" s="204"/>
      <c r="K3041" s="205"/>
      <c r="L3041" s="205"/>
      <c r="M3041" s="205"/>
      <c r="N3041" s="227">
        <f>Table7[[#This Row],[Drug Cost]]+Table7[[#This Row],[Drug Markup]]+Table7[[#This Row],[Drug Dispensing Fee]]</f>
        <v>0</v>
      </c>
      <c r="O3041" s="132"/>
      <c r="P3041" s="205">
        <f>Table7[[#This Row],[Total Drug Cost]]-Table7[[#This Row],[Total Third-party Pay]]</f>
        <v>0</v>
      </c>
      <c r="Q3041" s="205"/>
      <c r="R3041" s="70" t="e">
        <f>VLOOKUP(Table7[[#This Row],[Patient PHN]],'[1]MASTER LIST'!$C:$D,2,FALSE)</f>
        <v>#N/A</v>
      </c>
    </row>
    <row r="3042" spans="1:18" x14ac:dyDescent="0.25">
      <c r="A3042" s="202"/>
      <c r="B3042" s="203"/>
      <c r="C3042" s="204"/>
      <c r="D3042" s="204"/>
      <c r="E3042" s="204"/>
      <c r="F3042" s="204"/>
      <c r="G3042" s="204"/>
      <c r="H3042" s="131"/>
      <c r="I3042" s="204"/>
      <c r="J3042" s="204"/>
      <c r="K3042" s="205"/>
      <c r="L3042" s="205"/>
      <c r="M3042" s="205"/>
      <c r="N3042" s="227">
        <f>Table7[[#This Row],[Drug Cost]]+Table7[[#This Row],[Drug Markup]]+Table7[[#This Row],[Drug Dispensing Fee]]</f>
        <v>0</v>
      </c>
      <c r="O3042" s="132"/>
      <c r="P3042" s="205">
        <f>Table7[[#This Row],[Total Drug Cost]]-Table7[[#This Row],[Total Third-party Pay]]</f>
        <v>0</v>
      </c>
      <c r="Q3042" s="205"/>
      <c r="R3042" s="70" t="e">
        <f>VLOOKUP(Table7[[#This Row],[Patient PHN]],'[1]MASTER LIST'!$C:$D,2,FALSE)</f>
        <v>#N/A</v>
      </c>
    </row>
    <row r="3043" spans="1:18" x14ac:dyDescent="0.25">
      <c r="A3043" s="202"/>
      <c r="B3043" s="203"/>
      <c r="C3043" s="204"/>
      <c r="D3043" s="204"/>
      <c r="E3043" s="204"/>
      <c r="F3043" s="204"/>
      <c r="G3043" s="204"/>
      <c r="H3043" s="131"/>
      <c r="I3043" s="204"/>
      <c r="J3043" s="204"/>
      <c r="K3043" s="205"/>
      <c r="L3043" s="205"/>
      <c r="M3043" s="205"/>
      <c r="N3043" s="227">
        <f>Table7[[#This Row],[Drug Cost]]+Table7[[#This Row],[Drug Markup]]+Table7[[#This Row],[Drug Dispensing Fee]]</f>
        <v>0</v>
      </c>
      <c r="O3043" s="132"/>
      <c r="P3043" s="205">
        <f>Table7[[#This Row],[Total Drug Cost]]-Table7[[#This Row],[Total Third-party Pay]]</f>
        <v>0</v>
      </c>
      <c r="Q3043" s="205"/>
      <c r="R3043" s="70" t="e">
        <f>VLOOKUP(Table7[[#This Row],[Patient PHN]],'[1]MASTER LIST'!$C:$D,2,FALSE)</f>
        <v>#N/A</v>
      </c>
    </row>
    <row r="3044" spans="1:18" x14ac:dyDescent="0.25">
      <c r="A3044" s="202"/>
      <c r="B3044" s="203"/>
      <c r="C3044" s="204"/>
      <c r="D3044" s="204"/>
      <c r="E3044" s="204"/>
      <c r="F3044" s="204"/>
      <c r="G3044" s="204"/>
      <c r="H3044" s="131"/>
      <c r="I3044" s="204"/>
      <c r="J3044" s="204"/>
      <c r="K3044" s="205"/>
      <c r="L3044" s="205"/>
      <c r="M3044" s="205"/>
      <c r="N3044" s="227">
        <f>Table7[[#This Row],[Drug Cost]]+Table7[[#This Row],[Drug Markup]]+Table7[[#This Row],[Drug Dispensing Fee]]</f>
        <v>0</v>
      </c>
      <c r="O3044" s="132"/>
      <c r="P3044" s="205">
        <f>Table7[[#This Row],[Total Drug Cost]]-Table7[[#This Row],[Total Third-party Pay]]</f>
        <v>0</v>
      </c>
      <c r="Q3044" s="205"/>
      <c r="R3044" s="70" t="e">
        <f>VLOOKUP(Table7[[#This Row],[Patient PHN]],'[1]MASTER LIST'!$C:$D,2,FALSE)</f>
        <v>#N/A</v>
      </c>
    </row>
    <row r="3045" spans="1:18" x14ac:dyDescent="0.25">
      <c r="A3045" s="202"/>
      <c r="B3045" s="203"/>
      <c r="C3045" s="204"/>
      <c r="D3045" s="204"/>
      <c r="E3045" s="204"/>
      <c r="F3045" s="204"/>
      <c r="G3045" s="204"/>
      <c r="H3045" s="131"/>
      <c r="I3045" s="204"/>
      <c r="J3045" s="204"/>
      <c r="K3045" s="205"/>
      <c r="L3045" s="205"/>
      <c r="M3045" s="205"/>
      <c r="N3045" s="227">
        <f>Table7[[#This Row],[Drug Cost]]+Table7[[#This Row],[Drug Markup]]+Table7[[#This Row],[Drug Dispensing Fee]]</f>
        <v>0</v>
      </c>
      <c r="O3045" s="132"/>
      <c r="P3045" s="205">
        <f>Table7[[#This Row],[Total Drug Cost]]-Table7[[#This Row],[Total Third-party Pay]]</f>
        <v>0</v>
      </c>
      <c r="Q3045" s="205"/>
      <c r="R3045" s="70" t="e">
        <f>VLOOKUP(Table7[[#This Row],[Patient PHN]],'[1]MASTER LIST'!$C:$D,2,FALSE)</f>
        <v>#N/A</v>
      </c>
    </row>
    <row r="3046" spans="1:18" x14ac:dyDescent="0.25">
      <c r="A3046" s="202"/>
      <c r="B3046" s="203"/>
      <c r="C3046" s="204"/>
      <c r="D3046" s="204"/>
      <c r="E3046" s="204"/>
      <c r="F3046" s="204"/>
      <c r="G3046" s="204"/>
      <c r="H3046" s="131"/>
      <c r="I3046" s="204"/>
      <c r="J3046" s="204"/>
      <c r="K3046" s="205"/>
      <c r="L3046" s="205"/>
      <c r="M3046" s="205"/>
      <c r="N3046" s="227">
        <f>Table7[[#This Row],[Drug Cost]]+Table7[[#This Row],[Drug Markup]]+Table7[[#This Row],[Drug Dispensing Fee]]</f>
        <v>0</v>
      </c>
      <c r="O3046" s="132"/>
      <c r="P3046" s="205">
        <f>Table7[[#This Row],[Total Drug Cost]]-Table7[[#This Row],[Total Third-party Pay]]</f>
        <v>0</v>
      </c>
      <c r="Q3046" s="205"/>
      <c r="R3046" s="70" t="e">
        <f>VLOOKUP(Table7[[#This Row],[Patient PHN]],'[1]MASTER LIST'!$C:$D,2,FALSE)</f>
        <v>#N/A</v>
      </c>
    </row>
    <row r="3047" spans="1:18" x14ac:dyDescent="0.25">
      <c r="A3047" s="202"/>
      <c r="B3047" s="203"/>
      <c r="C3047" s="204"/>
      <c r="D3047" s="204"/>
      <c r="E3047" s="204"/>
      <c r="F3047" s="204"/>
      <c r="G3047" s="204"/>
      <c r="H3047" s="131"/>
      <c r="I3047" s="204"/>
      <c r="J3047" s="204"/>
      <c r="K3047" s="205"/>
      <c r="L3047" s="205"/>
      <c r="M3047" s="205"/>
      <c r="N3047" s="227">
        <f>Table7[[#This Row],[Drug Cost]]+Table7[[#This Row],[Drug Markup]]+Table7[[#This Row],[Drug Dispensing Fee]]</f>
        <v>0</v>
      </c>
      <c r="O3047" s="132"/>
      <c r="P3047" s="205">
        <f>Table7[[#This Row],[Total Drug Cost]]-Table7[[#This Row],[Total Third-party Pay]]</f>
        <v>0</v>
      </c>
      <c r="Q3047" s="205"/>
      <c r="R3047" s="70" t="e">
        <f>VLOOKUP(Table7[[#This Row],[Patient PHN]],'[1]MASTER LIST'!$C:$D,2,FALSE)</f>
        <v>#N/A</v>
      </c>
    </row>
    <row r="3048" spans="1:18" x14ac:dyDescent="0.25">
      <c r="A3048" s="202"/>
      <c r="B3048" s="203"/>
      <c r="C3048" s="204"/>
      <c r="D3048" s="204"/>
      <c r="E3048" s="204"/>
      <c r="F3048" s="204"/>
      <c r="G3048" s="204"/>
      <c r="H3048" s="131"/>
      <c r="I3048" s="204"/>
      <c r="J3048" s="204"/>
      <c r="K3048" s="205"/>
      <c r="L3048" s="205"/>
      <c r="M3048" s="205"/>
      <c r="N3048" s="227">
        <f>Table7[[#This Row],[Drug Cost]]+Table7[[#This Row],[Drug Markup]]+Table7[[#This Row],[Drug Dispensing Fee]]</f>
        <v>0</v>
      </c>
      <c r="O3048" s="132"/>
      <c r="P3048" s="205">
        <f>Table7[[#This Row],[Total Drug Cost]]-Table7[[#This Row],[Total Third-party Pay]]</f>
        <v>0</v>
      </c>
      <c r="Q3048" s="205"/>
      <c r="R3048" s="70" t="e">
        <f>VLOOKUP(Table7[[#This Row],[Patient PHN]],'[1]MASTER LIST'!$C:$D,2,FALSE)</f>
        <v>#N/A</v>
      </c>
    </row>
    <row r="3049" spans="1:18" x14ac:dyDescent="0.25">
      <c r="A3049" s="202"/>
      <c r="B3049" s="203"/>
      <c r="C3049" s="204"/>
      <c r="D3049" s="204"/>
      <c r="E3049" s="204"/>
      <c r="F3049" s="204"/>
      <c r="G3049" s="204"/>
      <c r="H3049" s="131"/>
      <c r="I3049" s="204"/>
      <c r="J3049" s="204"/>
      <c r="K3049" s="205"/>
      <c r="L3049" s="205"/>
      <c r="M3049" s="205"/>
      <c r="N3049" s="227">
        <f>Table7[[#This Row],[Drug Cost]]+Table7[[#This Row],[Drug Markup]]+Table7[[#This Row],[Drug Dispensing Fee]]</f>
        <v>0</v>
      </c>
      <c r="O3049" s="132"/>
      <c r="P3049" s="205">
        <f>Table7[[#This Row],[Total Drug Cost]]-Table7[[#This Row],[Total Third-party Pay]]</f>
        <v>0</v>
      </c>
      <c r="Q3049" s="205"/>
      <c r="R3049" s="70" t="e">
        <f>VLOOKUP(Table7[[#This Row],[Patient PHN]],'[1]MASTER LIST'!$C:$D,2,FALSE)</f>
        <v>#N/A</v>
      </c>
    </row>
    <row r="3050" spans="1:18" x14ac:dyDescent="0.25">
      <c r="A3050" s="202"/>
      <c r="B3050" s="203"/>
      <c r="C3050" s="204"/>
      <c r="D3050" s="204"/>
      <c r="E3050" s="204"/>
      <c r="F3050" s="204"/>
      <c r="G3050" s="204"/>
      <c r="H3050" s="131"/>
      <c r="I3050" s="204"/>
      <c r="J3050" s="204"/>
      <c r="K3050" s="205"/>
      <c r="L3050" s="205"/>
      <c r="M3050" s="205"/>
      <c r="N3050" s="227">
        <f>Table7[[#This Row],[Drug Cost]]+Table7[[#This Row],[Drug Markup]]+Table7[[#This Row],[Drug Dispensing Fee]]</f>
        <v>0</v>
      </c>
      <c r="O3050" s="132"/>
      <c r="P3050" s="205">
        <f>Table7[[#This Row],[Total Drug Cost]]-Table7[[#This Row],[Total Third-party Pay]]</f>
        <v>0</v>
      </c>
      <c r="Q3050" s="205"/>
      <c r="R3050" s="70" t="e">
        <f>VLOOKUP(Table7[[#This Row],[Patient PHN]],'[1]MASTER LIST'!$C:$D,2,FALSE)</f>
        <v>#N/A</v>
      </c>
    </row>
    <row r="3051" spans="1:18" x14ac:dyDescent="0.25">
      <c r="A3051" s="202"/>
      <c r="B3051" s="203"/>
      <c r="C3051" s="204"/>
      <c r="D3051" s="204"/>
      <c r="E3051" s="204"/>
      <c r="F3051" s="204"/>
      <c r="G3051" s="204"/>
      <c r="H3051" s="131"/>
      <c r="I3051" s="204"/>
      <c r="J3051" s="204"/>
      <c r="K3051" s="205"/>
      <c r="L3051" s="205"/>
      <c r="M3051" s="205"/>
      <c r="N3051" s="227">
        <f>Table7[[#This Row],[Drug Cost]]+Table7[[#This Row],[Drug Markup]]+Table7[[#This Row],[Drug Dispensing Fee]]</f>
        <v>0</v>
      </c>
      <c r="O3051" s="132"/>
      <c r="P3051" s="205">
        <f>Table7[[#This Row],[Total Drug Cost]]-Table7[[#This Row],[Total Third-party Pay]]</f>
        <v>0</v>
      </c>
      <c r="Q3051" s="205"/>
      <c r="R3051" s="70" t="e">
        <f>VLOOKUP(Table7[[#This Row],[Patient PHN]],'[1]MASTER LIST'!$C:$D,2,FALSE)</f>
        <v>#N/A</v>
      </c>
    </row>
    <row r="3052" spans="1:18" x14ac:dyDescent="0.25">
      <c r="A3052" s="202"/>
      <c r="B3052" s="203"/>
      <c r="C3052" s="204"/>
      <c r="D3052" s="204"/>
      <c r="E3052" s="204"/>
      <c r="F3052" s="204"/>
      <c r="G3052" s="204"/>
      <c r="H3052" s="131"/>
      <c r="I3052" s="204"/>
      <c r="J3052" s="204"/>
      <c r="K3052" s="205"/>
      <c r="L3052" s="205"/>
      <c r="M3052" s="205"/>
      <c r="N3052" s="227">
        <f>Table7[[#This Row],[Drug Cost]]+Table7[[#This Row],[Drug Markup]]+Table7[[#This Row],[Drug Dispensing Fee]]</f>
        <v>0</v>
      </c>
      <c r="O3052" s="132"/>
      <c r="P3052" s="205">
        <f>Table7[[#This Row],[Total Drug Cost]]-Table7[[#This Row],[Total Third-party Pay]]</f>
        <v>0</v>
      </c>
      <c r="Q3052" s="205"/>
      <c r="R3052" s="70" t="e">
        <f>VLOOKUP(Table7[[#This Row],[Patient PHN]],'[1]MASTER LIST'!$C:$D,2,FALSE)</f>
        <v>#N/A</v>
      </c>
    </row>
    <row r="3053" spans="1:18" x14ac:dyDescent="0.25">
      <c r="A3053" s="202"/>
      <c r="B3053" s="203"/>
      <c r="C3053" s="204"/>
      <c r="D3053" s="204"/>
      <c r="E3053" s="204"/>
      <c r="F3053" s="204"/>
      <c r="G3053" s="204"/>
      <c r="H3053" s="131"/>
      <c r="I3053" s="204"/>
      <c r="J3053" s="204"/>
      <c r="K3053" s="205"/>
      <c r="L3053" s="205"/>
      <c r="M3053" s="205"/>
      <c r="N3053" s="227">
        <f>Table7[[#This Row],[Drug Cost]]+Table7[[#This Row],[Drug Markup]]+Table7[[#This Row],[Drug Dispensing Fee]]</f>
        <v>0</v>
      </c>
      <c r="O3053" s="132"/>
      <c r="P3053" s="205">
        <f>Table7[[#This Row],[Total Drug Cost]]-Table7[[#This Row],[Total Third-party Pay]]</f>
        <v>0</v>
      </c>
      <c r="Q3053" s="205"/>
      <c r="R3053" s="70" t="e">
        <f>VLOOKUP(Table7[[#This Row],[Patient PHN]],'[1]MASTER LIST'!$C:$D,2,FALSE)</f>
        <v>#N/A</v>
      </c>
    </row>
    <row r="3054" spans="1:18" x14ac:dyDescent="0.25">
      <c r="A3054" s="202"/>
      <c r="B3054" s="203"/>
      <c r="C3054" s="204"/>
      <c r="D3054" s="204"/>
      <c r="E3054" s="204"/>
      <c r="F3054" s="204"/>
      <c r="G3054" s="204"/>
      <c r="H3054" s="131"/>
      <c r="I3054" s="204"/>
      <c r="J3054" s="204"/>
      <c r="K3054" s="205"/>
      <c r="L3054" s="205"/>
      <c r="M3054" s="205"/>
      <c r="N3054" s="227">
        <f>Table7[[#This Row],[Drug Cost]]+Table7[[#This Row],[Drug Markup]]+Table7[[#This Row],[Drug Dispensing Fee]]</f>
        <v>0</v>
      </c>
      <c r="O3054" s="132"/>
      <c r="P3054" s="205">
        <f>Table7[[#This Row],[Total Drug Cost]]-Table7[[#This Row],[Total Third-party Pay]]</f>
        <v>0</v>
      </c>
      <c r="Q3054" s="205"/>
      <c r="R3054" s="70" t="e">
        <f>VLOOKUP(Table7[[#This Row],[Patient PHN]],'[1]MASTER LIST'!$C:$D,2,FALSE)</f>
        <v>#N/A</v>
      </c>
    </row>
    <row r="3055" spans="1:18" x14ac:dyDescent="0.25">
      <c r="A3055" s="202"/>
      <c r="B3055" s="203"/>
      <c r="C3055" s="204"/>
      <c r="D3055" s="204"/>
      <c r="E3055" s="204"/>
      <c r="F3055" s="204"/>
      <c r="G3055" s="204"/>
      <c r="H3055" s="131"/>
      <c r="I3055" s="204"/>
      <c r="J3055" s="204"/>
      <c r="K3055" s="205"/>
      <c r="L3055" s="205"/>
      <c r="M3055" s="205"/>
      <c r="N3055" s="227">
        <f>Table7[[#This Row],[Drug Cost]]+Table7[[#This Row],[Drug Markup]]+Table7[[#This Row],[Drug Dispensing Fee]]</f>
        <v>0</v>
      </c>
      <c r="O3055" s="132"/>
      <c r="P3055" s="205">
        <f>Table7[[#This Row],[Total Drug Cost]]-Table7[[#This Row],[Total Third-party Pay]]</f>
        <v>0</v>
      </c>
      <c r="Q3055" s="205"/>
      <c r="R3055" s="70" t="e">
        <f>VLOOKUP(Table7[[#This Row],[Patient PHN]],'[1]MASTER LIST'!$C:$D,2,FALSE)</f>
        <v>#N/A</v>
      </c>
    </row>
    <row r="3056" spans="1:18" x14ac:dyDescent="0.25">
      <c r="A3056" s="202"/>
      <c r="B3056" s="203"/>
      <c r="C3056" s="204"/>
      <c r="D3056" s="204"/>
      <c r="E3056" s="204"/>
      <c r="F3056" s="204"/>
      <c r="G3056" s="204"/>
      <c r="H3056" s="131"/>
      <c r="I3056" s="204"/>
      <c r="J3056" s="204"/>
      <c r="K3056" s="205"/>
      <c r="L3056" s="205"/>
      <c r="M3056" s="205"/>
      <c r="N3056" s="227">
        <f>Table7[[#This Row],[Drug Cost]]+Table7[[#This Row],[Drug Markup]]+Table7[[#This Row],[Drug Dispensing Fee]]</f>
        <v>0</v>
      </c>
      <c r="O3056" s="132"/>
      <c r="P3056" s="205">
        <f>Table7[[#This Row],[Total Drug Cost]]-Table7[[#This Row],[Total Third-party Pay]]</f>
        <v>0</v>
      </c>
      <c r="Q3056" s="205"/>
      <c r="R3056" s="70" t="e">
        <f>VLOOKUP(Table7[[#This Row],[Patient PHN]],'[1]MASTER LIST'!$C:$D,2,FALSE)</f>
        <v>#N/A</v>
      </c>
    </row>
    <row r="3057" spans="1:18" x14ac:dyDescent="0.25">
      <c r="A3057" s="202"/>
      <c r="B3057" s="203"/>
      <c r="C3057" s="204"/>
      <c r="D3057" s="204"/>
      <c r="E3057" s="204"/>
      <c r="F3057" s="204"/>
      <c r="G3057" s="204"/>
      <c r="H3057" s="131"/>
      <c r="I3057" s="204"/>
      <c r="J3057" s="204"/>
      <c r="K3057" s="205"/>
      <c r="L3057" s="205"/>
      <c r="M3057" s="205"/>
      <c r="N3057" s="227">
        <f>Table7[[#This Row],[Drug Cost]]+Table7[[#This Row],[Drug Markup]]+Table7[[#This Row],[Drug Dispensing Fee]]</f>
        <v>0</v>
      </c>
      <c r="O3057" s="132"/>
      <c r="P3057" s="205">
        <f>Table7[[#This Row],[Total Drug Cost]]-Table7[[#This Row],[Total Third-party Pay]]</f>
        <v>0</v>
      </c>
      <c r="Q3057" s="205"/>
      <c r="R3057" s="70" t="e">
        <f>VLOOKUP(Table7[[#This Row],[Patient PHN]],'[1]MASTER LIST'!$C:$D,2,FALSE)</f>
        <v>#N/A</v>
      </c>
    </row>
    <row r="3058" spans="1:18" x14ac:dyDescent="0.25">
      <c r="A3058" s="202"/>
      <c r="B3058" s="203"/>
      <c r="C3058" s="204"/>
      <c r="D3058" s="204"/>
      <c r="E3058" s="204"/>
      <c r="F3058" s="204"/>
      <c r="G3058" s="204"/>
      <c r="H3058" s="131"/>
      <c r="I3058" s="204"/>
      <c r="J3058" s="204"/>
      <c r="K3058" s="205"/>
      <c r="L3058" s="205"/>
      <c r="M3058" s="205"/>
      <c r="N3058" s="227">
        <f>Table7[[#This Row],[Drug Cost]]+Table7[[#This Row],[Drug Markup]]+Table7[[#This Row],[Drug Dispensing Fee]]</f>
        <v>0</v>
      </c>
      <c r="O3058" s="132"/>
      <c r="P3058" s="205">
        <f>Table7[[#This Row],[Total Drug Cost]]-Table7[[#This Row],[Total Third-party Pay]]</f>
        <v>0</v>
      </c>
      <c r="Q3058" s="205"/>
      <c r="R3058" s="70" t="e">
        <f>VLOOKUP(Table7[[#This Row],[Patient PHN]],'[1]MASTER LIST'!$C:$D,2,FALSE)</f>
        <v>#N/A</v>
      </c>
    </row>
    <row r="3059" spans="1:18" x14ac:dyDescent="0.25">
      <c r="A3059" s="202"/>
      <c r="B3059" s="203"/>
      <c r="C3059" s="204"/>
      <c r="D3059" s="204"/>
      <c r="E3059" s="204"/>
      <c r="F3059" s="204"/>
      <c r="G3059" s="204"/>
      <c r="H3059" s="131"/>
      <c r="I3059" s="204"/>
      <c r="J3059" s="204"/>
      <c r="K3059" s="205"/>
      <c r="L3059" s="205"/>
      <c r="M3059" s="205"/>
      <c r="N3059" s="227">
        <f>Table7[[#This Row],[Drug Cost]]+Table7[[#This Row],[Drug Markup]]+Table7[[#This Row],[Drug Dispensing Fee]]</f>
        <v>0</v>
      </c>
      <c r="O3059" s="132"/>
      <c r="P3059" s="205">
        <f>Table7[[#This Row],[Total Drug Cost]]-Table7[[#This Row],[Total Third-party Pay]]</f>
        <v>0</v>
      </c>
      <c r="Q3059" s="205"/>
      <c r="R3059" s="70" t="e">
        <f>VLOOKUP(Table7[[#This Row],[Patient PHN]],'[1]MASTER LIST'!$C:$D,2,FALSE)</f>
        <v>#N/A</v>
      </c>
    </row>
    <row r="3060" spans="1:18" x14ac:dyDescent="0.25">
      <c r="A3060" s="202"/>
      <c r="B3060" s="203"/>
      <c r="C3060" s="204"/>
      <c r="D3060" s="204"/>
      <c r="E3060" s="204"/>
      <c r="F3060" s="204"/>
      <c r="G3060" s="204"/>
      <c r="H3060" s="131"/>
      <c r="I3060" s="204"/>
      <c r="J3060" s="204"/>
      <c r="K3060" s="205"/>
      <c r="L3060" s="205"/>
      <c r="M3060" s="205"/>
      <c r="N3060" s="227">
        <f>Table7[[#This Row],[Drug Cost]]+Table7[[#This Row],[Drug Markup]]+Table7[[#This Row],[Drug Dispensing Fee]]</f>
        <v>0</v>
      </c>
      <c r="O3060" s="132"/>
      <c r="P3060" s="205">
        <f>Table7[[#This Row],[Total Drug Cost]]-Table7[[#This Row],[Total Third-party Pay]]</f>
        <v>0</v>
      </c>
      <c r="Q3060" s="205"/>
      <c r="R3060" s="70" t="e">
        <f>VLOOKUP(Table7[[#This Row],[Patient PHN]],'[1]MASTER LIST'!$C:$D,2,FALSE)</f>
        <v>#N/A</v>
      </c>
    </row>
    <row r="3061" spans="1:18" x14ac:dyDescent="0.25">
      <c r="A3061" s="202"/>
      <c r="B3061" s="203"/>
      <c r="C3061" s="204"/>
      <c r="D3061" s="204"/>
      <c r="E3061" s="204"/>
      <c r="F3061" s="204"/>
      <c r="G3061" s="204"/>
      <c r="H3061" s="131"/>
      <c r="I3061" s="204"/>
      <c r="J3061" s="204"/>
      <c r="K3061" s="205"/>
      <c r="L3061" s="205"/>
      <c r="M3061" s="205"/>
      <c r="N3061" s="227">
        <f>Table7[[#This Row],[Drug Cost]]+Table7[[#This Row],[Drug Markup]]+Table7[[#This Row],[Drug Dispensing Fee]]</f>
        <v>0</v>
      </c>
      <c r="O3061" s="132"/>
      <c r="P3061" s="205">
        <f>Table7[[#This Row],[Total Drug Cost]]-Table7[[#This Row],[Total Third-party Pay]]</f>
        <v>0</v>
      </c>
      <c r="Q3061" s="205"/>
      <c r="R3061" s="70" t="e">
        <f>VLOOKUP(Table7[[#This Row],[Patient PHN]],'[1]MASTER LIST'!$C:$D,2,FALSE)</f>
        <v>#N/A</v>
      </c>
    </row>
    <row r="3062" spans="1:18" x14ac:dyDescent="0.25">
      <c r="A3062" s="202"/>
      <c r="B3062" s="203"/>
      <c r="C3062" s="204"/>
      <c r="D3062" s="204"/>
      <c r="E3062" s="204"/>
      <c r="F3062" s="204"/>
      <c r="G3062" s="204"/>
      <c r="H3062" s="131"/>
      <c r="I3062" s="204"/>
      <c r="J3062" s="204"/>
      <c r="K3062" s="205"/>
      <c r="L3062" s="205"/>
      <c r="M3062" s="205"/>
      <c r="N3062" s="227">
        <f>Table7[[#This Row],[Drug Cost]]+Table7[[#This Row],[Drug Markup]]+Table7[[#This Row],[Drug Dispensing Fee]]</f>
        <v>0</v>
      </c>
      <c r="O3062" s="132"/>
      <c r="P3062" s="205">
        <f>Table7[[#This Row],[Total Drug Cost]]-Table7[[#This Row],[Total Third-party Pay]]</f>
        <v>0</v>
      </c>
      <c r="Q3062" s="205"/>
      <c r="R3062" s="70" t="e">
        <f>VLOOKUP(Table7[[#This Row],[Patient PHN]],'[1]MASTER LIST'!$C:$D,2,FALSE)</f>
        <v>#N/A</v>
      </c>
    </row>
    <row r="3063" spans="1:18" x14ac:dyDescent="0.25">
      <c r="A3063" s="202"/>
      <c r="B3063" s="203"/>
      <c r="C3063" s="204"/>
      <c r="D3063" s="204"/>
      <c r="E3063" s="204"/>
      <c r="F3063" s="204"/>
      <c r="G3063" s="204"/>
      <c r="H3063" s="131"/>
      <c r="I3063" s="204"/>
      <c r="J3063" s="204"/>
      <c r="K3063" s="205"/>
      <c r="L3063" s="205"/>
      <c r="M3063" s="205"/>
      <c r="N3063" s="227">
        <f>Table7[[#This Row],[Drug Cost]]+Table7[[#This Row],[Drug Markup]]+Table7[[#This Row],[Drug Dispensing Fee]]</f>
        <v>0</v>
      </c>
      <c r="O3063" s="132"/>
      <c r="P3063" s="205">
        <f>Table7[[#This Row],[Total Drug Cost]]-Table7[[#This Row],[Total Third-party Pay]]</f>
        <v>0</v>
      </c>
      <c r="Q3063" s="205"/>
      <c r="R3063" s="70" t="e">
        <f>VLOOKUP(Table7[[#This Row],[Patient PHN]],'[1]MASTER LIST'!$C:$D,2,FALSE)</f>
        <v>#N/A</v>
      </c>
    </row>
    <row r="3064" spans="1:18" x14ac:dyDescent="0.25">
      <c r="A3064" s="202"/>
      <c r="B3064" s="203"/>
      <c r="C3064" s="204"/>
      <c r="D3064" s="204"/>
      <c r="E3064" s="204"/>
      <c r="F3064" s="204"/>
      <c r="G3064" s="204"/>
      <c r="H3064" s="131"/>
      <c r="I3064" s="204"/>
      <c r="J3064" s="204"/>
      <c r="K3064" s="205"/>
      <c r="L3064" s="205"/>
      <c r="M3064" s="205"/>
      <c r="N3064" s="227">
        <f>Table7[[#This Row],[Drug Cost]]+Table7[[#This Row],[Drug Markup]]+Table7[[#This Row],[Drug Dispensing Fee]]</f>
        <v>0</v>
      </c>
      <c r="O3064" s="132"/>
      <c r="P3064" s="205">
        <f>Table7[[#This Row],[Total Drug Cost]]-Table7[[#This Row],[Total Third-party Pay]]</f>
        <v>0</v>
      </c>
      <c r="Q3064" s="205"/>
      <c r="R3064" s="70" t="e">
        <f>VLOOKUP(Table7[[#This Row],[Patient PHN]],'[1]MASTER LIST'!$C:$D,2,FALSE)</f>
        <v>#N/A</v>
      </c>
    </row>
    <row r="3065" spans="1:18" x14ac:dyDescent="0.25">
      <c r="A3065" s="202"/>
      <c r="B3065" s="203"/>
      <c r="C3065" s="204"/>
      <c r="D3065" s="204"/>
      <c r="E3065" s="204"/>
      <c r="F3065" s="204"/>
      <c r="G3065" s="204"/>
      <c r="H3065" s="131"/>
      <c r="I3065" s="204"/>
      <c r="J3065" s="204"/>
      <c r="K3065" s="205"/>
      <c r="L3065" s="205"/>
      <c r="M3065" s="205"/>
      <c r="N3065" s="227">
        <f>Table7[[#This Row],[Drug Cost]]+Table7[[#This Row],[Drug Markup]]+Table7[[#This Row],[Drug Dispensing Fee]]</f>
        <v>0</v>
      </c>
      <c r="O3065" s="132"/>
      <c r="P3065" s="205">
        <f>Table7[[#This Row],[Total Drug Cost]]-Table7[[#This Row],[Total Third-party Pay]]</f>
        <v>0</v>
      </c>
      <c r="Q3065" s="205"/>
      <c r="R3065" s="70" t="e">
        <f>VLOOKUP(Table7[[#This Row],[Patient PHN]],'[1]MASTER LIST'!$C:$D,2,FALSE)</f>
        <v>#N/A</v>
      </c>
    </row>
    <row r="3066" spans="1:18" x14ac:dyDescent="0.25">
      <c r="A3066" s="202"/>
      <c r="B3066" s="203"/>
      <c r="C3066" s="204"/>
      <c r="D3066" s="204"/>
      <c r="E3066" s="204"/>
      <c r="F3066" s="204"/>
      <c r="G3066" s="204"/>
      <c r="H3066" s="131"/>
      <c r="I3066" s="204"/>
      <c r="J3066" s="204"/>
      <c r="K3066" s="205"/>
      <c r="L3066" s="205"/>
      <c r="M3066" s="205"/>
      <c r="N3066" s="227">
        <f>Table7[[#This Row],[Drug Cost]]+Table7[[#This Row],[Drug Markup]]+Table7[[#This Row],[Drug Dispensing Fee]]</f>
        <v>0</v>
      </c>
      <c r="O3066" s="132"/>
      <c r="P3066" s="205">
        <f>Table7[[#This Row],[Total Drug Cost]]-Table7[[#This Row],[Total Third-party Pay]]</f>
        <v>0</v>
      </c>
      <c r="Q3066" s="205"/>
      <c r="R3066" s="70" t="e">
        <f>VLOOKUP(Table7[[#This Row],[Patient PHN]],'[1]MASTER LIST'!$C:$D,2,FALSE)</f>
        <v>#N/A</v>
      </c>
    </row>
    <row r="3067" spans="1:18" x14ac:dyDescent="0.25">
      <c r="A3067" s="202"/>
      <c r="B3067" s="203"/>
      <c r="C3067" s="204"/>
      <c r="D3067" s="204"/>
      <c r="E3067" s="204"/>
      <c r="F3067" s="204"/>
      <c r="G3067" s="204"/>
      <c r="H3067" s="131"/>
      <c r="I3067" s="204"/>
      <c r="J3067" s="204"/>
      <c r="K3067" s="205"/>
      <c r="L3067" s="205"/>
      <c r="M3067" s="205"/>
      <c r="N3067" s="227">
        <f>Table7[[#This Row],[Drug Cost]]+Table7[[#This Row],[Drug Markup]]+Table7[[#This Row],[Drug Dispensing Fee]]</f>
        <v>0</v>
      </c>
      <c r="O3067" s="132"/>
      <c r="P3067" s="205">
        <f>Table7[[#This Row],[Total Drug Cost]]-Table7[[#This Row],[Total Third-party Pay]]</f>
        <v>0</v>
      </c>
      <c r="Q3067" s="205"/>
      <c r="R3067" s="70" t="e">
        <f>VLOOKUP(Table7[[#This Row],[Patient PHN]],'[1]MASTER LIST'!$C:$D,2,FALSE)</f>
        <v>#N/A</v>
      </c>
    </row>
    <row r="3068" spans="1:18" x14ac:dyDescent="0.25">
      <c r="A3068" s="202"/>
      <c r="B3068" s="203"/>
      <c r="C3068" s="204"/>
      <c r="D3068" s="204"/>
      <c r="E3068" s="204"/>
      <c r="F3068" s="204"/>
      <c r="G3068" s="204"/>
      <c r="H3068" s="131"/>
      <c r="I3068" s="204"/>
      <c r="J3068" s="204"/>
      <c r="K3068" s="205"/>
      <c r="L3068" s="205"/>
      <c r="M3068" s="205"/>
      <c r="N3068" s="227">
        <f>Table7[[#This Row],[Drug Cost]]+Table7[[#This Row],[Drug Markup]]+Table7[[#This Row],[Drug Dispensing Fee]]</f>
        <v>0</v>
      </c>
      <c r="O3068" s="132"/>
      <c r="P3068" s="205">
        <f>Table7[[#This Row],[Total Drug Cost]]-Table7[[#This Row],[Total Third-party Pay]]</f>
        <v>0</v>
      </c>
      <c r="Q3068" s="205"/>
      <c r="R3068" s="70" t="e">
        <f>VLOOKUP(Table7[[#This Row],[Patient PHN]],'[1]MASTER LIST'!$C:$D,2,FALSE)</f>
        <v>#N/A</v>
      </c>
    </row>
    <row r="3069" spans="1:18" x14ac:dyDescent="0.25">
      <c r="A3069" s="202"/>
      <c r="B3069" s="203"/>
      <c r="C3069" s="204"/>
      <c r="D3069" s="204"/>
      <c r="E3069" s="204"/>
      <c r="F3069" s="204"/>
      <c r="G3069" s="204"/>
      <c r="H3069" s="131"/>
      <c r="I3069" s="204"/>
      <c r="J3069" s="204"/>
      <c r="K3069" s="205"/>
      <c r="L3069" s="205"/>
      <c r="M3069" s="205"/>
      <c r="N3069" s="227">
        <f>Table7[[#This Row],[Drug Cost]]+Table7[[#This Row],[Drug Markup]]+Table7[[#This Row],[Drug Dispensing Fee]]</f>
        <v>0</v>
      </c>
      <c r="O3069" s="132"/>
      <c r="P3069" s="205">
        <f>Table7[[#This Row],[Total Drug Cost]]-Table7[[#This Row],[Total Third-party Pay]]</f>
        <v>0</v>
      </c>
      <c r="Q3069" s="205"/>
      <c r="R3069" s="70" t="e">
        <f>VLOOKUP(Table7[[#This Row],[Patient PHN]],'[1]MASTER LIST'!$C:$D,2,FALSE)</f>
        <v>#N/A</v>
      </c>
    </row>
    <row r="3070" spans="1:18" x14ac:dyDescent="0.25">
      <c r="A3070" s="202"/>
      <c r="B3070" s="203"/>
      <c r="C3070" s="204"/>
      <c r="D3070" s="204"/>
      <c r="E3070" s="204"/>
      <c r="F3070" s="204"/>
      <c r="G3070" s="204"/>
      <c r="H3070" s="131"/>
      <c r="I3070" s="204"/>
      <c r="J3070" s="204"/>
      <c r="K3070" s="205"/>
      <c r="L3070" s="205"/>
      <c r="M3070" s="205"/>
      <c r="N3070" s="227">
        <f>Table7[[#This Row],[Drug Cost]]+Table7[[#This Row],[Drug Markup]]+Table7[[#This Row],[Drug Dispensing Fee]]</f>
        <v>0</v>
      </c>
      <c r="O3070" s="132"/>
      <c r="P3070" s="205">
        <f>Table7[[#This Row],[Total Drug Cost]]-Table7[[#This Row],[Total Third-party Pay]]</f>
        <v>0</v>
      </c>
      <c r="Q3070" s="205"/>
      <c r="R3070" s="70" t="e">
        <f>VLOOKUP(Table7[[#This Row],[Patient PHN]],'[1]MASTER LIST'!$C:$D,2,FALSE)</f>
        <v>#N/A</v>
      </c>
    </row>
    <row r="3071" spans="1:18" x14ac:dyDescent="0.25">
      <c r="A3071" s="202"/>
      <c r="B3071" s="203"/>
      <c r="C3071" s="204"/>
      <c r="D3071" s="204"/>
      <c r="E3071" s="204"/>
      <c r="F3071" s="204"/>
      <c r="G3071" s="204"/>
      <c r="H3071" s="131"/>
      <c r="I3071" s="204"/>
      <c r="J3071" s="204"/>
      <c r="K3071" s="205"/>
      <c r="L3071" s="205"/>
      <c r="M3071" s="205"/>
      <c r="N3071" s="227">
        <f>Table7[[#This Row],[Drug Cost]]+Table7[[#This Row],[Drug Markup]]+Table7[[#This Row],[Drug Dispensing Fee]]</f>
        <v>0</v>
      </c>
      <c r="O3071" s="132"/>
      <c r="P3071" s="205">
        <f>Table7[[#This Row],[Total Drug Cost]]-Table7[[#This Row],[Total Third-party Pay]]</f>
        <v>0</v>
      </c>
      <c r="Q3071" s="205"/>
      <c r="R3071" s="70" t="e">
        <f>VLOOKUP(Table7[[#This Row],[Patient PHN]],'[1]MASTER LIST'!$C:$D,2,FALSE)</f>
        <v>#N/A</v>
      </c>
    </row>
    <row r="3072" spans="1:18" x14ac:dyDescent="0.25">
      <c r="A3072" s="202"/>
      <c r="B3072" s="203"/>
      <c r="C3072" s="204"/>
      <c r="D3072" s="204"/>
      <c r="E3072" s="204"/>
      <c r="F3072" s="204"/>
      <c r="G3072" s="204"/>
      <c r="H3072" s="131"/>
      <c r="I3072" s="204"/>
      <c r="J3072" s="204"/>
      <c r="K3072" s="205"/>
      <c r="L3072" s="205"/>
      <c r="M3072" s="205"/>
      <c r="N3072" s="227">
        <f>Table7[[#This Row],[Drug Cost]]+Table7[[#This Row],[Drug Markup]]+Table7[[#This Row],[Drug Dispensing Fee]]</f>
        <v>0</v>
      </c>
      <c r="O3072" s="132"/>
      <c r="P3072" s="205">
        <f>Table7[[#This Row],[Total Drug Cost]]-Table7[[#This Row],[Total Third-party Pay]]</f>
        <v>0</v>
      </c>
      <c r="Q3072" s="205"/>
      <c r="R3072" s="70" t="e">
        <f>VLOOKUP(Table7[[#This Row],[Patient PHN]],'[1]MASTER LIST'!$C:$D,2,FALSE)</f>
        <v>#N/A</v>
      </c>
    </row>
    <row r="3073" spans="1:18" x14ac:dyDescent="0.25">
      <c r="A3073" s="202"/>
      <c r="B3073" s="203"/>
      <c r="C3073" s="204"/>
      <c r="D3073" s="204"/>
      <c r="E3073" s="204"/>
      <c r="F3073" s="204"/>
      <c r="G3073" s="204"/>
      <c r="H3073" s="131"/>
      <c r="I3073" s="204"/>
      <c r="J3073" s="204"/>
      <c r="K3073" s="205"/>
      <c r="L3073" s="205"/>
      <c r="M3073" s="205"/>
      <c r="N3073" s="227">
        <f>Table7[[#This Row],[Drug Cost]]+Table7[[#This Row],[Drug Markup]]+Table7[[#This Row],[Drug Dispensing Fee]]</f>
        <v>0</v>
      </c>
      <c r="O3073" s="132"/>
      <c r="P3073" s="205">
        <f>Table7[[#This Row],[Total Drug Cost]]-Table7[[#This Row],[Total Third-party Pay]]</f>
        <v>0</v>
      </c>
      <c r="Q3073" s="205"/>
      <c r="R3073" s="70" t="e">
        <f>VLOOKUP(Table7[[#This Row],[Patient PHN]],'[1]MASTER LIST'!$C:$D,2,FALSE)</f>
        <v>#N/A</v>
      </c>
    </row>
    <row r="3074" spans="1:18" x14ac:dyDescent="0.25">
      <c r="A3074" s="202"/>
      <c r="B3074" s="203"/>
      <c r="C3074" s="204"/>
      <c r="D3074" s="204"/>
      <c r="E3074" s="204"/>
      <c r="F3074" s="204"/>
      <c r="G3074" s="204"/>
      <c r="H3074" s="131"/>
      <c r="I3074" s="204"/>
      <c r="J3074" s="204"/>
      <c r="K3074" s="205"/>
      <c r="L3074" s="205"/>
      <c r="M3074" s="205"/>
      <c r="N3074" s="227">
        <f>Table7[[#This Row],[Drug Cost]]+Table7[[#This Row],[Drug Markup]]+Table7[[#This Row],[Drug Dispensing Fee]]</f>
        <v>0</v>
      </c>
      <c r="O3074" s="132"/>
      <c r="P3074" s="205">
        <f>Table7[[#This Row],[Total Drug Cost]]-Table7[[#This Row],[Total Third-party Pay]]</f>
        <v>0</v>
      </c>
      <c r="Q3074" s="205"/>
      <c r="R3074" s="70" t="e">
        <f>VLOOKUP(Table7[[#This Row],[Patient PHN]],'[1]MASTER LIST'!$C:$D,2,FALSE)</f>
        <v>#N/A</v>
      </c>
    </row>
    <row r="3075" spans="1:18" x14ac:dyDescent="0.25">
      <c r="A3075" s="202"/>
      <c r="B3075" s="203"/>
      <c r="C3075" s="204"/>
      <c r="D3075" s="204"/>
      <c r="E3075" s="204"/>
      <c r="F3075" s="204"/>
      <c r="G3075" s="204"/>
      <c r="H3075" s="131"/>
      <c r="I3075" s="204"/>
      <c r="J3075" s="204"/>
      <c r="K3075" s="205"/>
      <c r="L3075" s="205"/>
      <c r="M3075" s="205"/>
      <c r="N3075" s="227">
        <f>Table7[[#This Row],[Drug Cost]]+Table7[[#This Row],[Drug Markup]]+Table7[[#This Row],[Drug Dispensing Fee]]</f>
        <v>0</v>
      </c>
      <c r="O3075" s="132"/>
      <c r="P3075" s="205">
        <f>Table7[[#This Row],[Total Drug Cost]]-Table7[[#This Row],[Total Third-party Pay]]</f>
        <v>0</v>
      </c>
      <c r="Q3075" s="205"/>
      <c r="R3075" s="70" t="e">
        <f>VLOOKUP(Table7[[#This Row],[Patient PHN]],'[1]MASTER LIST'!$C:$D,2,FALSE)</f>
        <v>#N/A</v>
      </c>
    </row>
    <row r="3076" spans="1:18" x14ac:dyDescent="0.25">
      <c r="A3076" s="202"/>
      <c r="B3076" s="203"/>
      <c r="C3076" s="204"/>
      <c r="D3076" s="204"/>
      <c r="E3076" s="204"/>
      <c r="F3076" s="204"/>
      <c r="G3076" s="204"/>
      <c r="H3076" s="131"/>
      <c r="I3076" s="204"/>
      <c r="J3076" s="204"/>
      <c r="K3076" s="205"/>
      <c r="L3076" s="205"/>
      <c r="M3076" s="205"/>
      <c r="N3076" s="227">
        <f>Table7[[#This Row],[Drug Cost]]+Table7[[#This Row],[Drug Markup]]+Table7[[#This Row],[Drug Dispensing Fee]]</f>
        <v>0</v>
      </c>
      <c r="O3076" s="132"/>
      <c r="P3076" s="205">
        <f>Table7[[#This Row],[Total Drug Cost]]-Table7[[#This Row],[Total Third-party Pay]]</f>
        <v>0</v>
      </c>
      <c r="Q3076" s="205"/>
      <c r="R3076" s="70" t="e">
        <f>VLOOKUP(Table7[[#This Row],[Patient PHN]],'[1]MASTER LIST'!$C:$D,2,FALSE)</f>
        <v>#N/A</v>
      </c>
    </row>
    <row r="3077" spans="1:18" x14ac:dyDescent="0.25">
      <c r="A3077" s="202"/>
      <c r="B3077" s="203"/>
      <c r="C3077" s="204"/>
      <c r="D3077" s="204"/>
      <c r="E3077" s="204"/>
      <c r="F3077" s="204"/>
      <c r="G3077" s="204"/>
      <c r="H3077" s="131"/>
      <c r="I3077" s="204"/>
      <c r="J3077" s="204"/>
      <c r="K3077" s="205"/>
      <c r="L3077" s="205"/>
      <c r="M3077" s="205"/>
      <c r="N3077" s="227">
        <f>Table7[[#This Row],[Drug Cost]]+Table7[[#This Row],[Drug Markup]]+Table7[[#This Row],[Drug Dispensing Fee]]</f>
        <v>0</v>
      </c>
      <c r="O3077" s="132"/>
      <c r="P3077" s="205">
        <f>Table7[[#This Row],[Total Drug Cost]]-Table7[[#This Row],[Total Third-party Pay]]</f>
        <v>0</v>
      </c>
      <c r="Q3077" s="205"/>
      <c r="R3077" s="70" t="e">
        <f>VLOOKUP(Table7[[#This Row],[Patient PHN]],'[1]MASTER LIST'!$C:$D,2,FALSE)</f>
        <v>#N/A</v>
      </c>
    </row>
    <row r="3078" spans="1:18" x14ac:dyDescent="0.25">
      <c r="A3078" s="202"/>
      <c r="B3078" s="203"/>
      <c r="C3078" s="204"/>
      <c r="D3078" s="204"/>
      <c r="E3078" s="204"/>
      <c r="F3078" s="204"/>
      <c r="G3078" s="204"/>
      <c r="H3078" s="131"/>
      <c r="I3078" s="204"/>
      <c r="J3078" s="204"/>
      <c r="K3078" s="205"/>
      <c r="L3078" s="205"/>
      <c r="M3078" s="205"/>
      <c r="N3078" s="227">
        <f>Table7[[#This Row],[Drug Cost]]+Table7[[#This Row],[Drug Markup]]+Table7[[#This Row],[Drug Dispensing Fee]]</f>
        <v>0</v>
      </c>
      <c r="O3078" s="132"/>
      <c r="P3078" s="205">
        <f>Table7[[#This Row],[Total Drug Cost]]-Table7[[#This Row],[Total Third-party Pay]]</f>
        <v>0</v>
      </c>
      <c r="Q3078" s="205"/>
      <c r="R3078" s="70" t="e">
        <f>VLOOKUP(Table7[[#This Row],[Patient PHN]],'[1]MASTER LIST'!$C:$D,2,FALSE)</f>
        <v>#N/A</v>
      </c>
    </row>
    <row r="3079" spans="1:18" x14ac:dyDescent="0.25">
      <c r="A3079" s="202"/>
      <c r="B3079" s="203"/>
      <c r="C3079" s="204"/>
      <c r="D3079" s="204"/>
      <c r="E3079" s="204"/>
      <c r="F3079" s="204"/>
      <c r="G3079" s="204"/>
      <c r="H3079" s="131"/>
      <c r="I3079" s="204"/>
      <c r="J3079" s="204"/>
      <c r="K3079" s="205"/>
      <c r="L3079" s="205"/>
      <c r="M3079" s="205"/>
      <c r="N3079" s="227">
        <f>Table7[[#This Row],[Drug Cost]]+Table7[[#This Row],[Drug Markup]]+Table7[[#This Row],[Drug Dispensing Fee]]</f>
        <v>0</v>
      </c>
      <c r="O3079" s="132"/>
      <c r="P3079" s="205">
        <f>Table7[[#This Row],[Total Drug Cost]]-Table7[[#This Row],[Total Third-party Pay]]</f>
        <v>0</v>
      </c>
      <c r="Q3079" s="205"/>
      <c r="R3079" s="70" t="e">
        <f>VLOOKUP(Table7[[#This Row],[Patient PHN]],'[1]MASTER LIST'!$C:$D,2,FALSE)</f>
        <v>#N/A</v>
      </c>
    </row>
    <row r="3080" spans="1:18" x14ac:dyDescent="0.25">
      <c r="A3080" s="202"/>
      <c r="B3080" s="203"/>
      <c r="C3080" s="204"/>
      <c r="D3080" s="204"/>
      <c r="E3080" s="204"/>
      <c r="F3080" s="204"/>
      <c r="G3080" s="204"/>
      <c r="H3080" s="131"/>
      <c r="I3080" s="204"/>
      <c r="J3080" s="204"/>
      <c r="K3080" s="205"/>
      <c r="L3080" s="205"/>
      <c r="M3080" s="205"/>
      <c r="N3080" s="227">
        <f>Table7[[#This Row],[Drug Cost]]+Table7[[#This Row],[Drug Markup]]+Table7[[#This Row],[Drug Dispensing Fee]]</f>
        <v>0</v>
      </c>
      <c r="O3080" s="132"/>
      <c r="P3080" s="205">
        <f>Table7[[#This Row],[Total Drug Cost]]-Table7[[#This Row],[Total Third-party Pay]]</f>
        <v>0</v>
      </c>
      <c r="Q3080" s="205"/>
      <c r="R3080" s="70" t="e">
        <f>VLOOKUP(Table7[[#This Row],[Patient PHN]],'[1]MASTER LIST'!$C:$D,2,FALSE)</f>
        <v>#N/A</v>
      </c>
    </row>
    <row r="3081" spans="1:18" x14ac:dyDescent="0.25">
      <c r="A3081" s="202"/>
      <c r="B3081" s="203"/>
      <c r="C3081" s="204"/>
      <c r="D3081" s="204"/>
      <c r="E3081" s="204"/>
      <c r="F3081" s="204"/>
      <c r="G3081" s="204"/>
      <c r="H3081" s="131"/>
      <c r="I3081" s="204"/>
      <c r="J3081" s="204"/>
      <c r="K3081" s="205"/>
      <c r="L3081" s="205"/>
      <c r="M3081" s="205"/>
      <c r="N3081" s="227">
        <f>Table7[[#This Row],[Drug Cost]]+Table7[[#This Row],[Drug Markup]]+Table7[[#This Row],[Drug Dispensing Fee]]</f>
        <v>0</v>
      </c>
      <c r="O3081" s="132"/>
      <c r="P3081" s="205">
        <f>Table7[[#This Row],[Total Drug Cost]]-Table7[[#This Row],[Total Third-party Pay]]</f>
        <v>0</v>
      </c>
      <c r="Q3081" s="205"/>
      <c r="R3081" s="70" t="e">
        <f>VLOOKUP(Table7[[#This Row],[Patient PHN]],'[1]MASTER LIST'!$C:$D,2,FALSE)</f>
        <v>#N/A</v>
      </c>
    </row>
    <row r="3082" spans="1:18" x14ac:dyDescent="0.25">
      <c r="A3082" s="202"/>
      <c r="B3082" s="203"/>
      <c r="C3082" s="204"/>
      <c r="D3082" s="204"/>
      <c r="E3082" s="204"/>
      <c r="F3082" s="204"/>
      <c r="G3082" s="204"/>
      <c r="H3082" s="131"/>
      <c r="I3082" s="204"/>
      <c r="J3082" s="204"/>
      <c r="K3082" s="205"/>
      <c r="L3082" s="205"/>
      <c r="M3082" s="205"/>
      <c r="N3082" s="227">
        <f>Table7[[#This Row],[Drug Cost]]+Table7[[#This Row],[Drug Markup]]+Table7[[#This Row],[Drug Dispensing Fee]]</f>
        <v>0</v>
      </c>
      <c r="O3082" s="132"/>
      <c r="P3082" s="205">
        <f>Table7[[#This Row],[Total Drug Cost]]-Table7[[#This Row],[Total Third-party Pay]]</f>
        <v>0</v>
      </c>
      <c r="Q3082" s="205"/>
      <c r="R3082" s="70" t="e">
        <f>VLOOKUP(Table7[[#This Row],[Patient PHN]],'[1]MASTER LIST'!$C:$D,2,FALSE)</f>
        <v>#N/A</v>
      </c>
    </row>
    <row r="3083" spans="1:18" x14ac:dyDescent="0.25">
      <c r="A3083" s="202"/>
      <c r="B3083" s="203"/>
      <c r="C3083" s="204"/>
      <c r="D3083" s="204"/>
      <c r="E3083" s="204"/>
      <c r="F3083" s="204"/>
      <c r="G3083" s="204"/>
      <c r="H3083" s="131"/>
      <c r="I3083" s="204"/>
      <c r="J3083" s="204"/>
      <c r="K3083" s="205"/>
      <c r="L3083" s="205"/>
      <c r="M3083" s="205"/>
      <c r="N3083" s="227">
        <f>Table7[[#This Row],[Drug Cost]]+Table7[[#This Row],[Drug Markup]]+Table7[[#This Row],[Drug Dispensing Fee]]</f>
        <v>0</v>
      </c>
      <c r="O3083" s="132"/>
      <c r="P3083" s="205">
        <f>Table7[[#This Row],[Total Drug Cost]]-Table7[[#This Row],[Total Third-party Pay]]</f>
        <v>0</v>
      </c>
      <c r="Q3083" s="205"/>
      <c r="R3083" s="70" t="e">
        <f>VLOOKUP(Table7[[#This Row],[Patient PHN]],'[1]MASTER LIST'!$C:$D,2,FALSE)</f>
        <v>#N/A</v>
      </c>
    </row>
    <row r="3084" spans="1:18" x14ac:dyDescent="0.25">
      <c r="A3084" s="202"/>
      <c r="B3084" s="203"/>
      <c r="C3084" s="204"/>
      <c r="D3084" s="204"/>
      <c r="E3084" s="204"/>
      <c r="F3084" s="204"/>
      <c r="G3084" s="204"/>
      <c r="H3084" s="131"/>
      <c r="I3084" s="204"/>
      <c r="J3084" s="204"/>
      <c r="K3084" s="205"/>
      <c r="L3084" s="205"/>
      <c r="M3084" s="205"/>
      <c r="N3084" s="227">
        <f>Table7[[#This Row],[Drug Cost]]+Table7[[#This Row],[Drug Markup]]+Table7[[#This Row],[Drug Dispensing Fee]]</f>
        <v>0</v>
      </c>
      <c r="O3084" s="132"/>
      <c r="P3084" s="205">
        <f>Table7[[#This Row],[Total Drug Cost]]-Table7[[#This Row],[Total Third-party Pay]]</f>
        <v>0</v>
      </c>
      <c r="Q3084" s="205"/>
      <c r="R3084" s="70" t="e">
        <f>VLOOKUP(Table7[[#This Row],[Patient PHN]],'[1]MASTER LIST'!$C:$D,2,FALSE)</f>
        <v>#N/A</v>
      </c>
    </row>
    <row r="3085" spans="1:18" x14ac:dyDescent="0.25">
      <c r="A3085" s="202"/>
      <c r="B3085" s="203"/>
      <c r="C3085" s="204"/>
      <c r="D3085" s="204"/>
      <c r="E3085" s="204"/>
      <c r="F3085" s="204"/>
      <c r="G3085" s="204"/>
      <c r="H3085" s="131"/>
      <c r="I3085" s="204"/>
      <c r="J3085" s="204"/>
      <c r="K3085" s="205"/>
      <c r="L3085" s="205"/>
      <c r="M3085" s="205"/>
      <c r="N3085" s="227">
        <f>Table7[[#This Row],[Drug Cost]]+Table7[[#This Row],[Drug Markup]]+Table7[[#This Row],[Drug Dispensing Fee]]</f>
        <v>0</v>
      </c>
      <c r="O3085" s="132"/>
      <c r="P3085" s="205">
        <f>Table7[[#This Row],[Total Drug Cost]]-Table7[[#This Row],[Total Third-party Pay]]</f>
        <v>0</v>
      </c>
      <c r="Q3085" s="205"/>
      <c r="R3085" s="70" t="e">
        <f>VLOOKUP(Table7[[#This Row],[Patient PHN]],'[1]MASTER LIST'!$C:$D,2,FALSE)</f>
        <v>#N/A</v>
      </c>
    </row>
    <row r="3086" spans="1:18" x14ac:dyDescent="0.25">
      <c r="A3086" s="202"/>
      <c r="B3086" s="203"/>
      <c r="C3086" s="204"/>
      <c r="D3086" s="204"/>
      <c r="E3086" s="204"/>
      <c r="F3086" s="204"/>
      <c r="G3086" s="204"/>
      <c r="H3086" s="131"/>
      <c r="I3086" s="204"/>
      <c r="J3086" s="204"/>
      <c r="K3086" s="205"/>
      <c r="L3086" s="205"/>
      <c r="M3086" s="205"/>
      <c r="N3086" s="227">
        <f>Table7[[#This Row],[Drug Cost]]+Table7[[#This Row],[Drug Markup]]+Table7[[#This Row],[Drug Dispensing Fee]]</f>
        <v>0</v>
      </c>
      <c r="O3086" s="132"/>
      <c r="P3086" s="205">
        <f>Table7[[#This Row],[Total Drug Cost]]-Table7[[#This Row],[Total Third-party Pay]]</f>
        <v>0</v>
      </c>
      <c r="Q3086" s="205"/>
      <c r="R3086" s="70" t="e">
        <f>VLOOKUP(Table7[[#This Row],[Patient PHN]],'[1]MASTER LIST'!$C:$D,2,FALSE)</f>
        <v>#N/A</v>
      </c>
    </row>
    <row r="3087" spans="1:18" x14ac:dyDescent="0.25">
      <c r="A3087" s="202"/>
      <c r="B3087" s="203"/>
      <c r="C3087" s="204"/>
      <c r="D3087" s="204"/>
      <c r="E3087" s="204"/>
      <c r="F3087" s="204"/>
      <c r="G3087" s="204"/>
      <c r="H3087" s="131"/>
      <c r="I3087" s="204"/>
      <c r="J3087" s="204"/>
      <c r="K3087" s="205"/>
      <c r="L3087" s="205"/>
      <c r="M3087" s="205"/>
      <c r="N3087" s="227">
        <f>Table7[[#This Row],[Drug Cost]]+Table7[[#This Row],[Drug Markup]]+Table7[[#This Row],[Drug Dispensing Fee]]</f>
        <v>0</v>
      </c>
      <c r="O3087" s="132"/>
      <c r="P3087" s="205">
        <f>Table7[[#This Row],[Total Drug Cost]]-Table7[[#This Row],[Total Third-party Pay]]</f>
        <v>0</v>
      </c>
      <c r="Q3087" s="205"/>
      <c r="R3087" s="70" t="e">
        <f>VLOOKUP(Table7[[#This Row],[Patient PHN]],'[1]MASTER LIST'!$C:$D,2,FALSE)</f>
        <v>#N/A</v>
      </c>
    </row>
    <row r="3088" spans="1:18" x14ac:dyDescent="0.25">
      <c r="A3088" s="202"/>
      <c r="B3088" s="203"/>
      <c r="C3088" s="204"/>
      <c r="D3088" s="204"/>
      <c r="E3088" s="204"/>
      <c r="F3088" s="204"/>
      <c r="G3088" s="204"/>
      <c r="H3088" s="131"/>
      <c r="I3088" s="204"/>
      <c r="J3088" s="204"/>
      <c r="K3088" s="205"/>
      <c r="L3088" s="205"/>
      <c r="M3088" s="205"/>
      <c r="N3088" s="227">
        <f>Table7[[#This Row],[Drug Cost]]+Table7[[#This Row],[Drug Markup]]+Table7[[#This Row],[Drug Dispensing Fee]]</f>
        <v>0</v>
      </c>
      <c r="O3088" s="132"/>
      <c r="P3088" s="205">
        <f>Table7[[#This Row],[Total Drug Cost]]-Table7[[#This Row],[Total Third-party Pay]]</f>
        <v>0</v>
      </c>
      <c r="Q3088" s="205"/>
      <c r="R3088" s="70" t="e">
        <f>VLOOKUP(Table7[[#This Row],[Patient PHN]],'[1]MASTER LIST'!$C:$D,2,FALSE)</f>
        <v>#N/A</v>
      </c>
    </row>
    <row r="3089" spans="1:18" x14ac:dyDescent="0.25">
      <c r="A3089" s="202"/>
      <c r="B3089" s="203"/>
      <c r="C3089" s="204"/>
      <c r="D3089" s="204"/>
      <c r="E3089" s="204"/>
      <c r="F3089" s="204"/>
      <c r="G3089" s="204"/>
      <c r="H3089" s="131"/>
      <c r="I3089" s="204"/>
      <c r="J3089" s="204"/>
      <c r="K3089" s="205"/>
      <c r="L3089" s="205"/>
      <c r="M3089" s="205"/>
      <c r="N3089" s="227">
        <f>Table7[[#This Row],[Drug Cost]]+Table7[[#This Row],[Drug Markup]]+Table7[[#This Row],[Drug Dispensing Fee]]</f>
        <v>0</v>
      </c>
      <c r="O3089" s="132"/>
      <c r="P3089" s="205">
        <f>Table7[[#This Row],[Total Drug Cost]]-Table7[[#This Row],[Total Third-party Pay]]</f>
        <v>0</v>
      </c>
      <c r="Q3089" s="205"/>
      <c r="R3089" s="70" t="e">
        <f>VLOOKUP(Table7[[#This Row],[Patient PHN]],'[1]MASTER LIST'!$C:$D,2,FALSE)</f>
        <v>#N/A</v>
      </c>
    </row>
    <row r="3090" spans="1:18" x14ac:dyDescent="0.25">
      <c r="A3090" s="202"/>
      <c r="B3090" s="203"/>
      <c r="C3090" s="204"/>
      <c r="D3090" s="204"/>
      <c r="E3090" s="204"/>
      <c r="F3090" s="204"/>
      <c r="G3090" s="204"/>
      <c r="H3090" s="131"/>
      <c r="I3090" s="204"/>
      <c r="J3090" s="204"/>
      <c r="K3090" s="205"/>
      <c r="L3090" s="205"/>
      <c r="M3090" s="205"/>
      <c r="N3090" s="227">
        <f>Table7[[#This Row],[Drug Cost]]+Table7[[#This Row],[Drug Markup]]+Table7[[#This Row],[Drug Dispensing Fee]]</f>
        <v>0</v>
      </c>
      <c r="O3090" s="132"/>
      <c r="P3090" s="205">
        <f>Table7[[#This Row],[Total Drug Cost]]-Table7[[#This Row],[Total Third-party Pay]]</f>
        <v>0</v>
      </c>
      <c r="Q3090" s="205"/>
      <c r="R3090" s="70" t="e">
        <f>VLOOKUP(Table7[[#This Row],[Patient PHN]],'[1]MASTER LIST'!$C:$D,2,FALSE)</f>
        <v>#N/A</v>
      </c>
    </row>
    <row r="3091" spans="1:18" x14ac:dyDescent="0.25">
      <c r="A3091" s="202"/>
      <c r="B3091" s="203"/>
      <c r="C3091" s="204"/>
      <c r="D3091" s="204"/>
      <c r="E3091" s="204"/>
      <c r="F3091" s="204"/>
      <c r="G3091" s="204"/>
      <c r="H3091" s="131"/>
      <c r="I3091" s="204"/>
      <c r="J3091" s="204"/>
      <c r="K3091" s="205"/>
      <c r="L3091" s="205"/>
      <c r="M3091" s="205"/>
      <c r="N3091" s="227">
        <f>Table7[[#This Row],[Drug Cost]]+Table7[[#This Row],[Drug Markup]]+Table7[[#This Row],[Drug Dispensing Fee]]</f>
        <v>0</v>
      </c>
      <c r="O3091" s="132"/>
      <c r="P3091" s="205">
        <f>Table7[[#This Row],[Total Drug Cost]]-Table7[[#This Row],[Total Third-party Pay]]</f>
        <v>0</v>
      </c>
      <c r="Q3091" s="205"/>
      <c r="R3091" s="70" t="e">
        <f>VLOOKUP(Table7[[#This Row],[Patient PHN]],'[1]MASTER LIST'!$C:$D,2,FALSE)</f>
        <v>#N/A</v>
      </c>
    </row>
    <row r="3092" spans="1:18" x14ac:dyDescent="0.25">
      <c r="A3092" s="202"/>
      <c r="B3092" s="203"/>
      <c r="C3092" s="204"/>
      <c r="D3092" s="204"/>
      <c r="E3092" s="204"/>
      <c r="F3092" s="204"/>
      <c r="G3092" s="204"/>
      <c r="H3092" s="131"/>
      <c r="I3092" s="204"/>
      <c r="J3092" s="204"/>
      <c r="K3092" s="205"/>
      <c r="L3092" s="205"/>
      <c r="M3092" s="205"/>
      <c r="N3092" s="227">
        <f>Table7[[#This Row],[Drug Cost]]+Table7[[#This Row],[Drug Markup]]+Table7[[#This Row],[Drug Dispensing Fee]]</f>
        <v>0</v>
      </c>
      <c r="O3092" s="132"/>
      <c r="P3092" s="205">
        <f>Table7[[#This Row],[Total Drug Cost]]-Table7[[#This Row],[Total Third-party Pay]]</f>
        <v>0</v>
      </c>
      <c r="Q3092" s="205"/>
      <c r="R3092" s="70" t="e">
        <f>VLOOKUP(Table7[[#This Row],[Patient PHN]],'[1]MASTER LIST'!$C:$D,2,FALSE)</f>
        <v>#N/A</v>
      </c>
    </row>
    <row r="3093" spans="1:18" x14ac:dyDescent="0.25">
      <c r="A3093" s="202"/>
      <c r="B3093" s="203"/>
      <c r="C3093" s="204"/>
      <c r="D3093" s="204"/>
      <c r="E3093" s="204"/>
      <c r="F3093" s="204"/>
      <c r="G3093" s="204"/>
      <c r="H3093" s="131"/>
      <c r="I3093" s="204"/>
      <c r="J3093" s="204"/>
      <c r="K3093" s="205"/>
      <c r="L3093" s="205"/>
      <c r="M3093" s="205"/>
      <c r="N3093" s="227">
        <f>Table7[[#This Row],[Drug Cost]]+Table7[[#This Row],[Drug Markup]]+Table7[[#This Row],[Drug Dispensing Fee]]</f>
        <v>0</v>
      </c>
      <c r="O3093" s="132"/>
      <c r="P3093" s="205">
        <f>Table7[[#This Row],[Total Drug Cost]]-Table7[[#This Row],[Total Third-party Pay]]</f>
        <v>0</v>
      </c>
      <c r="Q3093" s="205"/>
      <c r="R3093" s="70" t="e">
        <f>VLOOKUP(Table7[[#This Row],[Patient PHN]],'[1]MASTER LIST'!$C:$D,2,FALSE)</f>
        <v>#N/A</v>
      </c>
    </row>
    <row r="3094" spans="1:18" x14ac:dyDescent="0.25">
      <c r="A3094" s="202"/>
      <c r="B3094" s="203"/>
      <c r="C3094" s="204"/>
      <c r="D3094" s="204"/>
      <c r="E3094" s="204"/>
      <c r="F3094" s="204"/>
      <c r="G3094" s="204"/>
      <c r="H3094" s="131"/>
      <c r="I3094" s="204"/>
      <c r="J3094" s="204"/>
      <c r="K3094" s="205"/>
      <c r="L3094" s="205"/>
      <c r="M3094" s="205"/>
      <c r="N3094" s="227">
        <f>Table7[[#This Row],[Drug Cost]]+Table7[[#This Row],[Drug Markup]]+Table7[[#This Row],[Drug Dispensing Fee]]</f>
        <v>0</v>
      </c>
      <c r="O3094" s="132"/>
      <c r="P3094" s="205">
        <f>Table7[[#This Row],[Total Drug Cost]]-Table7[[#This Row],[Total Third-party Pay]]</f>
        <v>0</v>
      </c>
      <c r="Q3094" s="205"/>
      <c r="R3094" s="70" t="e">
        <f>VLOOKUP(Table7[[#This Row],[Patient PHN]],'[1]MASTER LIST'!$C:$D,2,FALSE)</f>
        <v>#N/A</v>
      </c>
    </row>
    <row r="3095" spans="1:18" x14ac:dyDescent="0.25">
      <c r="A3095" s="202"/>
      <c r="B3095" s="203"/>
      <c r="C3095" s="204"/>
      <c r="D3095" s="204"/>
      <c r="E3095" s="204"/>
      <c r="F3095" s="204"/>
      <c r="G3095" s="204"/>
      <c r="H3095" s="131"/>
      <c r="I3095" s="204"/>
      <c r="J3095" s="204"/>
      <c r="K3095" s="205"/>
      <c r="L3095" s="205"/>
      <c r="M3095" s="205"/>
      <c r="N3095" s="227">
        <f>Table7[[#This Row],[Drug Cost]]+Table7[[#This Row],[Drug Markup]]+Table7[[#This Row],[Drug Dispensing Fee]]</f>
        <v>0</v>
      </c>
      <c r="O3095" s="132"/>
      <c r="P3095" s="205">
        <f>Table7[[#This Row],[Total Drug Cost]]-Table7[[#This Row],[Total Third-party Pay]]</f>
        <v>0</v>
      </c>
      <c r="Q3095" s="205"/>
      <c r="R3095" s="70" t="e">
        <f>VLOOKUP(Table7[[#This Row],[Patient PHN]],'[1]MASTER LIST'!$C:$D,2,FALSE)</f>
        <v>#N/A</v>
      </c>
    </row>
    <row r="3096" spans="1:18" x14ac:dyDescent="0.25">
      <c r="A3096" s="202"/>
      <c r="B3096" s="203"/>
      <c r="C3096" s="204"/>
      <c r="D3096" s="204"/>
      <c r="E3096" s="204"/>
      <c r="F3096" s="204"/>
      <c r="G3096" s="204"/>
      <c r="H3096" s="131"/>
      <c r="I3096" s="204"/>
      <c r="J3096" s="204"/>
      <c r="K3096" s="205"/>
      <c r="L3096" s="205"/>
      <c r="M3096" s="205"/>
      <c r="N3096" s="227">
        <f>Table7[[#This Row],[Drug Cost]]+Table7[[#This Row],[Drug Markup]]+Table7[[#This Row],[Drug Dispensing Fee]]</f>
        <v>0</v>
      </c>
      <c r="O3096" s="132"/>
      <c r="P3096" s="205">
        <f>Table7[[#This Row],[Total Drug Cost]]-Table7[[#This Row],[Total Third-party Pay]]</f>
        <v>0</v>
      </c>
      <c r="Q3096" s="205"/>
      <c r="R3096" s="70" t="e">
        <f>VLOOKUP(Table7[[#This Row],[Patient PHN]],'[1]MASTER LIST'!$C:$D,2,FALSE)</f>
        <v>#N/A</v>
      </c>
    </row>
    <row r="3097" spans="1:18" x14ac:dyDescent="0.25">
      <c r="A3097" s="202"/>
      <c r="B3097" s="203"/>
      <c r="C3097" s="204"/>
      <c r="D3097" s="204"/>
      <c r="E3097" s="204"/>
      <c r="F3097" s="204"/>
      <c r="G3097" s="204"/>
      <c r="H3097" s="131"/>
      <c r="I3097" s="204"/>
      <c r="J3097" s="204"/>
      <c r="K3097" s="205"/>
      <c r="L3097" s="205"/>
      <c r="M3097" s="205"/>
      <c r="N3097" s="227">
        <f>Table7[[#This Row],[Drug Cost]]+Table7[[#This Row],[Drug Markup]]+Table7[[#This Row],[Drug Dispensing Fee]]</f>
        <v>0</v>
      </c>
      <c r="O3097" s="132"/>
      <c r="P3097" s="205">
        <f>Table7[[#This Row],[Total Drug Cost]]-Table7[[#This Row],[Total Third-party Pay]]</f>
        <v>0</v>
      </c>
      <c r="Q3097" s="205"/>
      <c r="R3097" s="70" t="e">
        <f>VLOOKUP(Table7[[#This Row],[Patient PHN]],'[1]MASTER LIST'!$C:$D,2,FALSE)</f>
        <v>#N/A</v>
      </c>
    </row>
    <row r="3098" spans="1:18" x14ac:dyDescent="0.25">
      <c r="A3098" s="202"/>
      <c r="B3098" s="203"/>
      <c r="C3098" s="204"/>
      <c r="D3098" s="204"/>
      <c r="E3098" s="204"/>
      <c r="F3098" s="204"/>
      <c r="G3098" s="204"/>
      <c r="H3098" s="131"/>
      <c r="I3098" s="204"/>
      <c r="J3098" s="204"/>
      <c r="K3098" s="205"/>
      <c r="L3098" s="205"/>
      <c r="M3098" s="205"/>
      <c r="N3098" s="227">
        <f>Table7[[#This Row],[Drug Cost]]+Table7[[#This Row],[Drug Markup]]+Table7[[#This Row],[Drug Dispensing Fee]]</f>
        <v>0</v>
      </c>
      <c r="O3098" s="132"/>
      <c r="P3098" s="205">
        <f>Table7[[#This Row],[Total Drug Cost]]-Table7[[#This Row],[Total Third-party Pay]]</f>
        <v>0</v>
      </c>
      <c r="Q3098" s="205"/>
      <c r="R3098" s="70" t="e">
        <f>VLOOKUP(Table7[[#This Row],[Patient PHN]],'[1]MASTER LIST'!$C:$D,2,FALSE)</f>
        <v>#N/A</v>
      </c>
    </row>
    <row r="3099" spans="1:18" x14ac:dyDescent="0.25">
      <c r="A3099" s="202"/>
      <c r="B3099" s="203"/>
      <c r="C3099" s="204"/>
      <c r="D3099" s="204"/>
      <c r="E3099" s="204"/>
      <c r="F3099" s="204"/>
      <c r="G3099" s="204"/>
      <c r="H3099" s="131"/>
      <c r="I3099" s="204"/>
      <c r="J3099" s="204"/>
      <c r="K3099" s="205"/>
      <c r="L3099" s="205"/>
      <c r="M3099" s="205"/>
      <c r="N3099" s="227">
        <f>Table7[[#This Row],[Drug Cost]]+Table7[[#This Row],[Drug Markup]]+Table7[[#This Row],[Drug Dispensing Fee]]</f>
        <v>0</v>
      </c>
      <c r="O3099" s="132"/>
      <c r="P3099" s="205">
        <f>Table7[[#This Row],[Total Drug Cost]]-Table7[[#This Row],[Total Third-party Pay]]</f>
        <v>0</v>
      </c>
      <c r="Q3099" s="205"/>
      <c r="R3099" s="70" t="e">
        <f>VLOOKUP(Table7[[#This Row],[Patient PHN]],'[1]MASTER LIST'!$C:$D,2,FALSE)</f>
        <v>#N/A</v>
      </c>
    </row>
    <row r="3100" spans="1:18" x14ac:dyDescent="0.25">
      <c r="A3100" s="202"/>
      <c r="B3100" s="203"/>
      <c r="C3100" s="204"/>
      <c r="D3100" s="204"/>
      <c r="E3100" s="204"/>
      <c r="F3100" s="204"/>
      <c r="G3100" s="204"/>
      <c r="H3100" s="131"/>
      <c r="I3100" s="204"/>
      <c r="J3100" s="204"/>
      <c r="K3100" s="205"/>
      <c r="L3100" s="205"/>
      <c r="M3100" s="205"/>
      <c r="N3100" s="227">
        <f>Table7[[#This Row],[Drug Cost]]+Table7[[#This Row],[Drug Markup]]+Table7[[#This Row],[Drug Dispensing Fee]]</f>
        <v>0</v>
      </c>
      <c r="O3100" s="132"/>
      <c r="P3100" s="205">
        <f>Table7[[#This Row],[Total Drug Cost]]-Table7[[#This Row],[Total Third-party Pay]]</f>
        <v>0</v>
      </c>
      <c r="Q3100" s="205"/>
      <c r="R3100" s="70" t="e">
        <f>VLOOKUP(Table7[[#This Row],[Patient PHN]],'[1]MASTER LIST'!$C:$D,2,FALSE)</f>
        <v>#N/A</v>
      </c>
    </row>
    <row r="3101" spans="1:18" x14ac:dyDescent="0.25">
      <c r="A3101" s="202"/>
      <c r="B3101" s="203"/>
      <c r="C3101" s="204"/>
      <c r="D3101" s="204"/>
      <c r="E3101" s="204"/>
      <c r="F3101" s="204"/>
      <c r="G3101" s="204"/>
      <c r="H3101" s="131"/>
      <c r="I3101" s="204"/>
      <c r="J3101" s="204"/>
      <c r="K3101" s="205"/>
      <c r="L3101" s="205"/>
      <c r="M3101" s="205"/>
      <c r="N3101" s="227">
        <f>Table7[[#This Row],[Drug Cost]]+Table7[[#This Row],[Drug Markup]]+Table7[[#This Row],[Drug Dispensing Fee]]</f>
        <v>0</v>
      </c>
      <c r="O3101" s="132"/>
      <c r="P3101" s="205">
        <f>Table7[[#This Row],[Total Drug Cost]]-Table7[[#This Row],[Total Third-party Pay]]</f>
        <v>0</v>
      </c>
      <c r="Q3101" s="205"/>
      <c r="R3101" s="70" t="e">
        <f>VLOOKUP(Table7[[#This Row],[Patient PHN]],'[1]MASTER LIST'!$C:$D,2,FALSE)</f>
        <v>#N/A</v>
      </c>
    </row>
    <row r="3102" spans="1:18" x14ac:dyDescent="0.25">
      <c r="A3102" s="202"/>
      <c r="B3102" s="203"/>
      <c r="C3102" s="204"/>
      <c r="D3102" s="204"/>
      <c r="E3102" s="204"/>
      <c r="F3102" s="204"/>
      <c r="G3102" s="204"/>
      <c r="H3102" s="131"/>
      <c r="I3102" s="204"/>
      <c r="J3102" s="204"/>
      <c r="K3102" s="205"/>
      <c r="L3102" s="205"/>
      <c r="M3102" s="205"/>
      <c r="N3102" s="227">
        <f>Table7[[#This Row],[Drug Cost]]+Table7[[#This Row],[Drug Markup]]+Table7[[#This Row],[Drug Dispensing Fee]]</f>
        <v>0</v>
      </c>
      <c r="O3102" s="132"/>
      <c r="P3102" s="205">
        <f>Table7[[#This Row],[Total Drug Cost]]-Table7[[#This Row],[Total Third-party Pay]]</f>
        <v>0</v>
      </c>
      <c r="Q3102" s="205"/>
      <c r="R3102" s="70" t="e">
        <f>VLOOKUP(Table7[[#This Row],[Patient PHN]],'[1]MASTER LIST'!$C:$D,2,FALSE)</f>
        <v>#N/A</v>
      </c>
    </row>
    <row r="3103" spans="1:18" x14ac:dyDescent="0.25">
      <c r="A3103" s="202"/>
      <c r="B3103" s="203"/>
      <c r="C3103" s="204"/>
      <c r="D3103" s="204"/>
      <c r="E3103" s="204"/>
      <c r="F3103" s="204"/>
      <c r="G3103" s="204"/>
      <c r="H3103" s="131"/>
      <c r="I3103" s="204"/>
      <c r="J3103" s="204"/>
      <c r="K3103" s="205"/>
      <c r="L3103" s="205"/>
      <c r="M3103" s="205"/>
      <c r="N3103" s="227">
        <f>Table7[[#This Row],[Drug Cost]]+Table7[[#This Row],[Drug Markup]]+Table7[[#This Row],[Drug Dispensing Fee]]</f>
        <v>0</v>
      </c>
      <c r="O3103" s="132"/>
      <c r="P3103" s="205">
        <f>Table7[[#This Row],[Total Drug Cost]]-Table7[[#This Row],[Total Third-party Pay]]</f>
        <v>0</v>
      </c>
      <c r="Q3103" s="205"/>
      <c r="R3103" s="70" t="e">
        <f>VLOOKUP(Table7[[#This Row],[Patient PHN]],'[1]MASTER LIST'!$C:$D,2,FALSE)</f>
        <v>#N/A</v>
      </c>
    </row>
    <row r="3104" spans="1:18" x14ac:dyDescent="0.25">
      <c r="A3104" s="202"/>
      <c r="B3104" s="203"/>
      <c r="C3104" s="204"/>
      <c r="D3104" s="204"/>
      <c r="E3104" s="204"/>
      <c r="F3104" s="204"/>
      <c r="G3104" s="204"/>
      <c r="H3104" s="131"/>
      <c r="I3104" s="204"/>
      <c r="J3104" s="204"/>
      <c r="K3104" s="205"/>
      <c r="L3104" s="205"/>
      <c r="M3104" s="205"/>
      <c r="N3104" s="227">
        <f>Table7[[#This Row],[Drug Cost]]+Table7[[#This Row],[Drug Markup]]+Table7[[#This Row],[Drug Dispensing Fee]]</f>
        <v>0</v>
      </c>
      <c r="O3104" s="132"/>
      <c r="P3104" s="205">
        <f>Table7[[#This Row],[Total Drug Cost]]-Table7[[#This Row],[Total Third-party Pay]]</f>
        <v>0</v>
      </c>
      <c r="Q3104" s="205"/>
      <c r="R3104" s="70" t="e">
        <f>VLOOKUP(Table7[[#This Row],[Patient PHN]],'[1]MASTER LIST'!$C:$D,2,FALSE)</f>
        <v>#N/A</v>
      </c>
    </row>
    <row r="3105" spans="1:18" x14ac:dyDescent="0.25">
      <c r="A3105" s="202"/>
      <c r="B3105" s="203"/>
      <c r="C3105" s="204"/>
      <c r="D3105" s="204"/>
      <c r="E3105" s="204"/>
      <c r="F3105" s="204"/>
      <c r="G3105" s="204"/>
      <c r="H3105" s="131"/>
      <c r="I3105" s="204"/>
      <c r="J3105" s="204"/>
      <c r="K3105" s="205"/>
      <c r="L3105" s="205"/>
      <c r="M3105" s="205"/>
      <c r="N3105" s="227">
        <f>Table7[[#This Row],[Drug Cost]]+Table7[[#This Row],[Drug Markup]]+Table7[[#This Row],[Drug Dispensing Fee]]</f>
        <v>0</v>
      </c>
      <c r="O3105" s="132"/>
      <c r="P3105" s="205">
        <f>Table7[[#This Row],[Total Drug Cost]]-Table7[[#This Row],[Total Third-party Pay]]</f>
        <v>0</v>
      </c>
      <c r="Q3105" s="205"/>
      <c r="R3105" s="70" t="e">
        <f>VLOOKUP(Table7[[#This Row],[Patient PHN]],'[1]MASTER LIST'!$C:$D,2,FALSE)</f>
        <v>#N/A</v>
      </c>
    </row>
    <row r="3106" spans="1:18" x14ac:dyDescent="0.25">
      <c r="A3106" s="202"/>
      <c r="B3106" s="203"/>
      <c r="C3106" s="204"/>
      <c r="D3106" s="204"/>
      <c r="E3106" s="204"/>
      <c r="F3106" s="204"/>
      <c r="G3106" s="204"/>
      <c r="H3106" s="131"/>
      <c r="I3106" s="204"/>
      <c r="J3106" s="204"/>
      <c r="K3106" s="205"/>
      <c r="L3106" s="205"/>
      <c r="M3106" s="205"/>
      <c r="N3106" s="227">
        <f>Table7[[#This Row],[Drug Cost]]+Table7[[#This Row],[Drug Markup]]+Table7[[#This Row],[Drug Dispensing Fee]]</f>
        <v>0</v>
      </c>
      <c r="O3106" s="132"/>
      <c r="P3106" s="205">
        <f>Table7[[#This Row],[Total Drug Cost]]-Table7[[#This Row],[Total Third-party Pay]]</f>
        <v>0</v>
      </c>
      <c r="Q3106" s="205"/>
      <c r="R3106" s="70" t="e">
        <f>VLOOKUP(Table7[[#This Row],[Patient PHN]],'[1]MASTER LIST'!$C:$D,2,FALSE)</f>
        <v>#N/A</v>
      </c>
    </row>
    <row r="3107" spans="1:18" x14ac:dyDescent="0.25">
      <c r="A3107" s="202"/>
      <c r="B3107" s="203"/>
      <c r="C3107" s="204"/>
      <c r="D3107" s="204"/>
      <c r="E3107" s="204"/>
      <c r="F3107" s="204"/>
      <c r="G3107" s="204"/>
      <c r="H3107" s="131"/>
      <c r="I3107" s="204"/>
      <c r="J3107" s="204"/>
      <c r="K3107" s="205"/>
      <c r="L3107" s="205"/>
      <c r="M3107" s="205"/>
      <c r="N3107" s="227">
        <f>Table7[[#This Row],[Drug Cost]]+Table7[[#This Row],[Drug Markup]]+Table7[[#This Row],[Drug Dispensing Fee]]</f>
        <v>0</v>
      </c>
      <c r="O3107" s="132"/>
      <c r="P3107" s="205">
        <f>Table7[[#This Row],[Total Drug Cost]]-Table7[[#This Row],[Total Third-party Pay]]</f>
        <v>0</v>
      </c>
      <c r="Q3107" s="205"/>
      <c r="R3107" s="70" t="e">
        <f>VLOOKUP(Table7[[#This Row],[Patient PHN]],'[1]MASTER LIST'!$C:$D,2,FALSE)</f>
        <v>#N/A</v>
      </c>
    </row>
    <row r="3108" spans="1:18" x14ac:dyDescent="0.25">
      <c r="A3108" s="202"/>
      <c r="B3108" s="203"/>
      <c r="C3108" s="204"/>
      <c r="D3108" s="204"/>
      <c r="E3108" s="204"/>
      <c r="F3108" s="204"/>
      <c r="G3108" s="204"/>
      <c r="H3108" s="131"/>
      <c r="I3108" s="204"/>
      <c r="J3108" s="204"/>
      <c r="K3108" s="205"/>
      <c r="L3108" s="205"/>
      <c r="M3108" s="205"/>
      <c r="N3108" s="227">
        <f>Table7[[#This Row],[Drug Cost]]+Table7[[#This Row],[Drug Markup]]+Table7[[#This Row],[Drug Dispensing Fee]]</f>
        <v>0</v>
      </c>
      <c r="O3108" s="132"/>
      <c r="P3108" s="205">
        <f>Table7[[#This Row],[Total Drug Cost]]-Table7[[#This Row],[Total Third-party Pay]]</f>
        <v>0</v>
      </c>
      <c r="Q3108" s="205"/>
      <c r="R3108" s="70" t="e">
        <f>VLOOKUP(Table7[[#This Row],[Patient PHN]],'[1]MASTER LIST'!$C:$D,2,FALSE)</f>
        <v>#N/A</v>
      </c>
    </row>
    <row r="3109" spans="1:18" x14ac:dyDescent="0.25">
      <c r="A3109" s="202"/>
      <c r="B3109" s="203"/>
      <c r="C3109" s="204"/>
      <c r="D3109" s="204"/>
      <c r="E3109" s="204"/>
      <c r="F3109" s="204"/>
      <c r="G3109" s="204"/>
      <c r="H3109" s="131"/>
      <c r="I3109" s="204"/>
      <c r="J3109" s="204"/>
      <c r="K3109" s="205"/>
      <c r="L3109" s="205"/>
      <c r="M3109" s="205"/>
      <c r="N3109" s="227">
        <f>Table7[[#This Row],[Drug Cost]]+Table7[[#This Row],[Drug Markup]]+Table7[[#This Row],[Drug Dispensing Fee]]</f>
        <v>0</v>
      </c>
      <c r="O3109" s="132"/>
      <c r="P3109" s="205">
        <f>Table7[[#This Row],[Total Drug Cost]]-Table7[[#This Row],[Total Third-party Pay]]</f>
        <v>0</v>
      </c>
      <c r="Q3109" s="205"/>
      <c r="R3109" s="70" t="e">
        <f>VLOOKUP(Table7[[#This Row],[Patient PHN]],'[1]MASTER LIST'!$C:$D,2,FALSE)</f>
        <v>#N/A</v>
      </c>
    </row>
    <row r="3110" spans="1:18" x14ac:dyDescent="0.25">
      <c r="A3110" s="202"/>
      <c r="B3110" s="203"/>
      <c r="C3110" s="204"/>
      <c r="D3110" s="204"/>
      <c r="E3110" s="204"/>
      <c r="F3110" s="204"/>
      <c r="G3110" s="204"/>
      <c r="H3110" s="131"/>
      <c r="I3110" s="204"/>
      <c r="J3110" s="204"/>
      <c r="K3110" s="205"/>
      <c r="L3110" s="205"/>
      <c r="M3110" s="205"/>
      <c r="N3110" s="227">
        <f>Table7[[#This Row],[Drug Cost]]+Table7[[#This Row],[Drug Markup]]+Table7[[#This Row],[Drug Dispensing Fee]]</f>
        <v>0</v>
      </c>
      <c r="O3110" s="132"/>
      <c r="P3110" s="205">
        <f>Table7[[#This Row],[Total Drug Cost]]-Table7[[#This Row],[Total Third-party Pay]]</f>
        <v>0</v>
      </c>
      <c r="Q3110" s="205"/>
      <c r="R3110" s="70" t="e">
        <f>VLOOKUP(Table7[[#This Row],[Patient PHN]],'[1]MASTER LIST'!$C:$D,2,FALSE)</f>
        <v>#N/A</v>
      </c>
    </row>
    <row r="3111" spans="1:18" x14ac:dyDescent="0.25">
      <c r="A3111" s="202"/>
      <c r="B3111" s="203"/>
      <c r="C3111" s="204"/>
      <c r="D3111" s="204"/>
      <c r="E3111" s="204"/>
      <c r="F3111" s="204"/>
      <c r="G3111" s="204"/>
      <c r="H3111" s="131"/>
      <c r="I3111" s="204"/>
      <c r="J3111" s="204"/>
      <c r="K3111" s="205"/>
      <c r="L3111" s="205"/>
      <c r="M3111" s="205"/>
      <c r="N3111" s="227">
        <f>Table7[[#This Row],[Drug Cost]]+Table7[[#This Row],[Drug Markup]]+Table7[[#This Row],[Drug Dispensing Fee]]</f>
        <v>0</v>
      </c>
      <c r="O3111" s="132"/>
      <c r="P3111" s="205">
        <f>Table7[[#This Row],[Total Drug Cost]]-Table7[[#This Row],[Total Third-party Pay]]</f>
        <v>0</v>
      </c>
      <c r="Q3111" s="205"/>
      <c r="R3111" s="70" t="e">
        <f>VLOOKUP(Table7[[#This Row],[Patient PHN]],'[1]MASTER LIST'!$C:$D,2,FALSE)</f>
        <v>#N/A</v>
      </c>
    </row>
    <row r="3112" spans="1:18" x14ac:dyDescent="0.25">
      <c r="A3112" s="202"/>
      <c r="B3112" s="203"/>
      <c r="C3112" s="204"/>
      <c r="D3112" s="204"/>
      <c r="E3112" s="204"/>
      <c r="F3112" s="204"/>
      <c r="G3112" s="204"/>
      <c r="H3112" s="131"/>
      <c r="I3112" s="204"/>
      <c r="J3112" s="204"/>
      <c r="K3112" s="205"/>
      <c r="L3112" s="205"/>
      <c r="M3112" s="205"/>
      <c r="N3112" s="227">
        <f>Table7[[#This Row],[Drug Cost]]+Table7[[#This Row],[Drug Markup]]+Table7[[#This Row],[Drug Dispensing Fee]]</f>
        <v>0</v>
      </c>
      <c r="O3112" s="132"/>
      <c r="P3112" s="205">
        <f>Table7[[#This Row],[Total Drug Cost]]-Table7[[#This Row],[Total Third-party Pay]]</f>
        <v>0</v>
      </c>
      <c r="Q3112" s="205"/>
      <c r="R3112" s="70" t="e">
        <f>VLOOKUP(Table7[[#This Row],[Patient PHN]],'[1]MASTER LIST'!$C:$D,2,FALSE)</f>
        <v>#N/A</v>
      </c>
    </row>
    <row r="3113" spans="1:18" x14ac:dyDescent="0.25">
      <c r="A3113" s="202"/>
      <c r="B3113" s="203"/>
      <c r="C3113" s="204"/>
      <c r="D3113" s="204"/>
      <c r="E3113" s="204"/>
      <c r="F3113" s="204"/>
      <c r="G3113" s="204"/>
      <c r="H3113" s="131"/>
      <c r="I3113" s="204"/>
      <c r="J3113" s="204"/>
      <c r="K3113" s="205"/>
      <c r="L3113" s="205"/>
      <c r="M3113" s="205"/>
      <c r="N3113" s="227">
        <f>Table7[[#This Row],[Drug Cost]]+Table7[[#This Row],[Drug Markup]]+Table7[[#This Row],[Drug Dispensing Fee]]</f>
        <v>0</v>
      </c>
      <c r="O3113" s="132"/>
      <c r="P3113" s="205">
        <f>Table7[[#This Row],[Total Drug Cost]]-Table7[[#This Row],[Total Third-party Pay]]</f>
        <v>0</v>
      </c>
      <c r="Q3113" s="205"/>
      <c r="R3113" s="70" t="e">
        <f>VLOOKUP(Table7[[#This Row],[Patient PHN]],'[1]MASTER LIST'!$C:$D,2,FALSE)</f>
        <v>#N/A</v>
      </c>
    </row>
    <row r="3114" spans="1:18" x14ac:dyDescent="0.25">
      <c r="A3114" s="202"/>
      <c r="B3114" s="203"/>
      <c r="C3114" s="204"/>
      <c r="D3114" s="204"/>
      <c r="E3114" s="204"/>
      <c r="F3114" s="204"/>
      <c r="G3114" s="204"/>
      <c r="H3114" s="131"/>
      <c r="I3114" s="204"/>
      <c r="J3114" s="204"/>
      <c r="K3114" s="205"/>
      <c r="L3114" s="205"/>
      <c r="M3114" s="205"/>
      <c r="N3114" s="227">
        <f>Table7[[#This Row],[Drug Cost]]+Table7[[#This Row],[Drug Markup]]+Table7[[#This Row],[Drug Dispensing Fee]]</f>
        <v>0</v>
      </c>
      <c r="O3114" s="132"/>
      <c r="P3114" s="205">
        <f>Table7[[#This Row],[Total Drug Cost]]-Table7[[#This Row],[Total Third-party Pay]]</f>
        <v>0</v>
      </c>
      <c r="Q3114" s="205"/>
      <c r="R3114" s="70" t="e">
        <f>VLOOKUP(Table7[[#This Row],[Patient PHN]],'[1]MASTER LIST'!$C:$D,2,FALSE)</f>
        <v>#N/A</v>
      </c>
    </row>
    <row r="3115" spans="1:18" x14ac:dyDescent="0.25">
      <c r="A3115" s="202"/>
      <c r="B3115" s="203"/>
      <c r="C3115" s="204"/>
      <c r="D3115" s="204"/>
      <c r="E3115" s="204"/>
      <c r="F3115" s="204"/>
      <c r="G3115" s="204"/>
      <c r="H3115" s="131"/>
      <c r="I3115" s="204"/>
      <c r="J3115" s="204"/>
      <c r="K3115" s="205"/>
      <c r="L3115" s="205"/>
      <c r="M3115" s="205"/>
      <c r="N3115" s="227">
        <f>Table7[[#This Row],[Drug Cost]]+Table7[[#This Row],[Drug Markup]]+Table7[[#This Row],[Drug Dispensing Fee]]</f>
        <v>0</v>
      </c>
      <c r="O3115" s="132"/>
      <c r="P3115" s="205">
        <f>Table7[[#This Row],[Total Drug Cost]]-Table7[[#This Row],[Total Third-party Pay]]</f>
        <v>0</v>
      </c>
      <c r="Q3115" s="205"/>
      <c r="R3115" s="70" t="e">
        <f>VLOOKUP(Table7[[#This Row],[Patient PHN]],'[1]MASTER LIST'!$C:$D,2,FALSE)</f>
        <v>#N/A</v>
      </c>
    </row>
    <row r="3116" spans="1:18" x14ac:dyDescent="0.25">
      <c r="A3116" s="202"/>
      <c r="B3116" s="203"/>
      <c r="C3116" s="204"/>
      <c r="D3116" s="204"/>
      <c r="E3116" s="204"/>
      <c r="F3116" s="204"/>
      <c r="G3116" s="204"/>
      <c r="H3116" s="131"/>
      <c r="I3116" s="204"/>
      <c r="J3116" s="204"/>
      <c r="K3116" s="205"/>
      <c r="L3116" s="205"/>
      <c r="M3116" s="205"/>
      <c r="N3116" s="227">
        <f>Table7[[#This Row],[Drug Cost]]+Table7[[#This Row],[Drug Markup]]+Table7[[#This Row],[Drug Dispensing Fee]]</f>
        <v>0</v>
      </c>
      <c r="O3116" s="132"/>
      <c r="P3116" s="205">
        <f>Table7[[#This Row],[Total Drug Cost]]-Table7[[#This Row],[Total Third-party Pay]]</f>
        <v>0</v>
      </c>
      <c r="Q3116" s="205"/>
      <c r="R3116" s="70" t="e">
        <f>VLOOKUP(Table7[[#This Row],[Patient PHN]],'[1]MASTER LIST'!$C:$D,2,FALSE)</f>
        <v>#N/A</v>
      </c>
    </row>
    <row r="3117" spans="1:18" x14ac:dyDescent="0.25">
      <c r="A3117" s="202"/>
      <c r="B3117" s="203"/>
      <c r="C3117" s="204"/>
      <c r="D3117" s="204"/>
      <c r="E3117" s="204"/>
      <c r="F3117" s="204"/>
      <c r="G3117" s="204"/>
      <c r="H3117" s="131"/>
      <c r="I3117" s="204"/>
      <c r="J3117" s="204"/>
      <c r="K3117" s="205"/>
      <c r="L3117" s="205"/>
      <c r="M3117" s="205"/>
      <c r="N3117" s="227">
        <f>Table7[[#This Row],[Drug Cost]]+Table7[[#This Row],[Drug Markup]]+Table7[[#This Row],[Drug Dispensing Fee]]</f>
        <v>0</v>
      </c>
      <c r="O3117" s="132"/>
      <c r="P3117" s="205">
        <f>Table7[[#This Row],[Total Drug Cost]]-Table7[[#This Row],[Total Third-party Pay]]</f>
        <v>0</v>
      </c>
      <c r="Q3117" s="205"/>
      <c r="R3117" s="70" t="e">
        <f>VLOOKUP(Table7[[#This Row],[Patient PHN]],'[1]MASTER LIST'!$C:$D,2,FALSE)</f>
        <v>#N/A</v>
      </c>
    </row>
    <row r="3118" spans="1:18" x14ac:dyDescent="0.25">
      <c r="A3118" s="202"/>
      <c r="B3118" s="203"/>
      <c r="C3118" s="204"/>
      <c r="D3118" s="204"/>
      <c r="E3118" s="204"/>
      <c r="F3118" s="204"/>
      <c r="G3118" s="204"/>
      <c r="H3118" s="131"/>
      <c r="I3118" s="204"/>
      <c r="J3118" s="204"/>
      <c r="K3118" s="205"/>
      <c r="L3118" s="205"/>
      <c r="M3118" s="205"/>
      <c r="N3118" s="227">
        <f>Table7[[#This Row],[Drug Cost]]+Table7[[#This Row],[Drug Markup]]+Table7[[#This Row],[Drug Dispensing Fee]]</f>
        <v>0</v>
      </c>
      <c r="O3118" s="132"/>
      <c r="P3118" s="205">
        <f>Table7[[#This Row],[Total Drug Cost]]-Table7[[#This Row],[Total Third-party Pay]]</f>
        <v>0</v>
      </c>
      <c r="Q3118" s="205"/>
      <c r="R3118" s="70" t="e">
        <f>VLOOKUP(Table7[[#This Row],[Patient PHN]],'[1]MASTER LIST'!$C:$D,2,FALSE)</f>
        <v>#N/A</v>
      </c>
    </row>
    <row r="3119" spans="1:18" x14ac:dyDescent="0.25">
      <c r="A3119" s="202"/>
      <c r="B3119" s="203"/>
      <c r="C3119" s="204"/>
      <c r="D3119" s="204"/>
      <c r="E3119" s="204"/>
      <c r="F3119" s="204"/>
      <c r="G3119" s="204"/>
      <c r="H3119" s="131"/>
      <c r="I3119" s="204"/>
      <c r="J3119" s="204"/>
      <c r="K3119" s="205"/>
      <c r="L3119" s="205"/>
      <c r="M3119" s="205"/>
      <c r="N3119" s="227">
        <f>Table7[[#This Row],[Drug Cost]]+Table7[[#This Row],[Drug Markup]]+Table7[[#This Row],[Drug Dispensing Fee]]</f>
        <v>0</v>
      </c>
      <c r="O3119" s="132"/>
      <c r="P3119" s="205">
        <f>Table7[[#This Row],[Total Drug Cost]]-Table7[[#This Row],[Total Third-party Pay]]</f>
        <v>0</v>
      </c>
      <c r="Q3119" s="205"/>
      <c r="R3119" s="70" t="e">
        <f>VLOOKUP(Table7[[#This Row],[Patient PHN]],'[1]MASTER LIST'!$C:$D,2,FALSE)</f>
        <v>#N/A</v>
      </c>
    </row>
    <row r="3120" spans="1:18" x14ac:dyDescent="0.25">
      <c r="A3120" s="202"/>
      <c r="B3120" s="203"/>
      <c r="C3120" s="204"/>
      <c r="D3120" s="204"/>
      <c r="E3120" s="204"/>
      <c r="F3120" s="204"/>
      <c r="G3120" s="204"/>
      <c r="H3120" s="131"/>
      <c r="I3120" s="204"/>
      <c r="J3120" s="204"/>
      <c r="K3120" s="205"/>
      <c r="L3120" s="205"/>
      <c r="M3120" s="205"/>
      <c r="N3120" s="227">
        <f>Table7[[#This Row],[Drug Cost]]+Table7[[#This Row],[Drug Markup]]+Table7[[#This Row],[Drug Dispensing Fee]]</f>
        <v>0</v>
      </c>
      <c r="O3120" s="132"/>
      <c r="P3120" s="205">
        <f>Table7[[#This Row],[Total Drug Cost]]-Table7[[#This Row],[Total Third-party Pay]]</f>
        <v>0</v>
      </c>
      <c r="Q3120" s="205"/>
      <c r="R3120" s="70" t="e">
        <f>VLOOKUP(Table7[[#This Row],[Patient PHN]],'[1]MASTER LIST'!$C:$D,2,FALSE)</f>
        <v>#N/A</v>
      </c>
    </row>
    <row r="3121" spans="1:18" x14ac:dyDescent="0.25">
      <c r="A3121" s="202"/>
      <c r="B3121" s="203"/>
      <c r="C3121" s="204"/>
      <c r="D3121" s="204"/>
      <c r="E3121" s="204"/>
      <c r="F3121" s="204"/>
      <c r="G3121" s="204"/>
      <c r="H3121" s="131"/>
      <c r="I3121" s="204"/>
      <c r="J3121" s="204"/>
      <c r="K3121" s="205"/>
      <c r="L3121" s="205"/>
      <c r="M3121" s="205"/>
      <c r="N3121" s="227">
        <f>Table7[[#This Row],[Drug Cost]]+Table7[[#This Row],[Drug Markup]]+Table7[[#This Row],[Drug Dispensing Fee]]</f>
        <v>0</v>
      </c>
      <c r="O3121" s="132"/>
      <c r="P3121" s="205">
        <f>Table7[[#This Row],[Total Drug Cost]]-Table7[[#This Row],[Total Third-party Pay]]</f>
        <v>0</v>
      </c>
      <c r="Q3121" s="205"/>
      <c r="R3121" s="70" t="e">
        <f>VLOOKUP(Table7[[#This Row],[Patient PHN]],'[1]MASTER LIST'!$C:$D,2,FALSE)</f>
        <v>#N/A</v>
      </c>
    </row>
    <row r="3122" spans="1:18" x14ac:dyDescent="0.25">
      <c r="A3122" s="202"/>
      <c r="B3122" s="203"/>
      <c r="C3122" s="204"/>
      <c r="D3122" s="204"/>
      <c r="E3122" s="204"/>
      <c r="F3122" s="204"/>
      <c r="G3122" s="204"/>
      <c r="H3122" s="131"/>
      <c r="I3122" s="204"/>
      <c r="J3122" s="204"/>
      <c r="K3122" s="205"/>
      <c r="L3122" s="205"/>
      <c r="M3122" s="205"/>
      <c r="N3122" s="227">
        <f>Table7[[#This Row],[Drug Cost]]+Table7[[#This Row],[Drug Markup]]+Table7[[#This Row],[Drug Dispensing Fee]]</f>
        <v>0</v>
      </c>
      <c r="O3122" s="132"/>
      <c r="P3122" s="205">
        <f>Table7[[#This Row],[Total Drug Cost]]-Table7[[#This Row],[Total Third-party Pay]]</f>
        <v>0</v>
      </c>
      <c r="Q3122" s="205"/>
      <c r="R3122" s="70" t="e">
        <f>VLOOKUP(Table7[[#This Row],[Patient PHN]],'[1]MASTER LIST'!$C:$D,2,FALSE)</f>
        <v>#N/A</v>
      </c>
    </row>
    <row r="3123" spans="1:18" x14ac:dyDescent="0.25">
      <c r="A3123" s="202"/>
      <c r="B3123" s="203"/>
      <c r="C3123" s="204"/>
      <c r="D3123" s="204"/>
      <c r="E3123" s="204"/>
      <c r="F3123" s="204"/>
      <c r="G3123" s="204"/>
      <c r="H3123" s="131"/>
      <c r="I3123" s="204"/>
      <c r="J3123" s="204"/>
      <c r="K3123" s="205"/>
      <c r="L3123" s="205"/>
      <c r="M3123" s="205"/>
      <c r="N3123" s="227">
        <f>Table7[[#This Row],[Drug Cost]]+Table7[[#This Row],[Drug Markup]]+Table7[[#This Row],[Drug Dispensing Fee]]</f>
        <v>0</v>
      </c>
      <c r="O3123" s="132"/>
      <c r="P3123" s="205">
        <f>Table7[[#This Row],[Total Drug Cost]]-Table7[[#This Row],[Total Third-party Pay]]</f>
        <v>0</v>
      </c>
      <c r="Q3123" s="205"/>
      <c r="R3123" s="70" t="e">
        <f>VLOOKUP(Table7[[#This Row],[Patient PHN]],'[1]MASTER LIST'!$C:$D,2,FALSE)</f>
        <v>#N/A</v>
      </c>
    </row>
    <row r="3124" spans="1:18" x14ac:dyDescent="0.25">
      <c r="A3124" s="202"/>
      <c r="B3124" s="203"/>
      <c r="C3124" s="204"/>
      <c r="D3124" s="204"/>
      <c r="E3124" s="204"/>
      <c r="F3124" s="204"/>
      <c r="G3124" s="204"/>
      <c r="H3124" s="131"/>
      <c r="I3124" s="204"/>
      <c r="J3124" s="204"/>
      <c r="K3124" s="205"/>
      <c r="L3124" s="205"/>
      <c r="M3124" s="205"/>
      <c r="N3124" s="227">
        <f>Table7[[#This Row],[Drug Cost]]+Table7[[#This Row],[Drug Markup]]+Table7[[#This Row],[Drug Dispensing Fee]]</f>
        <v>0</v>
      </c>
      <c r="O3124" s="132"/>
      <c r="P3124" s="205">
        <f>Table7[[#This Row],[Total Drug Cost]]-Table7[[#This Row],[Total Third-party Pay]]</f>
        <v>0</v>
      </c>
      <c r="Q3124" s="205"/>
      <c r="R3124" s="70" t="e">
        <f>VLOOKUP(Table7[[#This Row],[Patient PHN]],'[1]MASTER LIST'!$C:$D,2,FALSE)</f>
        <v>#N/A</v>
      </c>
    </row>
    <row r="3125" spans="1:18" x14ac:dyDescent="0.25">
      <c r="A3125" s="202"/>
      <c r="B3125" s="203"/>
      <c r="C3125" s="204"/>
      <c r="D3125" s="204"/>
      <c r="E3125" s="204"/>
      <c r="F3125" s="204"/>
      <c r="G3125" s="204"/>
      <c r="H3125" s="131"/>
      <c r="I3125" s="204"/>
      <c r="J3125" s="204"/>
      <c r="K3125" s="205"/>
      <c r="L3125" s="205"/>
      <c r="M3125" s="205"/>
      <c r="N3125" s="227">
        <f>Table7[[#This Row],[Drug Cost]]+Table7[[#This Row],[Drug Markup]]+Table7[[#This Row],[Drug Dispensing Fee]]</f>
        <v>0</v>
      </c>
      <c r="O3125" s="132"/>
      <c r="P3125" s="205">
        <f>Table7[[#This Row],[Total Drug Cost]]-Table7[[#This Row],[Total Third-party Pay]]</f>
        <v>0</v>
      </c>
      <c r="Q3125" s="205"/>
      <c r="R3125" s="70" t="e">
        <f>VLOOKUP(Table7[[#This Row],[Patient PHN]],'[1]MASTER LIST'!$C:$D,2,FALSE)</f>
        <v>#N/A</v>
      </c>
    </row>
    <row r="3126" spans="1:18" x14ac:dyDescent="0.25">
      <c r="A3126" s="202"/>
      <c r="B3126" s="203"/>
      <c r="C3126" s="204"/>
      <c r="D3126" s="204"/>
      <c r="E3126" s="204"/>
      <c r="F3126" s="204"/>
      <c r="G3126" s="204"/>
      <c r="H3126" s="131"/>
      <c r="I3126" s="204"/>
      <c r="J3126" s="204"/>
      <c r="K3126" s="205"/>
      <c r="L3126" s="205"/>
      <c r="M3126" s="205"/>
      <c r="N3126" s="227">
        <f>Table7[[#This Row],[Drug Cost]]+Table7[[#This Row],[Drug Markup]]+Table7[[#This Row],[Drug Dispensing Fee]]</f>
        <v>0</v>
      </c>
      <c r="O3126" s="132"/>
      <c r="P3126" s="205">
        <f>Table7[[#This Row],[Total Drug Cost]]-Table7[[#This Row],[Total Third-party Pay]]</f>
        <v>0</v>
      </c>
      <c r="Q3126" s="205"/>
      <c r="R3126" s="70" t="e">
        <f>VLOOKUP(Table7[[#This Row],[Patient PHN]],'[1]MASTER LIST'!$C:$D,2,FALSE)</f>
        <v>#N/A</v>
      </c>
    </row>
    <row r="3127" spans="1:18" x14ac:dyDescent="0.25">
      <c r="A3127" s="202"/>
      <c r="B3127" s="203"/>
      <c r="C3127" s="204"/>
      <c r="D3127" s="204"/>
      <c r="E3127" s="204"/>
      <c r="F3127" s="204"/>
      <c r="G3127" s="204"/>
      <c r="H3127" s="131"/>
      <c r="I3127" s="204"/>
      <c r="J3127" s="204"/>
      <c r="K3127" s="205"/>
      <c r="L3127" s="205"/>
      <c r="M3127" s="205"/>
      <c r="N3127" s="227">
        <f>Table7[[#This Row],[Drug Cost]]+Table7[[#This Row],[Drug Markup]]+Table7[[#This Row],[Drug Dispensing Fee]]</f>
        <v>0</v>
      </c>
      <c r="O3127" s="132"/>
      <c r="P3127" s="205">
        <f>Table7[[#This Row],[Total Drug Cost]]-Table7[[#This Row],[Total Third-party Pay]]</f>
        <v>0</v>
      </c>
      <c r="Q3127" s="205"/>
      <c r="R3127" s="70" t="e">
        <f>VLOOKUP(Table7[[#This Row],[Patient PHN]],'[1]MASTER LIST'!$C:$D,2,FALSE)</f>
        <v>#N/A</v>
      </c>
    </row>
    <row r="3128" spans="1:18" x14ac:dyDescent="0.25">
      <c r="A3128" s="202"/>
      <c r="B3128" s="203"/>
      <c r="C3128" s="204"/>
      <c r="D3128" s="204"/>
      <c r="E3128" s="204"/>
      <c r="F3128" s="204"/>
      <c r="G3128" s="204"/>
      <c r="H3128" s="131"/>
      <c r="I3128" s="204"/>
      <c r="J3128" s="204"/>
      <c r="K3128" s="205"/>
      <c r="L3128" s="205"/>
      <c r="M3128" s="205"/>
      <c r="N3128" s="227">
        <f>Table7[[#This Row],[Drug Cost]]+Table7[[#This Row],[Drug Markup]]+Table7[[#This Row],[Drug Dispensing Fee]]</f>
        <v>0</v>
      </c>
      <c r="O3128" s="132"/>
      <c r="P3128" s="205">
        <f>Table7[[#This Row],[Total Drug Cost]]-Table7[[#This Row],[Total Third-party Pay]]</f>
        <v>0</v>
      </c>
      <c r="Q3128" s="205"/>
      <c r="R3128" s="70" t="e">
        <f>VLOOKUP(Table7[[#This Row],[Patient PHN]],'[1]MASTER LIST'!$C:$D,2,FALSE)</f>
        <v>#N/A</v>
      </c>
    </row>
    <row r="3129" spans="1:18" x14ac:dyDescent="0.25">
      <c r="A3129" s="202"/>
      <c r="B3129" s="203"/>
      <c r="C3129" s="204"/>
      <c r="D3129" s="204"/>
      <c r="E3129" s="204"/>
      <c r="F3129" s="204"/>
      <c r="G3129" s="204"/>
      <c r="H3129" s="131"/>
      <c r="I3129" s="204"/>
      <c r="J3129" s="204"/>
      <c r="K3129" s="205"/>
      <c r="L3129" s="205"/>
      <c r="M3129" s="205"/>
      <c r="N3129" s="227">
        <f>Table7[[#This Row],[Drug Cost]]+Table7[[#This Row],[Drug Markup]]+Table7[[#This Row],[Drug Dispensing Fee]]</f>
        <v>0</v>
      </c>
      <c r="O3129" s="132"/>
      <c r="P3129" s="205">
        <f>Table7[[#This Row],[Total Drug Cost]]-Table7[[#This Row],[Total Third-party Pay]]</f>
        <v>0</v>
      </c>
      <c r="Q3129" s="205"/>
      <c r="R3129" s="70" t="e">
        <f>VLOOKUP(Table7[[#This Row],[Patient PHN]],'[1]MASTER LIST'!$C:$D,2,FALSE)</f>
        <v>#N/A</v>
      </c>
    </row>
    <row r="3130" spans="1:18" x14ac:dyDescent="0.25">
      <c r="A3130" s="202"/>
      <c r="B3130" s="203"/>
      <c r="C3130" s="204"/>
      <c r="D3130" s="204"/>
      <c r="E3130" s="204"/>
      <c r="F3130" s="204"/>
      <c r="G3130" s="204"/>
      <c r="H3130" s="131"/>
      <c r="I3130" s="204"/>
      <c r="J3130" s="204"/>
      <c r="K3130" s="205"/>
      <c r="L3130" s="205"/>
      <c r="M3130" s="205"/>
      <c r="N3130" s="227">
        <f>Table7[[#This Row],[Drug Cost]]+Table7[[#This Row],[Drug Markup]]+Table7[[#This Row],[Drug Dispensing Fee]]</f>
        <v>0</v>
      </c>
      <c r="O3130" s="132"/>
      <c r="P3130" s="205">
        <f>Table7[[#This Row],[Total Drug Cost]]-Table7[[#This Row],[Total Third-party Pay]]</f>
        <v>0</v>
      </c>
      <c r="Q3130" s="205"/>
      <c r="R3130" s="70" t="e">
        <f>VLOOKUP(Table7[[#This Row],[Patient PHN]],'[1]MASTER LIST'!$C:$D,2,FALSE)</f>
        <v>#N/A</v>
      </c>
    </row>
    <row r="3131" spans="1:18" x14ac:dyDescent="0.25">
      <c r="A3131" s="202"/>
      <c r="B3131" s="203"/>
      <c r="C3131" s="204"/>
      <c r="D3131" s="204"/>
      <c r="E3131" s="204"/>
      <c r="F3131" s="204"/>
      <c r="G3131" s="204"/>
      <c r="H3131" s="131"/>
      <c r="I3131" s="204"/>
      <c r="J3131" s="204"/>
      <c r="K3131" s="205"/>
      <c r="L3131" s="205"/>
      <c r="M3131" s="205"/>
      <c r="N3131" s="227">
        <f>Table7[[#This Row],[Drug Cost]]+Table7[[#This Row],[Drug Markup]]+Table7[[#This Row],[Drug Dispensing Fee]]</f>
        <v>0</v>
      </c>
      <c r="O3131" s="132"/>
      <c r="P3131" s="205">
        <f>Table7[[#This Row],[Total Drug Cost]]-Table7[[#This Row],[Total Third-party Pay]]</f>
        <v>0</v>
      </c>
      <c r="Q3131" s="205"/>
      <c r="R3131" s="70" t="e">
        <f>VLOOKUP(Table7[[#This Row],[Patient PHN]],'[1]MASTER LIST'!$C:$D,2,FALSE)</f>
        <v>#N/A</v>
      </c>
    </row>
    <row r="3132" spans="1:18" x14ac:dyDescent="0.25">
      <c r="A3132" s="202"/>
      <c r="B3132" s="203"/>
      <c r="C3132" s="204"/>
      <c r="D3132" s="204"/>
      <c r="E3132" s="204"/>
      <c r="F3132" s="204"/>
      <c r="G3132" s="204"/>
      <c r="H3132" s="131"/>
      <c r="I3132" s="204"/>
      <c r="J3132" s="204"/>
      <c r="K3132" s="205"/>
      <c r="L3132" s="205"/>
      <c r="M3132" s="205"/>
      <c r="N3132" s="227">
        <f>Table7[[#This Row],[Drug Cost]]+Table7[[#This Row],[Drug Markup]]+Table7[[#This Row],[Drug Dispensing Fee]]</f>
        <v>0</v>
      </c>
      <c r="O3132" s="132"/>
      <c r="P3132" s="205">
        <f>Table7[[#This Row],[Total Drug Cost]]-Table7[[#This Row],[Total Third-party Pay]]</f>
        <v>0</v>
      </c>
      <c r="Q3132" s="205"/>
      <c r="R3132" s="70" t="e">
        <f>VLOOKUP(Table7[[#This Row],[Patient PHN]],'[1]MASTER LIST'!$C:$D,2,FALSE)</f>
        <v>#N/A</v>
      </c>
    </row>
    <row r="3133" spans="1:18" x14ac:dyDescent="0.25">
      <c r="A3133" s="202"/>
      <c r="B3133" s="203"/>
      <c r="C3133" s="204"/>
      <c r="D3133" s="204"/>
      <c r="E3133" s="204"/>
      <c r="F3133" s="204"/>
      <c r="G3133" s="204"/>
      <c r="H3133" s="131"/>
      <c r="I3133" s="204"/>
      <c r="J3133" s="204"/>
      <c r="K3133" s="205"/>
      <c r="L3133" s="205"/>
      <c r="M3133" s="205"/>
      <c r="N3133" s="227">
        <f>Table7[[#This Row],[Drug Cost]]+Table7[[#This Row],[Drug Markup]]+Table7[[#This Row],[Drug Dispensing Fee]]</f>
        <v>0</v>
      </c>
      <c r="O3133" s="132"/>
      <c r="P3133" s="205">
        <f>Table7[[#This Row],[Total Drug Cost]]-Table7[[#This Row],[Total Third-party Pay]]</f>
        <v>0</v>
      </c>
      <c r="Q3133" s="205"/>
      <c r="R3133" s="70" t="e">
        <f>VLOOKUP(Table7[[#This Row],[Patient PHN]],'[1]MASTER LIST'!$C:$D,2,FALSE)</f>
        <v>#N/A</v>
      </c>
    </row>
    <row r="3134" spans="1:18" x14ac:dyDescent="0.25">
      <c r="A3134" s="202"/>
      <c r="B3134" s="203"/>
      <c r="C3134" s="204"/>
      <c r="D3134" s="204"/>
      <c r="E3134" s="204"/>
      <c r="F3134" s="204"/>
      <c r="G3134" s="204"/>
      <c r="H3134" s="131"/>
      <c r="I3134" s="204"/>
      <c r="J3134" s="204"/>
      <c r="K3134" s="205"/>
      <c r="L3134" s="205"/>
      <c r="M3134" s="205"/>
      <c r="N3134" s="227">
        <f>Table7[[#This Row],[Drug Cost]]+Table7[[#This Row],[Drug Markup]]+Table7[[#This Row],[Drug Dispensing Fee]]</f>
        <v>0</v>
      </c>
      <c r="O3134" s="132"/>
      <c r="P3134" s="205">
        <f>Table7[[#This Row],[Total Drug Cost]]-Table7[[#This Row],[Total Third-party Pay]]</f>
        <v>0</v>
      </c>
      <c r="Q3134" s="205"/>
      <c r="R3134" s="70" t="e">
        <f>VLOOKUP(Table7[[#This Row],[Patient PHN]],'[1]MASTER LIST'!$C:$D,2,FALSE)</f>
        <v>#N/A</v>
      </c>
    </row>
    <row r="3135" spans="1:18" x14ac:dyDescent="0.25">
      <c r="A3135" s="202"/>
      <c r="B3135" s="203"/>
      <c r="C3135" s="204"/>
      <c r="D3135" s="204"/>
      <c r="E3135" s="204"/>
      <c r="F3135" s="204"/>
      <c r="G3135" s="204"/>
      <c r="H3135" s="131"/>
      <c r="I3135" s="204"/>
      <c r="J3135" s="204"/>
      <c r="K3135" s="205"/>
      <c r="L3135" s="205"/>
      <c r="M3135" s="205"/>
      <c r="N3135" s="227">
        <f>Table7[[#This Row],[Drug Cost]]+Table7[[#This Row],[Drug Markup]]+Table7[[#This Row],[Drug Dispensing Fee]]</f>
        <v>0</v>
      </c>
      <c r="O3135" s="132"/>
      <c r="P3135" s="205">
        <f>Table7[[#This Row],[Total Drug Cost]]-Table7[[#This Row],[Total Third-party Pay]]</f>
        <v>0</v>
      </c>
      <c r="Q3135" s="205"/>
      <c r="R3135" s="70" t="e">
        <f>VLOOKUP(Table7[[#This Row],[Patient PHN]],'[1]MASTER LIST'!$C:$D,2,FALSE)</f>
        <v>#N/A</v>
      </c>
    </row>
    <row r="3136" spans="1:18" x14ac:dyDescent="0.25">
      <c r="A3136" s="202"/>
      <c r="B3136" s="203"/>
      <c r="C3136" s="204"/>
      <c r="D3136" s="204"/>
      <c r="E3136" s="204"/>
      <c r="F3136" s="204"/>
      <c r="G3136" s="204"/>
      <c r="H3136" s="131"/>
      <c r="I3136" s="204"/>
      <c r="J3136" s="204"/>
      <c r="K3136" s="205"/>
      <c r="L3136" s="205"/>
      <c r="M3136" s="205"/>
      <c r="N3136" s="227">
        <f>Table7[[#This Row],[Drug Cost]]+Table7[[#This Row],[Drug Markup]]+Table7[[#This Row],[Drug Dispensing Fee]]</f>
        <v>0</v>
      </c>
      <c r="O3136" s="132"/>
      <c r="P3136" s="205">
        <f>Table7[[#This Row],[Total Drug Cost]]-Table7[[#This Row],[Total Third-party Pay]]</f>
        <v>0</v>
      </c>
      <c r="Q3136" s="205"/>
      <c r="R3136" s="70" t="e">
        <f>VLOOKUP(Table7[[#This Row],[Patient PHN]],'[1]MASTER LIST'!$C:$D,2,FALSE)</f>
        <v>#N/A</v>
      </c>
    </row>
    <row r="3137" spans="1:18" x14ac:dyDescent="0.25">
      <c r="A3137" s="202"/>
      <c r="B3137" s="203"/>
      <c r="C3137" s="204"/>
      <c r="D3137" s="204"/>
      <c r="E3137" s="204"/>
      <c r="F3137" s="204"/>
      <c r="G3137" s="204"/>
      <c r="H3137" s="131"/>
      <c r="I3137" s="204"/>
      <c r="J3137" s="204"/>
      <c r="K3137" s="205"/>
      <c r="L3137" s="205"/>
      <c r="M3137" s="205"/>
      <c r="N3137" s="227">
        <f>Table7[[#This Row],[Drug Cost]]+Table7[[#This Row],[Drug Markup]]+Table7[[#This Row],[Drug Dispensing Fee]]</f>
        <v>0</v>
      </c>
      <c r="O3137" s="132"/>
      <c r="P3137" s="205">
        <f>Table7[[#This Row],[Total Drug Cost]]-Table7[[#This Row],[Total Third-party Pay]]</f>
        <v>0</v>
      </c>
      <c r="Q3137" s="205"/>
      <c r="R3137" s="70" t="e">
        <f>VLOOKUP(Table7[[#This Row],[Patient PHN]],'[1]MASTER LIST'!$C:$D,2,FALSE)</f>
        <v>#N/A</v>
      </c>
    </row>
    <row r="3138" spans="1:18" x14ac:dyDescent="0.25">
      <c r="A3138" s="202"/>
      <c r="B3138" s="203"/>
      <c r="C3138" s="204"/>
      <c r="D3138" s="204"/>
      <c r="E3138" s="204"/>
      <c r="F3138" s="204"/>
      <c r="G3138" s="204"/>
      <c r="H3138" s="131"/>
      <c r="I3138" s="204"/>
      <c r="J3138" s="204"/>
      <c r="K3138" s="205"/>
      <c r="L3138" s="205"/>
      <c r="M3138" s="205"/>
      <c r="N3138" s="227">
        <f>Table7[[#This Row],[Drug Cost]]+Table7[[#This Row],[Drug Markup]]+Table7[[#This Row],[Drug Dispensing Fee]]</f>
        <v>0</v>
      </c>
      <c r="O3138" s="132"/>
      <c r="P3138" s="205">
        <f>Table7[[#This Row],[Total Drug Cost]]-Table7[[#This Row],[Total Third-party Pay]]</f>
        <v>0</v>
      </c>
      <c r="Q3138" s="205"/>
      <c r="R3138" s="70" t="e">
        <f>VLOOKUP(Table7[[#This Row],[Patient PHN]],'[1]MASTER LIST'!$C:$D,2,FALSE)</f>
        <v>#N/A</v>
      </c>
    </row>
    <row r="3139" spans="1:18" x14ac:dyDescent="0.25">
      <c r="A3139" s="202"/>
      <c r="B3139" s="203"/>
      <c r="C3139" s="204"/>
      <c r="D3139" s="204"/>
      <c r="E3139" s="204"/>
      <c r="F3139" s="204"/>
      <c r="G3139" s="204"/>
      <c r="H3139" s="131"/>
      <c r="I3139" s="204"/>
      <c r="J3139" s="204"/>
      <c r="K3139" s="205"/>
      <c r="L3139" s="205"/>
      <c r="M3139" s="205"/>
      <c r="N3139" s="227">
        <f>Table7[[#This Row],[Drug Cost]]+Table7[[#This Row],[Drug Markup]]+Table7[[#This Row],[Drug Dispensing Fee]]</f>
        <v>0</v>
      </c>
      <c r="O3139" s="132"/>
      <c r="P3139" s="205">
        <f>Table7[[#This Row],[Total Drug Cost]]-Table7[[#This Row],[Total Third-party Pay]]</f>
        <v>0</v>
      </c>
      <c r="Q3139" s="205"/>
      <c r="R3139" s="70" t="e">
        <f>VLOOKUP(Table7[[#This Row],[Patient PHN]],'[1]MASTER LIST'!$C:$D,2,FALSE)</f>
        <v>#N/A</v>
      </c>
    </row>
    <row r="3140" spans="1:18" x14ac:dyDescent="0.25">
      <c r="A3140" s="202"/>
      <c r="B3140" s="203"/>
      <c r="C3140" s="204"/>
      <c r="D3140" s="204"/>
      <c r="E3140" s="204"/>
      <c r="F3140" s="204"/>
      <c r="G3140" s="204"/>
      <c r="H3140" s="131"/>
      <c r="I3140" s="204"/>
      <c r="J3140" s="204"/>
      <c r="K3140" s="205"/>
      <c r="L3140" s="205"/>
      <c r="M3140" s="205"/>
      <c r="N3140" s="227">
        <f>Table7[[#This Row],[Drug Cost]]+Table7[[#This Row],[Drug Markup]]+Table7[[#This Row],[Drug Dispensing Fee]]</f>
        <v>0</v>
      </c>
      <c r="O3140" s="132"/>
      <c r="P3140" s="205">
        <f>Table7[[#This Row],[Total Drug Cost]]-Table7[[#This Row],[Total Third-party Pay]]</f>
        <v>0</v>
      </c>
      <c r="Q3140" s="205"/>
      <c r="R3140" s="70" t="e">
        <f>VLOOKUP(Table7[[#This Row],[Patient PHN]],'[1]MASTER LIST'!$C:$D,2,FALSE)</f>
        <v>#N/A</v>
      </c>
    </row>
    <row r="3141" spans="1:18" x14ac:dyDescent="0.25">
      <c r="A3141" s="202"/>
      <c r="B3141" s="203"/>
      <c r="C3141" s="204"/>
      <c r="D3141" s="204"/>
      <c r="E3141" s="204"/>
      <c r="F3141" s="204"/>
      <c r="G3141" s="204"/>
      <c r="H3141" s="131"/>
      <c r="I3141" s="204"/>
      <c r="J3141" s="204"/>
      <c r="K3141" s="205"/>
      <c r="L3141" s="205"/>
      <c r="M3141" s="205"/>
      <c r="N3141" s="227">
        <f>Table7[[#This Row],[Drug Cost]]+Table7[[#This Row],[Drug Markup]]+Table7[[#This Row],[Drug Dispensing Fee]]</f>
        <v>0</v>
      </c>
      <c r="O3141" s="132"/>
      <c r="P3141" s="205">
        <f>Table7[[#This Row],[Total Drug Cost]]-Table7[[#This Row],[Total Third-party Pay]]</f>
        <v>0</v>
      </c>
      <c r="Q3141" s="205"/>
      <c r="R3141" s="70" t="e">
        <f>VLOOKUP(Table7[[#This Row],[Patient PHN]],'[1]MASTER LIST'!$C:$D,2,FALSE)</f>
        <v>#N/A</v>
      </c>
    </row>
    <row r="3142" spans="1:18" x14ac:dyDescent="0.25">
      <c r="A3142" s="202"/>
      <c r="B3142" s="203"/>
      <c r="C3142" s="204"/>
      <c r="D3142" s="204"/>
      <c r="E3142" s="204"/>
      <c r="F3142" s="204"/>
      <c r="G3142" s="204"/>
      <c r="H3142" s="131"/>
      <c r="I3142" s="204"/>
      <c r="J3142" s="204"/>
      <c r="K3142" s="205"/>
      <c r="L3142" s="205"/>
      <c r="M3142" s="205"/>
      <c r="N3142" s="227">
        <f>Table7[[#This Row],[Drug Cost]]+Table7[[#This Row],[Drug Markup]]+Table7[[#This Row],[Drug Dispensing Fee]]</f>
        <v>0</v>
      </c>
      <c r="O3142" s="132"/>
      <c r="P3142" s="205">
        <f>Table7[[#This Row],[Total Drug Cost]]-Table7[[#This Row],[Total Third-party Pay]]</f>
        <v>0</v>
      </c>
      <c r="Q3142" s="205"/>
      <c r="R3142" s="70" t="e">
        <f>VLOOKUP(Table7[[#This Row],[Patient PHN]],'[1]MASTER LIST'!$C:$D,2,FALSE)</f>
        <v>#N/A</v>
      </c>
    </row>
    <row r="3143" spans="1:18" x14ac:dyDescent="0.25">
      <c r="A3143" s="202"/>
      <c r="B3143" s="203"/>
      <c r="C3143" s="204"/>
      <c r="D3143" s="204"/>
      <c r="E3143" s="204"/>
      <c r="F3143" s="204"/>
      <c r="G3143" s="204"/>
      <c r="H3143" s="131"/>
      <c r="I3143" s="204"/>
      <c r="J3143" s="204"/>
      <c r="K3143" s="205"/>
      <c r="L3143" s="205"/>
      <c r="M3143" s="205"/>
      <c r="N3143" s="227">
        <f>Table7[[#This Row],[Drug Cost]]+Table7[[#This Row],[Drug Markup]]+Table7[[#This Row],[Drug Dispensing Fee]]</f>
        <v>0</v>
      </c>
      <c r="O3143" s="132"/>
      <c r="P3143" s="205">
        <f>Table7[[#This Row],[Total Drug Cost]]-Table7[[#This Row],[Total Third-party Pay]]</f>
        <v>0</v>
      </c>
      <c r="Q3143" s="205"/>
      <c r="R3143" s="70" t="e">
        <f>VLOOKUP(Table7[[#This Row],[Patient PHN]],'[1]MASTER LIST'!$C:$D,2,FALSE)</f>
        <v>#N/A</v>
      </c>
    </row>
    <row r="3144" spans="1:18" x14ac:dyDescent="0.25">
      <c r="A3144" s="202"/>
      <c r="B3144" s="203"/>
      <c r="C3144" s="204"/>
      <c r="D3144" s="204"/>
      <c r="E3144" s="204"/>
      <c r="F3144" s="204"/>
      <c r="G3144" s="204"/>
      <c r="H3144" s="131"/>
      <c r="I3144" s="204"/>
      <c r="J3144" s="204"/>
      <c r="K3144" s="205"/>
      <c r="L3144" s="205"/>
      <c r="M3144" s="205"/>
      <c r="N3144" s="227">
        <f>Table7[[#This Row],[Drug Cost]]+Table7[[#This Row],[Drug Markup]]+Table7[[#This Row],[Drug Dispensing Fee]]</f>
        <v>0</v>
      </c>
      <c r="O3144" s="132"/>
      <c r="P3144" s="205">
        <f>Table7[[#This Row],[Total Drug Cost]]-Table7[[#This Row],[Total Third-party Pay]]</f>
        <v>0</v>
      </c>
      <c r="Q3144" s="205"/>
      <c r="R3144" s="70" t="e">
        <f>VLOOKUP(Table7[[#This Row],[Patient PHN]],'[1]MASTER LIST'!$C:$D,2,FALSE)</f>
        <v>#N/A</v>
      </c>
    </row>
    <row r="3145" spans="1:18" x14ac:dyDescent="0.25">
      <c r="A3145" s="202"/>
      <c r="B3145" s="203"/>
      <c r="C3145" s="204"/>
      <c r="D3145" s="204"/>
      <c r="E3145" s="204"/>
      <c r="F3145" s="204"/>
      <c r="G3145" s="204"/>
      <c r="H3145" s="131"/>
      <c r="I3145" s="204"/>
      <c r="J3145" s="204"/>
      <c r="K3145" s="205"/>
      <c r="L3145" s="205"/>
      <c r="M3145" s="205"/>
      <c r="N3145" s="227">
        <f>Table7[[#This Row],[Drug Cost]]+Table7[[#This Row],[Drug Markup]]+Table7[[#This Row],[Drug Dispensing Fee]]</f>
        <v>0</v>
      </c>
      <c r="O3145" s="132"/>
      <c r="P3145" s="205">
        <f>Table7[[#This Row],[Total Drug Cost]]-Table7[[#This Row],[Total Third-party Pay]]</f>
        <v>0</v>
      </c>
      <c r="Q3145" s="205"/>
      <c r="R3145" s="70" t="e">
        <f>VLOOKUP(Table7[[#This Row],[Patient PHN]],'[1]MASTER LIST'!$C:$D,2,FALSE)</f>
        <v>#N/A</v>
      </c>
    </row>
    <row r="3146" spans="1:18" x14ac:dyDescent="0.25">
      <c r="A3146" s="202"/>
      <c r="B3146" s="203"/>
      <c r="C3146" s="204"/>
      <c r="D3146" s="204"/>
      <c r="E3146" s="204"/>
      <c r="F3146" s="204"/>
      <c r="G3146" s="204"/>
      <c r="H3146" s="131"/>
      <c r="I3146" s="204"/>
      <c r="J3146" s="204"/>
      <c r="K3146" s="205"/>
      <c r="L3146" s="205"/>
      <c r="M3146" s="205"/>
      <c r="N3146" s="227">
        <f>Table7[[#This Row],[Drug Cost]]+Table7[[#This Row],[Drug Markup]]+Table7[[#This Row],[Drug Dispensing Fee]]</f>
        <v>0</v>
      </c>
      <c r="O3146" s="132"/>
      <c r="P3146" s="205">
        <f>Table7[[#This Row],[Total Drug Cost]]-Table7[[#This Row],[Total Third-party Pay]]</f>
        <v>0</v>
      </c>
      <c r="Q3146" s="205"/>
      <c r="R3146" s="70" t="e">
        <f>VLOOKUP(Table7[[#This Row],[Patient PHN]],'[1]MASTER LIST'!$C:$D,2,FALSE)</f>
        <v>#N/A</v>
      </c>
    </row>
    <row r="3147" spans="1:18" x14ac:dyDescent="0.25">
      <c r="A3147" s="202"/>
      <c r="B3147" s="203"/>
      <c r="C3147" s="204"/>
      <c r="D3147" s="204"/>
      <c r="E3147" s="204"/>
      <c r="F3147" s="204"/>
      <c r="G3147" s="204"/>
      <c r="H3147" s="131"/>
      <c r="I3147" s="204"/>
      <c r="J3147" s="204"/>
      <c r="K3147" s="205"/>
      <c r="L3147" s="205"/>
      <c r="M3147" s="205"/>
      <c r="N3147" s="227">
        <f>Table7[[#This Row],[Drug Cost]]+Table7[[#This Row],[Drug Markup]]+Table7[[#This Row],[Drug Dispensing Fee]]</f>
        <v>0</v>
      </c>
      <c r="O3147" s="132"/>
      <c r="P3147" s="205">
        <f>Table7[[#This Row],[Total Drug Cost]]-Table7[[#This Row],[Total Third-party Pay]]</f>
        <v>0</v>
      </c>
      <c r="Q3147" s="205"/>
      <c r="R3147" s="70" t="e">
        <f>VLOOKUP(Table7[[#This Row],[Patient PHN]],'[1]MASTER LIST'!$C:$D,2,FALSE)</f>
        <v>#N/A</v>
      </c>
    </row>
    <row r="3148" spans="1:18" x14ac:dyDescent="0.25">
      <c r="A3148" s="202"/>
      <c r="B3148" s="203"/>
      <c r="C3148" s="204"/>
      <c r="D3148" s="204"/>
      <c r="E3148" s="204"/>
      <c r="F3148" s="204"/>
      <c r="G3148" s="204"/>
      <c r="H3148" s="131"/>
      <c r="I3148" s="204"/>
      <c r="J3148" s="204"/>
      <c r="K3148" s="205"/>
      <c r="L3148" s="205"/>
      <c r="M3148" s="205"/>
      <c r="N3148" s="227">
        <f>Table7[[#This Row],[Drug Cost]]+Table7[[#This Row],[Drug Markup]]+Table7[[#This Row],[Drug Dispensing Fee]]</f>
        <v>0</v>
      </c>
      <c r="O3148" s="132"/>
      <c r="P3148" s="205">
        <f>Table7[[#This Row],[Total Drug Cost]]-Table7[[#This Row],[Total Third-party Pay]]</f>
        <v>0</v>
      </c>
      <c r="Q3148" s="205"/>
      <c r="R3148" s="70" t="e">
        <f>VLOOKUP(Table7[[#This Row],[Patient PHN]],'[1]MASTER LIST'!$C:$D,2,FALSE)</f>
        <v>#N/A</v>
      </c>
    </row>
    <row r="3149" spans="1:18" x14ac:dyDescent="0.25">
      <c r="A3149" s="202"/>
      <c r="B3149" s="203"/>
      <c r="C3149" s="204"/>
      <c r="D3149" s="204"/>
      <c r="E3149" s="204"/>
      <c r="F3149" s="204"/>
      <c r="G3149" s="204"/>
      <c r="H3149" s="131"/>
      <c r="I3149" s="204"/>
      <c r="J3149" s="204"/>
      <c r="K3149" s="205"/>
      <c r="L3149" s="205"/>
      <c r="M3149" s="205"/>
      <c r="N3149" s="227">
        <f>Table7[[#This Row],[Drug Cost]]+Table7[[#This Row],[Drug Markup]]+Table7[[#This Row],[Drug Dispensing Fee]]</f>
        <v>0</v>
      </c>
      <c r="O3149" s="132"/>
      <c r="P3149" s="205">
        <f>Table7[[#This Row],[Total Drug Cost]]-Table7[[#This Row],[Total Third-party Pay]]</f>
        <v>0</v>
      </c>
      <c r="Q3149" s="205"/>
      <c r="R3149" s="70" t="e">
        <f>VLOOKUP(Table7[[#This Row],[Patient PHN]],'[1]MASTER LIST'!$C:$D,2,FALSE)</f>
        <v>#N/A</v>
      </c>
    </row>
    <row r="3150" spans="1:18" x14ac:dyDescent="0.25">
      <c r="A3150" s="202"/>
      <c r="B3150" s="203"/>
      <c r="C3150" s="204"/>
      <c r="D3150" s="204"/>
      <c r="E3150" s="204"/>
      <c r="F3150" s="204"/>
      <c r="G3150" s="204"/>
      <c r="H3150" s="131"/>
      <c r="I3150" s="204"/>
      <c r="J3150" s="204"/>
      <c r="K3150" s="205"/>
      <c r="L3150" s="205"/>
      <c r="M3150" s="205"/>
      <c r="N3150" s="227">
        <f>Table7[[#This Row],[Drug Cost]]+Table7[[#This Row],[Drug Markup]]+Table7[[#This Row],[Drug Dispensing Fee]]</f>
        <v>0</v>
      </c>
      <c r="O3150" s="132"/>
      <c r="P3150" s="205">
        <f>Table7[[#This Row],[Total Drug Cost]]-Table7[[#This Row],[Total Third-party Pay]]</f>
        <v>0</v>
      </c>
      <c r="Q3150" s="205"/>
      <c r="R3150" s="70" t="e">
        <f>VLOOKUP(Table7[[#This Row],[Patient PHN]],'[1]MASTER LIST'!$C:$D,2,FALSE)</f>
        <v>#N/A</v>
      </c>
    </row>
    <row r="3151" spans="1:18" x14ac:dyDescent="0.25">
      <c r="A3151" s="202"/>
      <c r="B3151" s="203"/>
      <c r="C3151" s="204"/>
      <c r="D3151" s="204"/>
      <c r="E3151" s="204"/>
      <c r="F3151" s="204"/>
      <c r="G3151" s="204"/>
      <c r="H3151" s="131"/>
      <c r="I3151" s="204"/>
      <c r="J3151" s="204"/>
      <c r="K3151" s="205"/>
      <c r="L3151" s="205"/>
      <c r="M3151" s="205"/>
      <c r="N3151" s="227">
        <f>Table7[[#This Row],[Drug Cost]]+Table7[[#This Row],[Drug Markup]]+Table7[[#This Row],[Drug Dispensing Fee]]</f>
        <v>0</v>
      </c>
      <c r="O3151" s="132"/>
      <c r="P3151" s="205">
        <f>Table7[[#This Row],[Total Drug Cost]]-Table7[[#This Row],[Total Third-party Pay]]</f>
        <v>0</v>
      </c>
      <c r="Q3151" s="205"/>
      <c r="R3151" s="70" t="e">
        <f>VLOOKUP(Table7[[#This Row],[Patient PHN]],'[1]MASTER LIST'!$C:$D,2,FALSE)</f>
        <v>#N/A</v>
      </c>
    </row>
    <row r="3152" spans="1:18" x14ac:dyDescent="0.25">
      <c r="A3152" s="202"/>
      <c r="B3152" s="203"/>
      <c r="C3152" s="204"/>
      <c r="D3152" s="204"/>
      <c r="E3152" s="204"/>
      <c r="F3152" s="204"/>
      <c r="G3152" s="204"/>
      <c r="H3152" s="131"/>
      <c r="I3152" s="204"/>
      <c r="J3152" s="204"/>
      <c r="K3152" s="205"/>
      <c r="L3152" s="205"/>
      <c r="M3152" s="205"/>
      <c r="N3152" s="227">
        <f>Table7[[#This Row],[Drug Cost]]+Table7[[#This Row],[Drug Markup]]+Table7[[#This Row],[Drug Dispensing Fee]]</f>
        <v>0</v>
      </c>
      <c r="O3152" s="132"/>
      <c r="P3152" s="205">
        <f>Table7[[#This Row],[Total Drug Cost]]-Table7[[#This Row],[Total Third-party Pay]]</f>
        <v>0</v>
      </c>
      <c r="Q3152" s="205"/>
      <c r="R3152" s="70" t="e">
        <f>VLOOKUP(Table7[[#This Row],[Patient PHN]],'[1]MASTER LIST'!$C:$D,2,FALSE)</f>
        <v>#N/A</v>
      </c>
    </row>
    <row r="3153" spans="1:18" x14ac:dyDescent="0.25">
      <c r="A3153" s="202"/>
      <c r="B3153" s="203"/>
      <c r="C3153" s="204"/>
      <c r="D3153" s="204"/>
      <c r="E3153" s="204"/>
      <c r="F3153" s="204"/>
      <c r="G3153" s="204"/>
      <c r="H3153" s="131"/>
      <c r="I3153" s="204"/>
      <c r="J3153" s="204"/>
      <c r="K3153" s="205"/>
      <c r="L3153" s="205"/>
      <c r="M3153" s="205"/>
      <c r="N3153" s="227">
        <f>Table7[[#This Row],[Drug Cost]]+Table7[[#This Row],[Drug Markup]]+Table7[[#This Row],[Drug Dispensing Fee]]</f>
        <v>0</v>
      </c>
      <c r="O3153" s="132"/>
      <c r="P3153" s="205">
        <f>Table7[[#This Row],[Total Drug Cost]]-Table7[[#This Row],[Total Third-party Pay]]</f>
        <v>0</v>
      </c>
      <c r="Q3153" s="205"/>
      <c r="R3153" s="70" t="e">
        <f>VLOOKUP(Table7[[#This Row],[Patient PHN]],'[1]MASTER LIST'!$C:$D,2,FALSE)</f>
        <v>#N/A</v>
      </c>
    </row>
    <row r="3154" spans="1:18" x14ac:dyDescent="0.25">
      <c r="A3154" s="202"/>
      <c r="B3154" s="203"/>
      <c r="C3154" s="204"/>
      <c r="D3154" s="204"/>
      <c r="E3154" s="204"/>
      <c r="F3154" s="204"/>
      <c r="G3154" s="204"/>
      <c r="H3154" s="131"/>
      <c r="I3154" s="204"/>
      <c r="J3154" s="204"/>
      <c r="K3154" s="205"/>
      <c r="L3154" s="205"/>
      <c r="M3154" s="205"/>
      <c r="N3154" s="227">
        <f>Table7[[#This Row],[Drug Cost]]+Table7[[#This Row],[Drug Markup]]+Table7[[#This Row],[Drug Dispensing Fee]]</f>
        <v>0</v>
      </c>
      <c r="O3154" s="132"/>
      <c r="P3154" s="205">
        <f>Table7[[#This Row],[Total Drug Cost]]-Table7[[#This Row],[Total Third-party Pay]]</f>
        <v>0</v>
      </c>
      <c r="Q3154" s="205"/>
      <c r="R3154" s="70" t="e">
        <f>VLOOKUP(Table7[[#This Row],[Patient PHN]],'[1]MASTER LIST'!$C:$D,2,FALSE)</f>
        <v>#N/A</v>
      </c>
    </row>
    <row r="3155" spans="1:18" x14ac:dyDescent="0.25">
      <c r="A3155" s="202"/>
      <c r="B3155" s="203"/>
      <c r="C3155" s="204"/>
      <c r="D3155" s="204"/>
      <c r="E3155" s="204"/>
      <c r="F3155" s="204"/>
      <c r="G3155" s="204"/>
      <c r="H3155" s="131"/>
      <c r="I3155" s="204"/>
      <c r="J3155" s="204"/>
      <c r="K3155" s="205"/>
      <c r="L3155" s="205"/>
      <c r="M3155" s="205"/>
      <c r="N3155" s="227">
        <f>Table7[[#This Row],[Drug Cost]]+Table7[[#This Row],[Drug Markup]]+Table7[[#This Row],[Drug Dispensing Fee]]</f>
        <v>0</v>
      </c>
      <c r="O3155" s="132"/>
      <c r="P3155" s="205">
        <f>Table7[[#This Row],[Total Drug Cost]]-Table7[[#This Row],[Total Third-party Pay]]</f>
        <v>0</v>
      </c>
      <c r="Q3155" s="205"/>
      <c r="R3155" s="70" t="e">
        <f>VLOOKUP(Table7[[#This Row],[Patient PHN]],'[1]MASTER LIST'!$C:$D,2,FALSE)</f>
        <v>#N/A</v>
      </c>
    </row>
    <row r="3156" spans="1:18" x14ac:dyDescent="0.25">
      <c r="A3156" s="202"/>
      <c r="B3156" s="203"/>
      <c r="C3156" s="204"/>
      <c r="D3156" s="204"/>
      <c r="E3156" s="204"/>
      <c r="F3156" s="204"/>
      <c r="G3156" s="204"/>
      <c r="H3156" s="131"/>
      <c r="I3156" s="204"/>
      <c r="J3156" s="204"/>
      <c r="K3156" s="205"/>
      <c r="L3156" s="205"/>
      <c r="M3156" s="205"/>
      <c r="N3156" s="227">
        <f>Table7[[#This Row],[Drug Cost]]+Table7[[#This Row],[Drug Markup]]+Table7[[#This Row],[Drug Dispensing Fee]]</f>
        <v>0</v>
      </c>
      <c r="O3156" s="132"/>
      <c r="P3156" s="205">
        <f>Table7[[#This Row],[Total Drug Cost]]-Table7[[#This Row],[Total Third-party Pay]]</f>
        <v>0</v>
      </c>
      <c r="Q3156" s="205"/>
      <c r="R3156" s="70" t="e">
        <f>VLOOKUP(Table7[[#This Row],[Patient PHN]],'[1]MASTER LIST'!$C:$D,2,FALSE)</f>
        <v>#N/A</v>
      </c>
    </row>
    <row r="3157" spans="1:18" x14ac:dyDescent="0.25">
      <c r="A3157" s="202"/>
      <c r="B3157" s="203"/>
      <c r="C3157" s="204"/>
      <c r="D3157" s="204"/>
      <c r="E3157" s="204"/>
      <c r="F3157" s="204"/>
      <c r="G3157" s="204"/>
      <c r="H3157" s="131"/>
      <c r="I3157" s="204"/>
      <c r="J3157" s="204"/>
      <c r="K3157" s="205"/>
      <c r="L3157" s="205"/>
      <c r="M3157" s="205"/>
      <c r="N3157" s="227">
        <f>Table7[[#This Row],[Drug Cost]]+Table7[[#This Row],[Drug Markup]]+Table7[[#This Row],[Drug Dispensing Fee]]</f>
        <v>0</v>
      </c>
      <c r="O3157" s="132"/>
      <c r="P3157" s="205">
        <f>Table7[[#This Row],[Total Drug Cost]]-Table7[[#This Row],[Total Third-party Pay]]</f>
        <v>0</v>
      </c>
      <c r="Q3157" s="205"/>
      <c r="R3157" s="70" t="e">
        <f>VLOOKUP(Table7[[#This Row],[Patient PHN]],'[1]MASTER LIST'!$C:$D,2,FALSE)</f>
        <v>#N/A</v>
      </c>
    </row>
    <row r="3158" spans="1:18" x14ac:dyDescent="0.25">
      <c r="A3158" s="202"/>
      <c r="B3158" s="203"/>
      <c r="C3158" s="204"/>
      <c r="D3158" s="204"/>
      <c r="E3158" s="204"/>
      <c r="F3158" s="204"/>
      <c r="G3158" s="204"/>
      <c r="H3158" s="131"/>
      <c r="I3158" s="204"/>
      <c r="J3158" s="204"/>
      <c r="K3158" s="205"/>
      <c r="L3158" s="205"/>
      <c r="M3158" s="205"/>
      <c r="N3158" s="227">
        <f>Table7[[#This Row],[Drug Cost]]+Table7[[#This Row],[Drug Markup]]+Table7[[#This Row],[Drug Dispensing Fee]]</f>
        <v>0</v>
      </c>
      <c r="O3158" s="132"/>
      <c r="P3158" s="205">
        <f>Table7[[#This Row],[Total Drug Cost]]-Table7[[#This Row],[Total Third-party Pay]]</f>
        <v>0</v>
      </c>
      <c r="Q3158" s="205"/>
      <c r="R3158" s="70" t="e">
        <f>VLOOKUP(Table7[[#This Row],[Patient PHN]],'[1]MASTER LIST'!$C:$D,2,FALSE)</f>
        <v>#N/A</v>
      </c>
    </row>
    <row r="3159" spans="1:18" x14ac:dyDescent="0.25">
      <c r="A3159" s="202"/>
      <c r="B3159" s="203"/>
      <c r="C3159" s="204"/>
      <c r="D3159" s="204"/>
      <c r="E3159" s="204"/>
      <c r="F3159" s="204"/>
      <c r="G3159" s="204"/>
      <c r="H3159" s="131"/>
      <c r="I3159" s="204"/>
      <c r="J3159" s="204"/>
      <c r="K3159" s="205"/>
      <c r="L3159" s="205"/>
      <c r="M3159" s="205"/>
      <c r="N3159" s="227">
        <f>Table7[[#This Row],[Drug Cost]]+Table7[[#This Row],[Drug Markup]]+Table7[[#This Row],[Drug Dispensing Fee]]</f>
        <v>0</v>
      </c>
      <c r="O3159" s="132"/>
      <c r="P3159" s="205">
        <f>Table7[[#This Row],[Total Drug Cost]]-Table7[[#This Row],[Total Third-party Pay]]</f>
        <v>0</v>
      </c>
      <c r="Q3159" s="205"/>
      <c r="R3159" s="70" t="e">
        <f>VLOOKUP(Table7[[#This Row],[Patient PHN]],'[1]MASTER LIST'!$C:$D,2,FALSE)</f>
        <v>#N/A</v>
      </c>
    </row>
    <row r="3160" spans="1:18" x14ac:dyDescent="0.25">
      <c r="A3160" s="202"/>
      <c r="B3160" s="203"/>
      <c r="C3160" s="204"/>
      <c r="D3160" s="204"/>
      <c r="E3160" s="204"/>
      <c r="F3160" s="204"/>
      <c r="G3160" s="204"/>
      <c r="H3160" s="131"/>
      <c r="I3160" s="204"/>
      <c r="J3160" s="204"/>
      <c r="K3160" s="205"/>
      <c r="L3160" s="205"/>
      <c r="M3160" s="205"/>
      <c r="N3160" s="227">
        <f>Table7[[#This Row],[Drug Cost]]+Table7[[#This Row],[Drug Markup]]+Table7[[#This Row],[Drug Dispensing Fee]]</f>
        <v>0</v>
      </c>
      <c r="O3160" s="132"/>
      <c r="P3160" s="205">
        <f>Table7[[#This Row],[Total Drug Cost]]-Table7[[#This Row],[Total Third-party Pay]]</f>
        <v>0</v>
      </c>
      <c r="Q3160" s="205"/>
      <c r="R3160" s="70" t="e">
        <f>VLOOKUP(Table7[[#This Row],[Patient PHN]],'[1]MASTER LIST'!$C:$D,2,FALSE)</f>
        <v>#N/A</v>
      </c>
    </row>
    <row r="3161" spans="1:18" x14ac:dyDescent="0.25">
      <c r="A3161" s="202"/>
      <c r="B3161" s="203"/>
      <c r="C3161" s="204"/>
      <c r="D3161" s="204"/>
      <c r="E3161" s="204"/>
      <c r="F3161" s="204"/>
      <c r="G3161" s="204"/>
      <c r="H3161" s="131"/>
      <c r="I3161" s="204"/>
      <c r="J3161" s="204"/>
      <c r="K3161" s="205"/>
      <c r="L3161" s="205"/>
      <c r="M3161" s="205"/>
      <c r="N3161" s="227">
        <f>Table7[[#This Row],[Drug Cost]]+Table7[[#This Row],[Drug Markup]]+Table7[[#This Row],[Drug Dispensing Fee]]</f>
        <v>0</v>
      </c>
      <c r="O3161" s="132"/>
      <c r="P3161" s="205">
        <f>Table7[[#This Row],[Total Drug Cost]]-Table7[[#This Row],[Total Third-party Pay]]</f>
        <v>0</v>
      </c>
      <c r="Q3161" s="205"/>
      <c r="R3161" s="70" t="e">
        <f>VLOOKUP(Table7[[#This Row],[Patient PHN]],'[1]MASTER LIST'!$C:$D,2,FALSE)</f>
        <v>#N/A</v>
      </c>
    </row>
    <row r="3162" spans="1:18" x14ac:dyDescent="0.25">
      <c r="A3162" s="202"/>
      <c r="B3162" s="203"/>
      <c r="C3162" s="204"/>
      <c r="D3162" s="204"/>
      <c r="E3162" s="204"/>
      <c r="F3162" s="204"/>
      <c r="G3162" s="204"/>
      <c r="H3162" s="131"/>
      <c r="I3162" s="204"/>
      <c r="J3162" s="204"/>
      <c r="K3162" s="205"/>
      <c r="L3162" s="205"/>
      <c r="M3162" s="205"/>
      <c r="N3162" s="227">
        <f>Table7[[#This Row],[Drug Cost]]+Table7[[#This Row],[Drug Markup]]+Table7[[#This Row],[Drug Dispensing Fee]]</f>
        <v>0</v>
      </c>
      <c r="O3162" s="132"/>
      <c r="P3162" s="205">
        <f>Table7[[#This Row],[Total Drug Cost]]-Table7[[#This Row],[Total Third-party Pay]]</f>
        <v>0</v>
      </c>
      <c r="Q3162" s="205"/>
      <c r="R3162" s="70" t="e">
        <f>VLOOKUP(Table7[[#This Row],[Patient PHN]],'[1]MASTER LIST'!$C:$D,2,FALSE)</f>
        <v>#N/A</v>
      </c>
    </row>
    <row r="3163" spans="1:18" x14ac:dyDescent="0.25">
      <c r="A3163" s="202"/>
      <c r="B3163" s="203"/>
      <c r="C3163" s="204"/>
      <c r="D3163" s="204"/>
      <c r="E3163" s="204"/>
      <c r="F3163" s="204"/>
      <c r="G3163" s="204"/>
      <c r="H3163" s="131"/>
      <c r="I3163" s="204"/>
      <c r="J3163" s="204"/>
      <c r="K3163" s="205"/>
      <c r="L3163" s="205"/>
      <c r="M3163" s="205"/>
      <c r="N3163" s="227">
        <f>Table7[[#This Row],[Drug Cost]]+Table7[[#This Row],[Drug Markup]]+Table7[[#This Row],[Drug Dispensing Fee]]</f>
        <v>0</v>
      </c>
      <c r="O3163" s="132"/>
      <c r="P3163" s="205">
        <f>Table7[[#This Row],[Total Drug Cost]]-Table7[[#This Row],[Total Third-party Pay]]</f>
        <v>0</v>
      </c>
      <c r="Q3163" s="205"/>
      <c r="R3163" s="70" t="e">
        <f>VLOOKUP(Table7[[#This Row],[Patient PHN]],'[1]MASTER LIST'!$C:$D,2,FALSE)</f>
        <v>#N/A</v>
      </c>
    </row>
    <row r="3164" spans="1:18" x14ac:dyDescent="0.25">
      <c r="A3164" s="202"/>
      <c r="B3164" s="203"/>
      <c r="C3164" s="204"/>
      <c r="D3164" s="204"/>
      <c r="E3164" s="204"/>
      <c r="F3164" s="204"/>
      <c r="G3164" s="204"/>
      <c r="H3164" s="131"/>
      <c r="I3164" s="204"/>
      <c r="J3164" s="204"/>
      <c r="K3164" s="205"/>
      <c r="L3164" s="205"/>
      <c r="M3164" s="205"/>
      <c r="N3164" s="227">
        <f>Table7[[#This Row],[Drug Cost]]+Table7[[#This Row],[Drug Markup]]+Table7[[#This Row],[Drug Dispensing Fee]]</f>
        <v>0</v>
      </c>
      <c r="O3164" s="132"/>
      <c r="P3164" s="205">
        <f>Table7[[#This Row],[Total Drug Cost]]-Table7[[#This Row],[Total Third-party Pay]]</f>
        <v>0</v>
      </c>
      <c r="Q3164" s="205"/>
      <c r="R3164" s="70" t="e">
        <f>VLOOKUP(Table7[[#This Row],[Patient PHN]],'[1]MASTER LIST'!$C:$D,2,FALSE)</f>
        <v>#N/A</v>
      </c>
    </row>
    <row r="3165" spans="1:18" x14ac:dyDescent="0.25">
      <c r="A3165" s="202"/>
      <c r="B3165" s="203"/>
      <c r="C3165" s="204"/>
      <c r="D3165" s="204"/>
      <c r="E3165" s="204"/>
      <c r="F3165" s="204"/>
      <c r="G3165" s="204"/>
      <c r="H3165" s="131"/>
      <c r="I3165" s="204"/>
      <c r="J3165" s="204"/>
      <c r="K3165" s="205"/>
      <c r="L3165" s="205"/>
      <c r="M3165" s="205"/>
      <c r="N3165" s="227">
        <f>Table7[[#This Row],[Drug Cost]]+Table7[[#This Row],[Drug Markup]]+Table7[[#This Row],[Drug Dispensing Fee]]</f>
        <v>0</v>
      </c>
      <c r="O3165" s="132"/>
      <c r="P3165" s="205">
        <f>Table7[[#This Row],[Total Drug Cost]]-Table7[[#This Row],[Total Third-party Pay]]</f>
        <v>0</v>
      </c>
      <c r="Q3165" s="205"/>
      <c r="R3165" s="70" t="e">
        <f>VLOOKUP(Table7[[#This Row],[Patient PHN]],'[1]MASTER LIST'!$C:$D,2,FALSE)</f>
        <v>#N/A</v>
      </c>
    </row>
    <row r="3166" spans="1:18" x14ac:dyDescent="0.25">
      <c r="A3166" s="202"/>
      <c r="B3166" s="203"/>
      <c r="C3166" s="204"/>
      <c r="D3166" s="204"/>
      <c r="E3166" s="204"/>
      <c r="F3166" s="204"/>
      <c r="G3166" s="204"/>
      <c r="H3166" s="131"/>
      <c r="I3166" s="204"/>
      <c r="J3166" s="204"/>
      <c r="K3166" s="205"/>
      <c r="L3166" s="205"/>
      <c r="M3166" s="205"/>
      <c r="N3166" s="227">
        <f>Table7[[#This Row],[Drug Cost]]+Table7[[#This Row],[Drug Markup]]+Table7[[#This Row],[Drug Dispensing Fee]]</f>
        <v>0</v>
      </c>
      <c r="O3166" s="132"/>
      <c r="P3166" s="205">
        <f>Table7[[#This Row],[Total Drug Cost]]-Table7[[#This Row],[Total Third-party Pay]]</f>
        <v>0</v>
      </c>
      <c r="Q3166" s="205"/>
      <c r="R3166" s="70" t="e">
        <f>VLOOKUP(Table7[[#This Row],[Patient PHN]],'[1]MASTER LIST'!$C:$D,2,FALSE)</f>
        <v>#N/A</v>
      </c>
    </row>
    <row r="3167" spans="1:18" x14ac:dyDescent="0.25">
      <c r="A3167" s="202"/>
      <c r="B3167" s="203"/>
      <c r="C3167" s="204"/>
      <c r="D3167" s="204"/>
      <c r="E3167" s="204"/>
      <c r="F3167" s="204"/>
      <c r="G3167" s="204"/>
      <c r="H3167" s="131"/>
      <c r="I3167" s="204"/>
      <c r="J3167" s="204"/>
      <c r="K3167" s="205"/>
      <c r="L3167" s="205"/>
      <c r="M3167" s="205"/>
      <c r="N3167" s="227">
        <f>Table7[[#This Row],[Drug Cost]]+Table7[[#This Row],[Drug Markup]]+Table7[[#This Row],[Drug Dispensing Fee]]</f>
        <v>0</v>
      </c>
      <c r="O3167" s="132"/>
      <c r="P3167" s="205">
        <f>Table7[[#This Row],[Total Drug Cost]]-Table7[[#This Row],[Total Third-party Pay]]</f>
        <v>0</v>
      </c>
      <c r="Q3167" s="205"/>
      <c r="R3167" s="70" t="e">
        <f>VLOOKUP(Table7[[#This Row],[Patient PHN]],'[1]MASTER LIST'!$C:$D,2,FALSE)</f>
        <v>#N/A</v>
      </c>
    </row>
    <row r="3168" spans="1:18" x14ac:dyDescent="0.25">
      <c r="A3168" s="202"/>
      <c r="B3168" s="203"/>
      <c r="C3168" s="204"/>
      <c r="D3168" s="204"/>
      <c r="E3168" s="204"/>
      <c r="F3168" s="204"/>
      <c r="G3168" s="204"/>
      <c r="H3168" s="131"/>
      <c r="I3168" s="204"/>
      <c r="J3168" s="204"/>
      <c r="K3168" s="205"/>
      <c r="L3168" s="205"/>
      <c r="M3168" s="205"/>
      <c r="N3168" s="227">
        <f>Table7[[#This Row],[Drug Cost]]+Table7[[#This Row],[Drug Markup]]+Table7[[#This Row],[Drug Dispensing Fee]]</f>
        <v>0</v>
      </c>
      <c r="O3168" s="132"/>
      <c r="P3168" s="205">
        <f>Table7[[#This Row],[Total Drug Cost]]-Table7[[#This Row],[Total Third-party Pay]]</f>
        <v>0</v>
      </c>
      <c r="Q3168" s="205"/>
      <c r="R3168" s="70" t="e">
        <f>VLOOKUP(Table7[[#This Row],[Patient PHN]],'[1]MASTER LIST'!$C:$D,2,FALSE)</f>
        <v>#N/A</v>
      </c>
    </row>
    <row r="3169" spans="1:18" x14ac:dyDescent="0.25">
      <c r="A3169" s="202"/>
      <c r="B3169" s="203"/>
      <c r="C3169" s="204"/>
      <c r="D3169" s="204"/>
      <c r="E3169" s="204"/>
      <c r="F3169" s="204"/>
      <c r="G3169" s="204"/>
      <c r="H3169" s="131"/>
      <c r="I3169" s="204"/>
      <c r="J3169" s="204"/>
      <c r="K3169" s="205"/>
      <c r="L3169" s="205"/>
      <c r="M3169" s="205"/>
      <c r="N3169" s="227">
        <f>Table7[[#This Row],[Drug Cost]]+Table7[[#This Row],[Drug Markup]]+Table7[[#This Row],[Drug Dispensing Fee]]</f>
        <v>0</v>
      </c>
      <c r="O3169" s="132"/>
      <c r="P3169" s="205">
        <f>Table7[[#This Row],[Total Drug Cost]]-Table7[[#This Row],[Total Third-party Pay]]</f>
        <v>0</v>
      </c>
      <c r="Q3169" s="205"/>
      <c r="R3169" s="70" t="e">
        <f>VLOOKUP(Table7[[#This Row],[Patient PHN]],'[1]MASTER LIST'!$C:$D,2,FALSE)</f>
        <v>#N/A</v>
      </c>
    </row>
    <row r="3170" spans="1:18" x14ac:dyDescent="0.25">
      <c r="A3170" s="202"/>
      <c r="B3170" s="203"/>
      <c r="C3170" s="204"/>
      <c r="D3170" s="204"/>
      <c r="E3170" s="204"/>
      <c r="F3170" s="204"/>
      <c r="G3170" s="204"/>
      <c r="H3170" s="131"/>
      <c r="I3170" s="204"/>
      <c r="J3170" s="204"/>
      <c r="K3170" s="205"/>
      <c r="L3170" s="205"/>
      <c r="M3170" s="205"/>
      <c r="N3170" s="227">
        <f>Table7[[#This Row],[Drug Cost]]+Table7[[#This Row],[Drug Markup]]+Table7[[#This Row],[Drug Dispensing Fee]]</f>
        <v>0</v>
      </c>
      <c r="O3170" s="132"/>
      <c r="P3170" s="205">
        <f>Table7[[#This Row],[Total Drug Cost]]-Table7[[#This Row],[Total Third-party Pay]]</f>
        <v>0</v>
      </c>
      <c r="Q3170" s="205"/>
      <c r="R3170" s="70" t="e">
        <f>VLOOKUP(Table7[[#This Row],[Patient PHN]],'[1]MASTER LIST'!$C:$D,2,FALSE)</f>
        <v>#N/A</v>
      </c>
    </row>
    <row r="3171" spans="1:18" x14ac:dyDescent="0.25">
      <c r="A3171" s="202"/>
      <c r="B3171" s="203"/>
      <c r="C3171" s="204"/>
      <c r="D3171" s="204"/>
      <c r="E3171" s="204"/>
      <c r="F3171" s="204"/>
      <c r="G3171" s="204"/>
      <c r="H3171" s="131"/>
      <c r="I3171" s="204"/>
      <c r="J3171" s="204"/>
      <c r="K3171" s="205"/>
      <c r="L3171" s="205"/>
      <c r="M3171" s="205"/>
      <c r="N3171" s="227">
        <f>Table7[[#This Row],[Drug Cost]]+Table7[[#This Row],[Drug Markup]]+Table7[[#This Row],[Drug Dispensing Fee]]</f>
        <v>0</v>
      </c>
      <c r="O3171" s="132"/>
      <c r="P3171" s="205">
        <f>Table7[[#This Row],[Total Drug Cost]]-Table7[[#This Row],[Total Third-party Pay]]</f>
        <v>0</v>
      </c>
      <c r="Q3171" s="205"/>
      <c r="R3171" s="70" t="e">
        <f>VLOOKUP(Table7[[#This Row],[Patient PHN]],'[1]MASTER LIST'!$C:$D,2,FALSE)</f>
        <v>#N/A</v>
      </c>
    </row>
    <row r="3172" spans="1:18" x14ac:dyDescent="0.25">
      <c r="A3172" s="202"/>
      <c r="B3172" s="203"/>
      <c r="C3172" s="204"/>
      <c r="D3172" s="204"/>
      <c r="E3172" s="204"/>
      <c r="F3172" s="204"/>
      <c r="G3172" s="204"/>
      <c r="H3172" s="131"/>
      <c r="I3172" s="204"/>
      <c r="J3172" s="204"/>
      <c r="K3172" s="205"/>
      <c r="L3172" s="205"/>
      <c r="M3172" s="205"/>
      <c r="N3172" s="227">
        <f>Table7[[#This Row],[Drug Cost]]+Table7[[#This Row],[Drug Markup]]+Table7[[#This Row],[Drug Dispensing Fee]]</f>
        <v>0</v>
      </c>
      <c r="O3172" s="132"/>
      <c r="P3172" s="205">
        <f>Table7[[#This Row],[Total Drug Cost]]-Table7[[#This Row],[Total Third-party Pay]]</f>
        <v>0</v>
      </c>
      <c r="Q3172" s="205"/>
      <c r="R3172" s="70" t="e">
        <f>VLOOKUP(Table7[[#This Row],[Patient PHN]],'[1]MASTER LIST'!$C:$D,2,FALSE)</f>
        <v>#N/A</v>
      </c>
    </row>
    <row r="3173" spans="1:18" x14ac:dyDescent="0.25">
      <c r="A3173" s="202"/>
      <c r="B3173" s="203"/>
      <c r="C3173" s="204"/>
      <c r="D3173" s="204"/>
      <c r="E3173" s="204"/>
      <c r="F3173" s="204"/>
      <c r="G3173" s="204"/>
      <c r="H3173" s="131"/>
      <c r="I3173" s="204"/>
      <c r="J3173" s="204"/>
      <c r="K3173" s="205"/>
      <c r="L3173" s="205"/>
      <c r="M3173" s="205"/>
      <c r="N3173" s="227">
        <f>Table7[[#This Row],[Drug Cost]]+Table7[[#This Row],[Drug Markup]]+Table7[[#This Row],[Drug Dispensing Fee]]</f>
        <v>0</v>
      </c>
      <c r="O3173" s="132"/>
      <c r="P3173" s="205">
        <f>Table7[[#This Row],[Total Drug Cost]]-Table7[[#This Row],[Total Third-party Pay]]</f>
        <v>0</v>
      </c>
      <c r="Q3173" s="205"/>
      <c r="R3173" s="70" t="e">
        <f>VLOOKUP(Table7[[#This Row],[Patient PHN]],'[1]MASTER LIST'!$C:$D,2,FALSE)</f>
        <v>#N/A</v>
      </c>
    </row>
    <row r="3174" spans="1:18" x14ac:dyDescent="0.25">
      <c r="A3174" s="202"/>
      <c r="B3174" s="203"/>
      <c r="C3174" s="204"/>
      <c r="D3174" s="204"/>
      <c r="E3174" s="204"/>
      <c r="F3174" s="204"/>
      <c r="G3174" s="204"/>
      <c r="H3174" s="131"/>
      <c r="I3174" s="204"/>
      <c r="J3174" s="204"/>
      <c r="K3174" s="205"/>
      <c r="L3174" s="205"/>
      <c r="M3174" s="205"/>
      <c r="N3174" s="227">
        <f>Table7[[#This Row],[Drug Cost]]+Table7[[#This Row],[Drug Markup]]+Table7[[#This Row],[Drug Dispensing Fee]]</f>
        <v>0</v>
      </c>
      <c r="O3174" s="132"/>
      <c r="P3174" s="205">
        <f>Table7[[#This Row],[Total Drug Cost]]-Table7[[#This Row],[Total Third-party Pay]]</f>
        <v>0</v>
      </c>
      <c r="Q3174" s="205"/>
      <c r="R3174" s="70" t="e">
        <f>VLOOKUP(Table7[[#This Row],[Patient PHN]],'[1]MASTER LIST'!$C:$D,2,FALSE)</f>
        <v>#N/A</v>
      </c>
    </row>
    <row r="3175" spans="1:18" x14ac:dyDescent="0.25">
      <c r="A3175" s="202"/>
      <c r="B3175" s="203"/>
      <c r="C3175" s="204"/>
      <c r="D3175" s="204"/>
      <c r="E3175" s="204"/>
      <c r="F3175" s="204"/>
      <c r="G3175" s="204"/>
      <c r="H3175" s="131"/>
      <c r="I3175" s="204"/>
      <c r="J3175" s="204"/>
      <c r="K3175" s="205"/>
      <c r="L3175" s="205"/>
      <c r="M3175" s="205"/>
      <c r="N3175" s="227">
        <f>Table7[[#This Row],[Drug Cost]]+Table7[[#This Row],[Drug Markup]]+Table7[[#This Row],[Drug Dispensing Fee]]</f>
        <v>0</v>
      </c>
      <c r="O3175" s="132"/>
      <c r="P3175" s="205">
        <f>Table7[[#This Row],[Total Drug Cost]]-Table7[[#This Row],[Total Third-party Pay]]</f>
        <v>0</v>
      </c>
      <c r="Q3175" s="205"/>
      <c r="R3175" s="70" t="e">
        <f>VLOOKUP(Table7[[#This Row],[Patient PHN]],'[1]MASTER LIST'!$C:$D,2,FALSE)</f>
        <v>#N/A</v>
      </c>
    </row>
    <row r="3176" spans="1:18" x14ac:dyDescent="0.25">
      <c r="A3176" s="202"/>
      <c r="B3176" s="203"/>
      <c r="C3176" s="204"/>
      <c r="D3176" s="204"/>
      <c r="E3176" s="204"/>
      <c r="F3176" s="204"/>
      <c r="G3176" s="204"/>
      <c r="H3176" s="131"/>
      <c r="I3176" s="204"/>
      <c r="J3176" s="204"/>
      <c r="K3176" s="205"/>
      <c r="L3176" s="205"/>
      <c r="M3176" s="205"/>
      <c r="N3176" s="227">
        <f>Table7[[#This Row],[Drug Cost]]+Table7[[#This Row],[Drug Markup]]+Table7[[#This Row],[Drug Dispensing Fee]]</f>
        <v>0</v>
      </c>
      <c r="O3176" s="132"/>
      <c r="P3176" s="205">
        <f>Table7[[#This Row],[Total Drug Cost]]-Table7[[#This Row],[Total Third-party Pay]]</f>
        <v>0</v>
      </c>
      <c r="Q3176" s="205"/>
      <c r="R3176" s="70" t="e">
        <f>VLOOKUP(Table7[[#This Row],[Patient PHN]],'[1]MASTER LIST'!$C:$D,2,FALSE)</f>
        <v>#N/A</v>
      </c>
    </row>
    <row r="3177" spans="1:18" x14ac:dyDescent="0.25">
      <c r="A3177" s="202"/>
      <c r="B3177" s="203"/>
      <c r="C3177" s="204"/>
      <c r="D3177" s="204"/>
      <c r="E3177" s="204"/>
      <c r="F3177" s="204"/>
      <c r="G3177" s="204"/>
      <c r="H3177" s="131"/>
      <c r="I3177" s="204"/>
      <c r="J3177" s="204"/>
      <c r="K3177" s="205"/>
      <c r="L3177" s="205"/>
      <c r="M3177" s="205"/>
      <c r="N3177" s="227">
        <f>Table7[[#This Row],[Drug Cost]]+Table7[[#This Row],[Drug Markup]]+Table7[[#This Row],[Drug Dispensing Fee]]</f>
        <v>0</v>
      </c>
      <c r="O3177" s="132"/>
      <c r="P3177" s="205">
        <f>Table7[[#This Row],[Total Drug Cost]]-Table7[[#This Row],[Total Third-party Pay]]</f>
        <v>0</v>
      </c>
      <c r="Q3177" s="205"/>
      <c r="R3177" s="70" t="e">
        <f>VLOOKUP(Table7[[#This Row],[Patient PHN]],'[1]MASTER LIST'!$C:$D,2,FALSE)</f>
        <v>#N/A</v>
      </c>
    </row>
    <row r="3178" spans="1:18" x14ac:dyDescent="0.25">
      <c r="A3178" s="202"/>
      <c r="B3178" s="203"/>
      <c r="C3178" s="204"/>
      <c r="D3178" s="204"/>
      <c r="E3178" s="204"/>
      <c r="F3178" s="204"/>
      <c r="G3178" s="204"/>
      <c r="H3178" s="131"/>
      <c r="I3178" s="204"/>
      <c r="J3178" s="204"/>
      <c r="K3178" s="205"/>
      <c r="L3178" s="205"/>
      <c r="M3178" s="205"/>
      <c r="N3178" s="227">
        <f>Table7[[#This Row],[Drug Cost]]+Table7[[#This Row],[Drug Markup]]+Table7[[#This Row],[Drug Dispensing Fee]]</f>
        <v>0</v>
      </c>
      <c r="O3178" s="132"/>
      <c r="P3178" s="205">
        <f>Table7[[#This Row],[Total Drug Cost]]-Table7[[#This Row],[Total Third-party Pay]]</f>
        <v>0</v>
      </c>
      <c r="Q3178" s="205"/>
      <c r="R3178" s="70" t="e">
        <f>VLOOKUP(Table7[[#This Row],[Patient PHN]],'[1]MASTER LIST'!$C:$D,2,FALSE)</f>
        <v>#N/A</v>
      </c>
    </row>
    <row r="3179" spans="1:18" x14ac:dyDescent="0.25">
      <c r="A3179" s="202"/>
      <c r="B3179" s="203"/>
      <c r="C3179" s="204"/>
      <c r="D3179" s="204"/>
      <c r="E3179" s="204"/>
      <c r="F3179" s="204"/>
      <c r="G3179" s="204"/>
      <c r="H3179" s="131"/>
      <c r="I3179" s="204"/>
      <c r="J3179" s="204"/>
      <c r="K3179" s="205"/>
      <c r="L3179" s="205"/>
      <c r="M3179" s="205"/>
      <c r="N3179" s="227">
        <f>Table7[[#This Row],[Drug Cost]]+Table7[[#This Row],[Drug Markup]]+Table7[[#This Row],[Drug Dispensing Fee]]</f>
        <v>0</v>
      </c>
      <c r="O3179" s="132"/>
      <c r="P3179" s="205">
        <f>Table7[[#This Row],[Total Drug Cost]]-Table7[[#This Row],[Total Third-party Pay]]</f>
        <v>0</v>
      </c>
      <c r="Q3179" s="205"/>
      <c r="R3179" s="70" t="e">
        <f>VLOOKUP(Table7[[#This Row],[Patient PHN]],'[1]MASTER LIST'!$C:$D,2,FALSE)</f>
        <v>#N/A</v>
      </c>
    </row>
    <row r="3180" spans="1:18" x14ac:dyDescent="0.25">
      <c r="A3180" s="202"/>
      <c r="B3180" s="203"/>
      <c r="C3180" s="204"/>
      <c r="D3180" s="204"/>
      <c r="E3180" s="204"/>
      <c r="F3180" s="204"/>
      <c r="G3180" s="204"/>
      <c r="H3180" s="131"/>
      <c r="I3180" s="204"/>
      <c r="J3180" s="204"/>
      <c r="K3180" s="205"/>
      <c r="L3180" s="205"/>
      <c r="M3180" s="205"/>
      <c r="N3180" s="227">
        <f>Table7[[#This Row],[Drug Cost]]+Table7[[#This Row],[Drug Markup]]+Table7[[#This Row],[Drug Dispensing Fee]]</f>
        <v>0</v>
      </c>
      <c r="O3180" s="132"/>
      <c r="P3180" s="205">
        <f>Table7[[#This Row],[Total Drug Cost]]-Table7[[#This Row],[Total Third-party Pay]]</f>
        <v>0</v>
      </c>
      <c r="Q3180" s="205"/>
      <c r="R3180" s="70" t="e">
        <f>VLOOKUP(Table7[[#This Row],[Patient PHN]],'[1]MASTER LIST'!$C:$D,2,FALSE)</f>
        <v>#N/A</v>
      </c>
    </row>
    <row r="3181" spans="1:18" x14ac:dyDescent="0.25">
      <c r="A3181" s="202"/>
      <c r="B3181" s="203"/>
      <c r="C3181" s="204"/>
      <c r="D3181" s="204"/>
      <c r="E3181" s="204"/>
      <c r="F3181" s="204"/>
      <c r="G3181" s="204"/>
      <c r="H3181" s="131"/>
      <c r="I3181" s="204"/>
      <c r="J3181" s="204"/>
      <c r="K3181" s="205"/>
      <c r="L3181" s="205"/>
      <c r="M3181" s="205"/>
      <c r="N3181" s="227">
        <f>Table7[[#This Row],[Drug Cost]]+Table7[[#This Row],[Drug Markup]]+Table7[[#This Row],[Drug Dispensing Fee]]</f>
        <v>0</v>
      </c>
      <c r="O3181" s="132"/>
      <c r="P3181" s="205">
        <f>Table7[[#This Row],[Total Drug Cost]]-Table7[[#This Row],[Total Third-party Pay]]</f>
        <v>0</v>
      </c>
      <c r="Q3181" s="205"/>
      <c r="R3181" s="70" t="e">
        <f>VLOOKUP(Table7[[#This Row],[Patient PHN]],'[1]MASTER LIST'!$C:$D,2,FALSE)</f>
        <v>#N/A</v>
      </c>
    </row>
    <row r="3182" spans="1:18" x14ac:dyDescent="0.25">
      <c r="A3182" s="202"/>
      <c r="B3182" s="203"/>
      <c r="C3182" s="204"/>
      <c r="D3182" s="204"/>
      <c r="E3182" s="204"/>
      <c r="F3182" s="204"/>
      <c r="G3182" s="204"/>
      <c r="H3182" s="131"/>
      <c r="I3182" s="204"/>
      <c r="J3182" s="204"/>
      <c r="K3182" s="205"/>
      <c r="L3182" s="205"/>
      <c r="M3182" s="205"/>
      <c r="N3182" s="227">
        <f>Table7[[#This Row],[Drug Cost]]+Table7[[#This Row],[Drug Markup]]+Table7[[#This Row],[Drug Dispensing Fee]]</f>
        <v>0</v>
      </c>
      <c r="O3182" s="132"/>
      <c r="P3182" s="205">
        <f>Table7[[#This Row],[Total Drug Cost]]-Table7[[#This Row],[Total Third-party Pay]]</f>
        <v>0</v>
      </c>
      <c r="Q3182" s="205"/>
      <c r="R3182" s="70" t="e">
        <f>VLOOKUP(Table7[[#This Row],[Patient PHN]],'[1]MASTER LIST'!$C:$D,2,FALSE)</f>
        <v>#N/A</v>
      </c>
    </row>
    <row r="3183" spans="1:18" x14ac:dyDescent="0.25">
      <c r="A3183" s="202"/>
      <c r="B3183" s="203"/>
      <c r="C3183" s="204"/>
      <c r="D3183" s="204"/>
      <c r="E3183" s="204"/>
      <c r="F3183" s="204"/>
      <c r="G3183" s="204"/>
      <c r="H3183" s="131"/>
      <c r="I3183" s="204"/>
      <c r="J3183" s="204"/>
      <c r="K3183" s="205"/>
      <c r="L3183" s="205"/>
      <c r="M3183" s="205"/>
      <c r="N3183" s="227">
        <f>Table7[[#This Row],[Drug Cost]]+Table7[[#This Row],[Drug Markup]]+Table7[[#This Row],[Drug Dispensing Fee]]</f>
        <v>0</v>
      </c>
      <c r="O3183" s="132"/>
      <c r="P3183" s="205">
        <f>Table7[[#This Row],[Total Drug Cost]]-Table7[[#This Row],[Total Third-party Pay]]</f>
        <v>0</v>
      </c>
      <c r="Q3183" s="205"/>
      <c r="R3183" s="70" t="e">
        <f>VLOOKUP(Table7[[#This Row],[Patient PHN]],'[1]MASTER LIST'!$C:$D,2,FALSE)</f>
        <v>#N/A</v>
      </c>
    </row>
    <row r="3184" spans="1:18" x14ac:dyDescent="0.25">
      <c r="A3184" s="202"/>
      <c r="B3184" s="203"/>
      <c r="C3184" s="204"/>
      <c r="D3184" s="204"/>
      <c r="E3184" s="204"/>
      <c r="F3184" s="204"/>
      <c r="G3184" s="204"/>
      <c r="H3184" s="131"/>
      <c r="I3184" s="204"/>
      <c r="J3184" s="204"/>
      <c r="K3184" s="205"/>
      <c r="L3184" s="205"/>
      <c r="M3184" s="205"/>
      <c r="N3184" s="227">
        <f>Table7[[#This Row],[Drug Cost]]+Table7[[#This Row],[Drug Markup]]+Table7[[#This Row],[Drug Dispensing Fee]]</f>
        <v>0</v>
      </c>
      <c r="O3184" s="132"/>
      <c r="P3184" s="205">
        <f>Table7[[#This Row],[Total Drug Cost]]-Table7[[#This Row],[Total Third-party Pay]]</f>
        <v>0</v>
      </c>
      <c r="Q3184" s="205"/>
      <c r="R3184" s="70" t="e">
        <f>VLOOKUP(Table7[[#This Row],[Patient PHN]],'[1]MASTER LIST'!$C:$D,2,FALSE)</f>
        <v>#N/A</v>
      </c>
    </row>
    <row r="3185" spans="1:18" x14ac:dyDescent="0.25">
      <c r="A3185" s="202"/>
      <c r="B3185" s="203"/>
      <c r="C3185" s="204"/>
      <c r="D3185" s="204"/>
      <c r="E3185" s="204"/>
      <c r="F3185" s="204"/>
      <c r="G3185" s="204"/>
      <c r="H3185" s="131"/>
      <c r="I3185" s="204"/>
      <c r="J3185" s="204"/>
      <c r="K3185" s="205"/>
      <c r="L3185" s="205"/>
      <c r="M3185" s="205"/>
      <c r="N3185" s="227">
        <f>Table7[[#This Row],[Drug Cost]]+Table7[[#This Row],[Drug Markup]]+Table7[[#This Row],[Drug Dispensing Fee]]</f>
        <v>0</v>
      </c>
      <c r="O3185" s="132"/>
      <c r="P3185" s="205">
        <f>Table7[[#This Row],[Total Drug Cost]]-Table7[[#This Row],[Total Third-party Pay]]</f>
        <v>0</v>
      </c>
      <c r="Q3185" s="205"/>
      <c r="R3185" s="70" t="e">
        <f>VLOOKUP(Table7[[#This Row],[Patient PHN]],'[1]MASTER LIST'!$C:$D,2,FALSE)</f>
        <v>#N/A</v>
      </c>
    </row>
    <row r="3186" spans="1:18" x14ac:dyDescent="0.25">
      <c r="A3186" s="202"/>
      <c r="B3186" s="203"/>
      <c r="C3186" s="204"/>
      <c r="D3186" s="204"/>
      <c r="E3186" s="204"/>
      <c r="F3186" s="204"/>
      <c r="G3186" s="204"/>
      <c r="H3186" s="131"/>
      <c r="I3186" s="204"/>
      <c r="J3186" s="204"/>
      <c r="K3186" s="205"/>
      <c r="L3186" s="205"/>
      <c r="M3186" s="205"/>
      <c r="N3186" s="227">
        <f>Table7[[#This Row],[Drug Cost]]+Table7[[#This Row],[Drug Markup]]+Table7[[#This Row],[Drug Dispensing Fee]]</f>
        <v>0</v>
      </c>
      <c r="O3186" s="132"/>
      <c r="P3186" s="205">
        <f>Table7[[#This Row],[Total Drug Cost]]-Table7[[#This Row],[Total Third-party Pay]]</f>
        <v>0</v>
      </c>
      <c r="Q3186" s="205"/>
      <c r="R3186" s="70" t="e">
        <f>VLOOKUP(Table7[[#This Row],[Patient PHN]],'[1]MASTER LIST'!$C:$D,2,FALSE)</f>
        <v>#N/A</v>
      </c>
    </row>
    <row r="3187" spans="1:18" x14ac:dyDescent="0.25">
      <c r="A3187" s="202"/>
      <c r="B3187" s="203"/>
      <c r="C3187" s="204"/>
      <c r="D3187" s="204"/>
      <c r="E3187" s="204"/>
      <c r="F3187" s="204"/>
      <c r="G3187" s="204"/>
      <c r="H3187" s="131"/>
      <c r="I3187" s="204"/>
      <c r="J3187" s="204"/>
      <c r="K3187" s="205"/>
      <c r="L3187" s="205"/>
      <c r="M3187" s="205"/>
      <c r="N3187" s="227">
        <f>Table7[[#This Row],[Drug Cost]]+Table7[[#This Row],[Drug Markup]]+Table7[[#This Row],[Drug Dispensing Fee]]</f>
        <v>0</v>
      </c>
      <c r="O3187" s="132"/>
      <c r="P3187" s="205">
        <f>Table7[[#This Row],[Total Drug Cost]]-Table7[[#This Row],[Total Third-party Pay]]</f>
        <v>0</v>
      </c>
      <c r="Q3187" s="205"/>
      <c r="R3187" s="70" t="e">
        <f>VLOOKUP(Table7[[#This Row],[Patient PHN]],'[1]MASTER LIST'!$C:$D,2,FALSE)</f>
        <v>#N/A</v>
      </c>
    </row>
    <row r="3188" spans="1:18" x14ac:dyDescent="0.25">
      <c r="A3188" s="202"/>
      <c r="B3188" s="203"/>
      <c r="C3188" s="204"/>
      <c r="D3188" s="204"/>
      <c r="E3188" s="204"/>
      <c r="F3188" s="204"/>
      <c r="G3188" s="204"/>
      <c r="H3188" s="131"/>
      <c r="I3188" s="204"/>
      <c r="J3188" s="204"/>
      <c r="K3188" s="205"/>
      <c r="L3188" s="205"/>
      <c r="M3188" s="205"/>
      <c r="N3188" s="227">
        <f>Table7[[#This Row],[Drug Cost]]+Table7[[#This Row],[Drug Markup]]+Table7[[#This Row],[Drug Dispensing Fee]]</f>
        <v>0</v>
      </c>
      <c r="O3188" s="132"/>
      <c r="P3188" s="205">
        <f>Table7[[#This Row],[Total Drug Cost]]-Table7[[#This Row],[Total Third-party Pay]]</f>
        <v>0</v>
      </c>
      <c r="Q3188" s="205"/>
      <c r="R3188" s="70" t="e">
        <f>VLOOKUP(Table7[[#This Row],[Patient PHN]],'[1]MASTER LIST'!$C:$D,2,FALSE)</f>
        <v>#N/A</v>
      </c>
    </row>
    <row r="3189" spans="1:18" x14ac:dyDescent="0.25">
      <c r="A3189" s="202"/>
      <c r="B3189" s="203"/>
      <c r="C3189" s="204"/>
      <c r="D3189" s="204"/>
      <c r="E3189" s="204"/>
      <c r="F3189" s="204"/>
      <c r="G3189" s="204"/>
      <c r="H3189" s="131"/>
      <c r="I3189" s="204"/>
      <c r="J3189" s="204"/>
      <c r="K3189" s="205"/>
      <c r="L3189" s="205"/>
      <c r="M3189" s="205"/>
      <c r="N3189" s="227">
        <f>Table7[[#This Row],[Drug Cost]]+Table7[[#This Row],[Drug Markup]]+Table7[[#This Row],[Drug Dispensing Fee]]</f>
        <v>0</v>
      </c>
      <c r="O3189" s="132"/>
      <c r="P3189" s="205">
        <f>Table7[[#This Row],[Total Drug Cost]]-Table7[[#This Row],[Total Third-party Pay]]</f>
        <v>0</v>
      </c>
      <c r="Q3189" s="205"/>
      <c r="R3189" s="70" t="e">
        <f>VLOOKUP(Table7[[#This Row],[Patient PHN]],'[1]MASTER LIST'!$C:$D,2,FALSE)</f>
        <v>#N/A</v>
      </c>
    </row>
    <row r="3190" spans="1:18" x14ac:dyDescent="0.25">
      <c r="A3190" s="202"/>
      <c r="B3190" s="203"/>
      <c r="C3190" s="204"/>
      <c r="D3190" s="204"/>
      <c r="E3190" s="204"/>
      <c r="F3190" s="204"/>
      <c r="G3190" s="204"/>
      <c r="H3190" s="131"/>
      <c r="I3190" s="204"/>
      <c r="J3190" s="204"/>
      <c r="K3190" s="205"/>
      <c r="L3190" s="205"/>
      <c r="M3190" s="205"/>
      <c r="N3190" s="227">
        <f>Table7[[#This Row],[Drug Cost]]+Table7[[#This Row],[Drug Markup]]+Table7[[#This Row],[Drug Dispensing Fee]]</f>
        <v>0</v>
      </c>
      <c r="O3190" s="132"/>
      <c r="P3190" s="205">
        <f>Table7[[#This Row],[Total Drug Cost]]-Table7[[#This Row],[Total Third-party Pay]]</f>
        <v>0</v>
      </c>
      <c r="Q3190" s="205"/>
      <c r="R3190" s="70" t="e">
        <f>VLOOKUP(Table7[[#This Row],[Patient PHN]],'[1]MASTER LIST'!$C:$D,2,FALSE)</f>
        <v>#N/A</v>
      </c>
    </row>
    <row r="3191" spans="1:18" x14ac:dyDescent="0.25">
      <c r="A3191" s="202"/>
      <c r="B3191" s="203"/>
      <c r="C3191" s="204"/>
      <c r="D3191" s="204"/>
      <c r="E3191" s="204"/>
      <c r="F3191" s="204"/>
      <c r="G3191" s="204"/>
      <c r="H3191" s="131"/>
      <c r="I3191" s="204"/>
      <c r="J3191" s="204"/>
      <c r="K3191" s="205"/>
      <c r="L3191" s="205"/>
      <c r="M3191" s="205"/>
      <c r="N3191" s="227">
        <f>Table7[[#This Row],[Drug Cost]]+Table7[[#This Row],[Drug Markup]]+Table7[[#This Row],[Drug Dispensing Fee]]</f>
        <v>0</v>
      </c>
      <c r="O3191" s="132"/>
      <c r="P3191" s="205">
        <f>Table7[[#This Row],[Total Drug Cost]]-Table7[[#This Row],[Total Third-party Pay]]</f>
        <v>0</v>
      </c>
      <c r="Q3191" s="205"/>
      <c r="R3191" s="70" t="e">
        <f>VLOOKUP(Table7[[#This Row],[Patient PHN]],'[1]MASTER LIST'!$C:$D,2,FALSE)</f>
        <v>#N/A</v>
      </c>
    </row>
    <row r="3192" spans="1:18" x14ac:dyDescent="0.25">
      <c r="A3192" s="202"/>
      <c r="B3192" s="203"/>
      <c r="C3192" s="204"/>
      <c r="D3192" s="204"/>
      <c r="E3192" s="204"/>
      <c r="F3192" s="204"/>
      <c r="G3192" s="204"/>
      <c r="H3192" s="131"/>
      <c r="I3192" s="204"/>
      <c r="J3192" s="204"/>
      <c r="K3192" s="205"/>
      <c r="L3192" s="205"/>
      <c r="M3192" s="205"/>
      <c r="N3192" s="227">
        <f>Table7[[#This Row],[Drug Cost]]+Table7[[#This Row],[Drug Markup]]+Table7[[#This Row],[Drug Dispensing Fee]]</f>
        <v>0</v>
      </c>
      <c r="O3192" s="132"/>
      <c r="P3192" s="205">
        <f>Table7[[#This Row],[Total Drug Cost]]-Table7[[#This Row],[Total Third-party Pay]]</f>
        <v>0</v>
      </c>
      <c r="Q3192" s="205"/>
      <c r="R3192" s="70" t="e">
        <f>VLOOKUP(Table7[[#This Row],[Patient PHN]],'[1]MASTER LIST'!$C:$D,2,FALSE)</f>
        <v>#N/A</v>
      </c>
    </row>
    <row r="3193" spans="1:18" x14ac:dyDescent="0.25">
      <c r="A3193" s="202"/>
      <c r="B3193" s="203"/>
      <c r="C3193" s="204"/>
      <c r="D3193" s="204"/>
      <c r="E3193" s="204"/>
      <c r="F3193" s="204"/>
      <c r="G3193" s="204"/>
      <c r="H3193" s="131"/>
      <c r="I3193" s="204"/>
      <c r="J3193" s="204"/>
      <c r="K3193" s="205"/>
      <c r="L3193" s="205"/>
      <c r="M3193" s="205"/>
      <c r="N3193" s="227">
        <f>Table7[[#This Row],[Drug Cost]]+Table7[[#This Row],[Drug Markup]]+Table7[[#This Row],[Drug Dispensing Fee]]</f>
        <v>0</v>
      </c>
      <c r="O3193" s="132"/>
      <c r="P3193" s="205">
        <f>Table7[[#This Row],[Total Drug Cost]]-Table7[[#This Row],[Total Third-party Pay]]</f>
        <v>0</v>
      </c>
      <c r="Q3193" s="205"/>
      <c r="R3193" s="70" t="e">
        <f>VLOOKUP(Table7[[#This Row],[Patient PHN]],'[1]MASTER LIST'!$C:$D,2,FALSE)</f>
        <v>#N/A</v>
      </c>
    </row>
    <row r="3194" spans="1:18" x14ac:dyDescent="0.25">
      <c r="A3194" s="202"/>
      <c r="B3194" s="203"/>
      <c r="C3194" s="204"/>
      <c r="D3194" s="204"/>
      <c r="E3194" s="204"/>
      <c r="F3194" s="204"/>
      <c r="G3194" s="204"/>
      <c r="H3194" s="131"/>
      <c r="I3194" s="204"/>
      <c r="J3194" s="204"/>
      <c r="K3194" s="205"/>
      <c r="L3194" s="205"/>
      <c r="M3194" s="205"/>
      <c r="N3194" s="227">
        <f>Table7[[#This Row],[Drug Cost]]+Table7[[#This Row],[Drug Markup]]+Table7[[#This Row],[Drug Dispensing Fee]]</f>
        <v>0</v>
      </c>
      <c r="O3194" s="132"/>
      <c r="P3194" s="205">
        <f>Table7[[#This Row],[Total Drug Cost]]-Table7[[#This Row],[Total Third-party Pay]]</f>
        <v>0</v>
      </c>
      <c r="Q3194" s="205"/>
      <c r="R3194" s="70" t="e">
        <f>VLOOKUP(Table7[[#This Row],[Patient PHN]],'[1]MASTER LIST'!$C:$D,2,FALSE)</f>
        <v>#N/A</v>
      </c>
    </row>
    <row r="3195" spans="1:18" x14ac:dyDescent="0.25">
      <c r="A3195" s="202"/>
      <c r="B3195" s="203"/>
      <c r="C3195" s="204"/>
      <c r="D3195" s="204"/>
      <c r="E3195" s="204"/>
      <c r="F3195" s="204"/>
      <c r="G3195" s="204"/>
      <c r="H3195" s="131"/>
      <c r="I3195" s="204"/>
      <c r="J3195" s="204"/>
      <c r="K3195" s="205"/>
      <c r="L3195" s="205"/>
      <c r="M3195" s="205"/>
      <c r="N3195" s="227">
        <f>Table7[[#This Row],[Drug Cost]]+Table7[[#This Row],[Drug Markup]]+Table7[[#This Row],[Drug Dispensing Fee]]</f>
        <v>0</v>
      </c>
      <c r="O3195" s="132"/>
      <c r="P3195" s="205">
        <f>Table7[[#This Row],[Total Drug Cost]]-Table7[[#This Row],[Total Third-party Pay]]</f>
        <v>0</v>
      </c>
      <c r="Q3195" s="205"/>
      <c r="R3195" s="70" t="e">
        <f>VLOOKUP(Table7[[#This Row],[Patient PHN]],'[1]MASTER LIST'!$C:$D,2,FALSE)</f>
        <v>#N/A</v>
      </c>
    </row>
    <row r="3196" spans="1:18" x14ac:dyDescent="0.25">
      <c r="A3196" s="202"/>
      <c r="B3196" s="203"/>
      <c r="C3196" s="204"/>
      <c r="D3196" s="204"/>
      <c r="E3196" s="204"/>
      <c r="F3196" s="204"/>
      <c r="G3196" s="204"/>
      <c r="H3196" s="131"/>
      <c r="I3196" s="204"/>
      <c r="J3196" s="204"/>
      <c r="K3196" s="205"/>
      <c r="L3196" s="205"/>
      <c r="M3196" s="205"/>
      <c r="N3196" s="227">
        <f>Table7[[#This Row],[Drug Cost]]+Table7[[#This Row],[Drug Markup]]+Table7[[#This Row],[Drug Dispensing Fee]]</f>
        <v>0</v>
      </c>
      <c r="O3196" s="132"/>
      <c r="P3196" s="205">
        <f>Table7[[#This Row],[Total Drug Cost]]-Table7[[#This Row],[Total Third-party Pay]]</f>
        <v>0</v>
      </c>
      <c r="Q3196" s="205"/>
      <c r="R3196" s="70" t="e">
        <f>VLOOKUP(Table7[[#This Row],[Patient PHN]],'[1]MASTER LIST'!$C:$D,2,FALSE)</f>
        <v>#N/A</v>
      </c>
    </row>
    <row r="3197" spans="1:18" x14ac:dyDescent="0.25">
      <c r="A3197" s="202"/>
      <c r="B3197" s="203"/>
      <c r="C3197" s="204"/>
      <c r="D3197" s="204"/>
      <c r="E3197" s="204"/>
      <c r="F3197" s="204"/>
      <c r="G3197" s="204"/>
      <c r="H3197" s="131"/>
      <c r="I3197" s="204"/>
      <c r="J3197" s="204"/>
      <c r="K3197" s="205"/>
      <c r="L3197" s="205"/>
      <c r="M3197" s="205"/>
      <c r="N3197" s="227">
        <f>Table7[[#This Row],[Drug Cost]]+Table7[[#This Row],[Drug Markup]]+Table7[[#This Row],[Drug Dispensing Fee]]</f>
        <v>0</v>
      </c>
      <c r="O3197" s="132"/>
      <c r="P3197" s="205">
        <f>Table7[[#This Row],[Total Drug Cost]]-Table7[[#This Row],[Total Third-party Pay]]</f>
        <v>0</v>
      </c>
      <c r="Q3197" s="205"/>
      <c r="R3197" s="70" t="e">
        <f>VLOOKUP(Table7[[#This Row],[Patient PHN]],'[1]MASTER LIST'!$C:$D,2,FALSE)</f>
        <v>#N/A</v>
      </c>
    </row>
    <row r="3198" spans="1:18" x14ac:dyDescent="0.25">
      <c r="A3198" s="202"/>
      <c r="B3198" s="203"/>
      <c r="C3198" s="204"/>
      <c r="D3198" s="204"/>
      <c r="E3198" s="204"/>
      <c r="F3198" s="204"/>
      <c r="G3198" s="204"/>
      <c r="H3198" s="131"/>
      <c r="I3198" s="204"/>
      <c r="J3198" s="204"/>
      <c r="K3198" s="205"/>
      <c r="L3198" s="205"/>
      <c r="M3198" s="205"/>
      <c r="N3198" s="227">
        <f>Table7[[#This Row],[Drug Cost]]+Table7[[#This Row],[Drug Markup]]+Table7[[#This Row],[Drug Dispensing Fee]]</f>
        <v>0</v>
      </c>
      <c r="O3198" s="132"/>
      <c r="P3198" s="205">
        <f>Table7[[#This Row],[Total Drug Cost]]-Table7[[#This Row],[Total Third-party Pay]]</f>
        <v>0</v>
      </c>
      <c r="Q3198" s="205"/>
      <c r="R3198" s="70" t="e">
        <f>VLOOKUP(Table7[[#This Row],[Patient PHN]],'[1]MASTER LIST'!$C:$D,2,FALSE)</f>
        <v>#N/A</v>
      </c>
    </row>
    <row r="3199" spans="1:18" x14ac:dyDescent="0.25">
      <c r="A3199" s="202"/>
      <c r="B3199" s="203"/>
      <c r="C3199" s="204"/>
      <c r="D3199" s="204"/>
      <c r="E3199" s="204"/>
      <c r="F3199" s="204"/>
      <c r="G3199" s="204"/>
      <c r="H3199" s="131"/>
      <c r="I3199" s="204"/>
      <c r="J3199" s="204"/>
      <c r="K3199" s="205"/>
      <c r="L3199" s="205"/>
      <c r="M3199" s="205"/>
      <c r="N3199" s="227">
        <f>Table7[[#This Row],[Drug Cost]]+Table7[[#This Row],[Drug Markup]]+Table7[[#This Row],[Drug Dispensing Fee]]</f>
        <v>0</v>
      </c>
      <c r="O3199" s="132"/>
      <c r="P3199" s="205">
        <f>Table7[[#This Row],[Total Drug Cost]]-Table7[[#This Row],[Total Third-party Pay]]</f>
        <v>0</v>
      </c>
      <c r="Q3199" s="205"/>
      <c r="R3199" s="70" t="e">
        <f>VLOOKUP(Table7[[#This Row],[Patient PHN]],'[1]MASTER LIST'!$C:$D,2,FALSE)</f>
        <v>#N/A</v>
      </c>
    </row>
    <row r="3200" spans="1:18" x14ac:dyDescent="0.25">
      <c r="A3200" s="202"/>
      <c r="B3200" s="203"/>
      <c r="C3200" s="204"/>
      <c r="D3200" s="204"/>
      <c r="E3200" s="204"/>
      <c r="F3200" s="204"/>
      <c r="G3200" s="204"/>
      <c r="H3200" s="131"/>
      <c r="I3200" s="204"/>
      <c r="J3200" s="204"/>
      <c r="K3200" s="205"/>
      <c r="L3200" s="205"/>
      <c r="M3200" s="205"/>
      <c r="N3200" s="227">
        <f>Table7[[#This Row],[Drug Cost]]+Table7[[#This Row],[Drug Markup]]+Table7[[#This Row],[Drug Dispensing Fee]]</f>
        <v>0</v>
      </c>
      <c r="O3200" s="132"/>
      <c r="P3200" s="205">
        <f>Table7[[#This Row],[Total Drug Cost]]-Table7[[#This Row],[Total Third-party Pay]]</f>
        <v>0</v>
      </c>
      <c r="Q3200" s="205"/>
      <c r="R3200" s="70" t="e">
        <f>VLOOKUP(Table7[[#This Row],[Patient PHN]],'[1]MASTER LIST'!$C:$D,2,FALSE)</f>
        <v>#N/A</v>
      </c>
    </row>
    <row r="3201" spans="1:18" x14ac:dyDescent="0.25">
      <c r="A3201" s="202"/>
      <c r="B3201" s="203"/>
      <c r="C3201" s="204"/>
      <c r="D3201" s="204"/>
      <c r="E3201" s="204"/>
      <c r="F3201" s="204"/>
      <c r="G3201" s="204"/>
      <c r="H3201" s="131"/>
      <c r="I3201" s="204"/>
      <c r="J3201" s="204"/>
      <c r="K3201" s="205"/>
      <c r="L3201" s="205"/>
      <c r="M3201" s="205"/>
      <c r="N3201" s="227">
        <f>Table7[[#This Row],[Drug Cost]]+Table7[[#This Row],[Drug Markup]]+Table7[[#This Row],[Drug Dispensing Fee]]</f>
        <v>0</v>
      </c>
      <c r="O3201" s="132"/>
      <c r="P3201" s="205">
        <f>Table7[[#This Row],[Total Drug Cost]]-Table7[[#This Row],[Total Third-party Pay]]</f>
        <v>0</v>
      </c>
      <c r="Q3201" s="205"/>
      <c r="R3201" s="70" t="e">
        <f>VLOOKUP(Table7[[#This Row],[Patient PHN]],'[1]MASTER LIST'!$C:$D,2,FALSE)</f>
        <v>#N/A</v>
      </c>
    </row>
    <row r="3202" spans="1:18" x14ac:dyDescent="0.25">
      <c r="A3202" s="202"/>
      <c r="B3202" s="203"/>
      <c r="C3202" s="204"/>
      <c r="D3202" s="204"/>
      <c r="E3202" s="204"/>
      <c r="F3202" s="204"/>
      <c r="G3202" s="204"/>
      <c r="H3202" s="131"/>
      <c r="I3202" s="204"/>
      <c r="J3202" s="204"/>
      <c r="K3202" s="205"/>
      <c r="L3202" s="205"/>
      <c r="M3202" s="205"/>
      <c r="N3202" s="227">
        <f>Table7[[#This Row],[Drug Cost]]+Table7[[#This Row],[Drug Markup]]+Table7[[#This Row],[Drug Dispensing Fee]]</f>
        <v>0</v>
      </c>
      <c r="O3202" s="132"/>
      <c r="P3202" s="205">
        <f>Table7[[#This Row],[Total Drug Cost]]-Table7[[#This Row],[Total Third-party Pay]]</f>
        <v>0</v>
      </c>
      <c r="Q3202" s="205"/>
      <c r="R3202" s="70" t="e">
        <f>VLOOKUP(Table7[[#This Row],[Patient PHN]],'[1]MASTER LIST'!$C:$D,2,FALSE)</f>
        <v>#N/A</v>
      </c>
    </row>
    <row r="3203" spans="1:18" x14ac:dyDescent="0.25">
      <c r="A3203" s="202"/>
      <c r="B3203" s="203"/>
      <c r="C3203" s="204"/>
      <c r="D3203" s="204"/>
      <c r="E3203" s="204"/>
      <c r="F3203" s="204"/>
      <c r="G3203" s="204"/>
      <c r="H3203" s="131"/>
      <c r="I3203" s="204"/>
      <c r="J3203" s="204"/>
      <c r="K3203" s="205"/>
      <c r="L3203" s="205"/>
      <c r="M3203" s="205"/>
      <c r="N3203" s="227">
        <f>Table7[[#This Row],[Drug Cost]]+Table7[[#This Row],[Drug Markup]]+Table7[[#This Row],[Drug Dispensing Fee]]</f>
        <v>0</v>
      </c>
      <c r="O3203" s="132"/>
      <c r="P3203" s="205">
        <f>Table7[[#This Row],[Total Drug Cost]]-Table7[[#This Row],[Total Third-party Pay]]</f>
        <v>0</v>
      </c>
      <c r="Q3203" s="205"/>
      <c r="R3203" s="70" t="e">
        <f>VLOOKUP(Table7[[#This Row],[Patient PHN]],'[1]MASTER LIST'!$C:$D,2,FALSE)</f>
        <v>#N/A</v>
      </c>
    </row>
    <row r="3204" spans="1:18" x14ac:dyDescent="0.25">
      <c r="A3204" s="202"/>
      <c r="B3204" s="203"/>
      <c r="C3204" s="204"/>
      <c r="D3204" s="204"/>
      <c r="E3204" s="204"/>
      <c r="F3204" s="204"/>
      <c r="G3204" s="204"/>
      <c r="H3204" s="131"/>
      <c r="I3204" s="204"/>
      <c r="J3204" s="204"/>
      <c r="K3204" s="205"/>
      <c r="L3204" s="205"/>
      <c r="M3204" s="205"/>
      <c r="N3204" s="227">
        <f>Table7[[#This Row],[Drug Cost]]+Table7[[#This Row],[Drug Markup]]+Table7[[#This Row],[Drug Dispensing Fee]]</f>
        <v>0</v>
      </c>
      <c r="O3204" s="132"/>
      <c r="P3204" s="205">
        <f>Table7[[#This Row],[Total Drug Cost]]-Table7[[#This Row],[Total Third-party Pay]]</f>
        <v>0</v>
      </c>
      <c r="Q3204" s="205"/>
      <c r="R3204" s="70" t="e">
        <f>VLOOKUP(Table7[[#This Row],[Patient PHN]],'[1]MASTER LIST'!$C:$D,2,FALSE)</f>
        <v>#N/A</v>
      </c>
    </row>
    <row r="3205" spans="1:18" x14ac:dyDescent="0.25">
      <c r="A3205" s="202"/>
      <c r="B3205" s="203"/>
      <c r="C3205" s="204"/>
      <c r="D3205" s="204"/>
      <c r="E3205" s="204"/>
      <c r="F3205" s="204"/>
      <c r="G3205" s="204"/>
      <c r="H3205" s="131"/>
      <c r="I3205" s="204"/>
      <c r="J3205" s="204"/>
      <c r="K3205" s="205"/>
      <c r="L3205" s="205"/>
      <c r="M3205" s="205"/>
      <c r="N3205" s="227">
        <f>Table7[[#This Row],[Drug Cost]]+Table7[[#This Row],[Drug Markup]]+Table7[[#This Row],[Drug Dispensing Fee]]</f>
        <v>0</v>
      </c>
      <c r="O3205" s="132"/>
      <c r="P3205" s="205">
        <f>Table7[[#This Row],[Total Drug Cost]]-Table7[[#This Row],[Total Third-party Pay]]</f>
        <v>0</v>
      </c>
      <c r="Q3205" s="205"/>
      <c r="R3205" s="70" t="e">
        <f>VLOOKUP(Table7[[#This Row],[Patient PHN]],'[1]MASTER LIST'!$C:$D,2,FALSE)</f>
        <v>#N/A</v>
      </c>
    </row>
    <row r="3206" spans="1:18" x14ac:dyDescent="0.25">
      <c r="A3206" s="202"/>
      <c r="B3206" s="203"/>
      <c r="C3206" s="204"/>
      <c r="D3206" s="204"/>
      <c r="E3206" s="204"/>
      <c r="F3206" s="204"/>
      <c r="G3206" s="204"/>
      <c r="H3206" s="131"/>
      <c r="I3206" s="204"/>
      <c r="J3206" s="204"/>
      <c r="K3206" s="205"/>
      <c r="L3206" s="205"/>
      <c r="M3206" s="205"/>
      <c r="N3206" s="227">
        <f>Table7[[#This Row],[Drug Cost]]+Table7[[#This Row],[Drug Markup]]+Table7[[#This Row],[Drug Dispensing Fee]]</f>
        <v>0</v>
      </c>
      <c r="O3206" s="132"/>
      <c r="P3206" s="205">
        <f>Table7[[#This Row],[Total Drug Cost]]-Table7[[#This Row],[Total Third-party Pay]]</f>
        <v>0</v>
      </c>
      <c r="Q3206" s="205"/>
      <c r="R3206" s="70" t="e">
        <f>VLOOKUP(Table7[[#This Row],[Patient PHN]],'[1]MASTER LIST'!$C:$D,2,FALSE)</f>
        <v>#N/A</v>
      </c>
    </row>
    <row r="3207" spans="1:18" x14ac:dyDescent="0.25">
      <c r="A3207" s="202"/>
      <c r="B3207" s="203"/>
      <c r="C3207" s="204"/>
      <c r="D3207" s="204"/>
      <c r="E3207" s="204"/>
      <c r="F3207" s="204"/>
      <c r="G3207" s="204"/>
      <c r="H3207" s="131"/>
      <c r="I3207" s="204"/>
      <c r="J3207" s="204"/>
      <c r="K3207" s="205"/>
      <c r="L3207" s="205"/>
      <c r="M3207" s="205"/>
      <c r="N3207" s="227">
        <f>Table7[[#This Row],[Drug Cost]]+Table7[[#This Row],[Drug Markup]]+Table7[[#This Row],[Drug Dispensing Fee]]</f>
        <v>0</v>
      </c>
      <c r="O3207" s="132"/>
      <c r="P3207" s="205">
        <f>Table7[[#This Row],[Total Drug Cost]]-Table7[[#This Row],[Total Third-party Pay]]</f>
        <v>0</v>
      </c>
      <c r="Q3207" s="205"/>
      <c r="R3207" s="70" t="e">
        <f>VLOOKUP(Table7[[#This Row],[Patient PHN]],'[1]MASTER LIST'!$C:$D,2,FALSE)</f>
        <v>#N/A</v>
      </c>
    </row>
    <row r="3208" spans="1:18" x14ac:dyDescent="0.25">
      <c r="A3208" s="202"/>
      <c r="B3208" s="203"/>
      <c r="C3208" s="204"/>
      <c r="D3208" s="204"/>
      <c r="E3208" s="204"/>
      <c r="F3208" s="204"/>
      <c r="G3208" s="204"/>
      <c r="H3208" s="131"/>
      <c r="I3208" s="204"/>
      <c r="J3208" s="204"/>
      <c r="K3208" s="205"/>
      <c r="L3208" s="205"/>
      <c r="M3208" s="205"/>
      <c r="N3208" s="227">
        <f>Table7[[#This Row],[Drug Cost]]+Table7[[#This Row],[Drug Markup]]+Table7[[#This Row],[Drug Dispensing Fee]]</f>
        <v>0</v>
      </c>
      <c r="O3208" s="132"/>
      <c r="P3208" s="205">
        <f>Table7[[#This Row],[Total Drug Cost]]-Table7[[#This Row],[Total Third-party Pay]]</f>
        <v>0</v>
      </c>
      <c r="Q3208" s="205"/>
      <c r="R3208" s="70" t="e">
        <f>VLOOKUP(Table7[[#This Row],[Patient PHN]],'[1]MASTER LIST'!$C:$D,2,FALSE)</f>
        <v>#N/A</v>
      </c>
    </row>
    <row r="3209" spans="1:18" x14ac:dyDescent="0.25">
      <c r="A3209" s="202"/>
      <c r="B3209" s="203"/>
      <c r="C3209" s="204"/>
      <c r="D3209" s="204"/>
      <c r="E3209" s="204"/>
      <c r="F3209" s="204"/>
      <c r="G3209" s="204"/>
      <c r="H3209" s="131"/>
      <c r="I3209" s="204"/>
      <c r="J3209" s="204"/>
      <c r="K3209" s="205"/>
      <c r="L3209" s="205"/>
      <c r="M3209" s="205"/>
      <c r="N3209" s="227">
        <f>Table7[[#This Row],[Drug Cost]]+Table7[[#This Row],[Drug Markup]]+Table7[[#This Row],[Drug Dispensing Fee]]</f>
        <v>0</v>
      </c>
      <c r="O3209" s="132"/>
      <c r="P3209" s="205">
        <f>Table7[[#This Row],[Total Drug Cost]]-Table7[[#This Row],[Total Third-party Pay]]</f>
        <v>0</v>
      </c>
      <c r="Q3209" s="205"/>
      <c r="R3209" s="70" t="e">
        <f>VLOOKUP(Table7[[#This Row],[Patient PHN]],'[1]MASTER LIST'!$C:$D,2,FALSE)</f>
        <v>#N/A</v>
      </c>
    </row>
    <row r="3210" spans="1:18" x14ac:dyDescent="0.25">
      <c r="A3210" s="202"/>
      <c r="B3210" s="203"/>
      <c r="C3210" s="204"/>
      <c r="D3210" s="204"/>
      <c r="E3210" s="204"/>
      <c r="F3210" s="204"/>
      <c r="G3210" s="204"/>
      <c r="H3210" s="131"/>
      <c r="I3210" s="204"/>
      <c r="J3210" s="204"/>
      <c r="K3210" s="205"/>
      <c r="L3210" s="205"/>
      <c r="M3210" s="205"/>
      <c r="N3210" s="227">
        <f>Table7[[#This Row],[Drug Cost]]+Table7[[#This Row],[Drug Markup]]+Table7[[#This Row],[Drug Dispensing Fee]]</f>
        <v>0</v>
      </c>
      <c r="O3210" s="132"/>
      <c r="P3210" s="205">
        <f>Table7[[#This Row],[Total Drug Cost]]-Table7[[#This Row],[Total Third-party Pay]]</f>
        <v>0</v>
      </c>
      <c r="Q3210" s="205"/>
      <c r="R3210" s="70" t="e">
        <f>VLOOKUP(Table7[[#This Row],[Patient PHN]],'[1]MASTER LIST'!$C:$D,2,FALSE)</f>
        <v>#N/A</v>
      </c>
    </row>
    <row r="3211" spans="1:18" x14ac:dyDescent="0.25">
      <c r="A3211" s="202"/>
      <c r="B3211" s="203"/>
      <c r="C3211" s="204"/>
      <c r="D3211" s="204"/>
      <c r="E3211" s="204"/>
      <c r="F3211" s="204"/>
      <c r="G3211" s="204"/>
      <c r="H3211" s="131"/>
      <c r="I3211" s="204"/>
      <c r="J3211" s="204"/>
      <c r="K3211" s="205"/>
      <c r="L3211" s="205"/>
      <c r="M3211" s="205"/>
      <c r="N3211" s="227">
        <f>Table7[[#This Row],[Drug Cost]]+Table7[[#This Row],[Drug Markup]]+Table7[[#This Row],[Drug Dispensing Fee]]</f>
        <v>0</v>
      </c>
      <c r="O3211" s="132"/>
      <c r="P3211" s="205">
        <f>Table7[[#This Row],[Total Drug Cost]]-Table7[[#This Row],[Total Third-party Pay]]</f>
        <v>0</v>
      </c>
      <c r="Q3211" s="205"/>
      <c r="R3211" s="70" t="e">
        <f>VLOOKUP(Table7[[#This Row],[Patient PHN]],'[1]MASTER LIST'!$C:$D,2,FALSE)</f>
        <v>#N/A</v>
      </c>
    </row>
    <row r="3212" spans="1:18" x14ac:dyDescent="0.25">
      <c r="A3212" s="202"/>
      <c r="B3212" s="203"/>
      <c r="C3212" s="204"/>
      <c r="D3212" s="204"/>
      <c r="E3212" s="204"/>
      <c r="F3212" s="204"/>
      <c r="G3212" s="204"/>
      <c r="H3212" s="131"/>
      <c r="I3212" s="204"/>
      <c r="J3212" s="204"/>
      <c r="K3212" s="205"/>
      <c r="L3212" s="205"/>
      <c r="M3212" s="205"/>
      <c r="N3212" s="227">
        <f>Table7[[#This Row],[Drug Cost]]+Table7[[#This Row],[Drug Markup]]+Table7[[#This Row],[Drug Dispensing Fee]]</f>
        <v>0</v>
      </c>
      <c r="O3212" s="132"/>
      <c r="P3212" s="205">
        <f>Table7[[#This Row],[Total Drug Cost]]-Table7[[#This Row],[Total Third-party Pay]]</f>
        <v>0</v>
      </c>
      <c r="Q3212" s="205"/>
      <c r="R3212" s="70" t="e">
        <f>VLOOKUP(Table7[[#This Row],[Patient PHN]],'[1]MASTER LIST'!$C:$D,2,FALSE)</f>
        <v>#N/A</v>
      </c>
    </row>
    <row r="3213" spans="1:18" x14ac:dyDescent="0.25">
      <c r="A3213" s="202"/>
      <c r="B3213" s="203"/>
      <c r="C3213" s="204"/>
      <c r="D3213" s="204"/>
      <c r="E3213" s="204"/>
      <c r="F3213" s="204"/>
      <c r="G3213" s="204"/>
      <c r="H3213" s="131"/>
      <c r="I3213" s="204"/>
      <c r="J3213" s="204"/>
      <c r="K3213" s="205"/>
      <c r="L3213" s="205"/>
      <c r="M3213" s="205"/>
      <c r="N3213" s="227">
        <f>Table7[[#This Row],[Drug Cost]]+Table7[[#This Row],[Drug Markup]]+Table7[[#This Row],[Drug Dispensing Fee]]</f>
        <v>0</v>
      </c>
      <c r="O3213" s="132"/>
      <c r="P3213" s="205">
        <f>Table7[[#This Row],[Total Drug Cost]]-Table7[[#This Row],[Total Third-party Pay]]</f>
        <v>0</v>
      </c>
      <c r="Q3213" s="205"/>
      <c r="R3213" s="70" t="e">
        <f>VLOOKUP(Table7[[#This Row],[Patient PHN]],'[1]MASTER LIST'!$C:$D,2,FALSE)</f>
        <v>#N/A</v>
      </c>
    </row>
    <row r="3214" spans="1:18" x14ac:dyDescent="0.25">
      <c r="A3214" s="202"/>
      <c r="B3214" s="203"/>
      <c r="C3214" s="204"/>
      <c r="D3214" s="204"/>
      <c r="E3214" s="204"/>
      <c r="F3214" s="204"/>
      <c r="G3214" s="204"/>
      <c r="H3214" s="131"/>
      <c r="I3214" s="204"/>
      <c r="J3214" s="204"/>
      <c r="K3214" s="205"/>
      <c r="L3214" s="205"/>
      <c r="M3214" s="205"/>
      <c r="N3214" s="227">
        <f>Table7[[#This Row],[Drug Cost]]+Table7[[#This Row],[Drug Markup]]+Table7[[#This Row],[Drug Dispensing Fee]]</f>
        <v>0</v>
      </c>
      <c r="O3214" s="132"/>
      <c r="P3214" s="205">
        <f>Table7[[#This Row],[Total Drug Cost]]-Table7[[#This Row],[Total Third-party Pay]]</f>
        <v>0</v>
      </c>
      <c r="Q3214" s="205"/>
      <c r="R3214" s="70" t="e">
        <f>VLOOKUP(Table7[[#This Row],[Patient PHN]],'[1]MASTER LIST'!$C:$D,2,FALSE)</f>
        <v>#N/A</v>
      </c>
    </row>
    <row r="3215" spans="1:18" x14ac:dyDescent="0.25">
      <c r="A3215" s="202"/>
      <c r="B3215" s="203"/>
      <c r="C3215" s="204"/>
      <c r="D3215" s="204"/>
      <c r="E3215" s="204"/>
      <c r="F3215" s="204"/>
      <c r="G3215" s="204"/>
      <c r="H3215" s="131"/>
      <c r="I3215" s="204"/>
      <c r="J3215" s="204"/>
      <c r="K3215" s="205"/>
      <c r="L3215" s="205"/>
      <c r="M3215" s="205"/>
      <c r="N3215" s="227">
        <f>Table7[[#This Row],[Drug Cost]]+Table7[[#This Row],[Drug Markup]]+Table7[[#This Row],[Drug Dispensing Fee]]</f>
        <v>0</v>
      </c>
      <c r="O3215" s="132"/>
      <c r="P3215" s="205">
        <f>Table7[[#This Row],[Total Drug Cost]]-Table7[[#This Row],[Total Third-party Pay]]</f>
        <v>0</v>
      </c>
      <c r="Q3215" s="205"/>
      <c r="R3215" s="70" t="e">
        <f>VLOOKUP(Table7[[#This Row],[Patient PHN]],'[1]MASTER LIST'!$C:$D,2,FALSE)</f>
        <v>#N/A</v>
      </c>
    </row>
    <row r="3216" spans="1:18" x14ac:dyDescent="0.25">
      <c r="A3216" s="202"/>
      <c r="B3216" s="203"/>
      <c r="C3216" s="204"/>
      <c r="D3216" s="204"/>
      <c r="E3216" s="204"/>
      <c r="F3216" s="204"/>
      <c r="G3216" s="204"/>
      <c r="H3216" s="131"/>
      <c r="I3216" s="204"/>
      <c r="J3216" s="204"/>
      <c r="K3216" s="205"/>
      <c r="L3216" s="205"/>
      <c r="M3216" s="205"/>
      <c r="N3216" s="227">
        <f>Table7[[#This Row],[Drug Cost]]+Table7[[#This Row],[Drug Markup]]+Table7[[#This Row],[Drug Dispensing Fee]]</f>
        <v>0</v>
      </c>
      <c r="O3216" s="132"/>
      <c r="P3216" s="205">
        <f>Table7[[#This Row],[Total Drug Cost]]-Table7[[#This Row],[Total Third-party Pay]]</f>
        <v>0</v>
      </c>
      <c r="Q3216" s="205"/>
      <c r="R3216" s="70" t="e">
        <f>VLOOKUP(Table7[[#This Row],[Patient PHN]],'[1]MASTER LIST'!$C:$D,2,FALSE)</f>
        <v>#N/A</v>
      </c>
    </row>
    <row r="3217" spans="1:18" x14ac:dyDescent="0.25">
      <c r="A3217" s="202"/>
      <c r="B3217" s="203"/>
      <c r="C3217" s="204"/>
      <c r="D3217" s="204"/>
      <c r="E3217" s="204"/>
      <c r="F3217" s="204"/>
      <c r="G3217" s="204"/>
      <c r="H3217" s="131"/>
      <c r="I3217" s="204"/>
      <c r="J3217" s="204"/>
      <c r="K3217" s="205"/>
      <c r="L3217" s="205"/>
      <c r="M3217" s="205"/>
      <c r="N3217" s="227">
        <f>Table7[[#This Row],[Drug Cost]]+Table7[[#This Row],[Drug Markup]]+Table7[[#This Row],[Drug Dispensing Fee]]</f>
        <v>0</v>
      </c>
      <c r="O3217" s="132"/>
      <c r="P3217" s="205">
        <f>Table7[[#This Row],[Total Drug Cost]]-Table7[[#This Row],[Total Third-party Pay]]</f>
        <v>0</v>
      </c>
      <c r="Q3217" s="205"/>
      <c r="R3217" s="70" t="e">
        <f>VLOOKUP(Table7[[#This Row],[Patient PHN]],'[1]MASTER LIST'!$C:$D,2,FALSE)</f>
        <v>#N/A</v>
      </c>
    </row>
    <row r="3218" spans="1:18" x14ac:dyDescent="0.25">
      <c r="A3218" s="202"/>
      <c r="B3218" s="203"/>
      <c r="C3218" s="204"/>
      <c r="D3218" s="204"/>
      <c r="E3218" s="204"/>
      <c r="F3218" s="204"/>
      <c r="G3218" s="204"/>
      <c r="H3218" s="131"/>
      <c r="I3218" s="204"/>
      <c r="J3218" s="204"/>
      <c r="K3218" s="205"/>
      <c r="L3218" s="205"/>
      <c r="M3218" s="205"/>
      <c r="N3218" s="227">
        <f>Table7[[#This Row],[Drug Cost]]+Table7[[#This Row],[Drug Markup]]+Table7[[#This Row],[Drug Dispensing Fee]]</f>
        <v>0</v>
      </c>
      <c r="O3218" s="132"/>
      <c r="P3218" s="205">
        <f>Table7[[#This Row],[Total Drug Cost]]-Table7[[#This Row],[Total Third-party Pay]]</f>
        <v>0</v>
      </c>
      <c r="Q3218" s="205"/>
      <c r="R3218" s="70" t="e">
        <f>VLOOKUP(Table7[[#This Row],[Patient PHN]],'[1]MASTER LIST'!$C:$D,2,FALSE)</f>
        <v>#N/A</v>
      </c>
    </row>
    <row r="3219" spans="1:18" x14ac:dyDescent="0.25">
      <c r="A3219" s="202"/>
      <c r="B3219" s="203"/>
      <c r="C3219" s="204"/>
      <c r="D3219" s="204"/>
      <c r="E3219" s="204"/>
      <c r="F3219" s="204"/>
      <c r="G3219" s="204"/>
      <c r="H3219" s="131"/>
      <c r="I3219" s="204"/>
      <c r="J3219" s="204"/>
      <c r="K3219" s="205"/>
      <c r="L3219" s="205"/>
      <c r="M3219" s="205"/>
      <c r="N3219" s="227">
        <f>Table7[[#This Row],[Drug Cost]]+Table7[[#This Row],[Drug Markup]]+Table7[[#This Row],[Drug Dispensing Fee]]</f>
        <v>0</v>
      </c>
      <c r="O3219" s="132"/>
      <c r="P3219" s="205">
        <f>Table7[[#This Row],[Total Drug Cost]]-Table7[[#This Row],[Total Third-party Pay]]</f>
        <v>0</v>
      </c>
      <c r="Q3219" s="205"/>
      <c r="R3219" s="70" t="e">
        <f>VLOOKUP(Table7[[#This Row],[Patient PHN]],'[1]MASTER LIST'!$C:$D,2,FALSE)</f>
        <v>#N/A</v>
      </c>
    </row>
    <row r="3220" spans="1:18" x14ac:dyDescent="0.25">
      <c r="A3220" s="202"/>
      <c r="B3220" s="203"/>
      <c r="C3220" s="204"/>
      <c r="D3220" s="204"/>
      <c r="E3220" s="204"/>
      <c r="F3220" s="204"/>
      <c r="G3220" s="204"/>
      <c r="H3220" s="131"/>
      <c r="I3220" s="204"/>
      <c r="J3220" s="204"/>
      <c r="K3220" s="205"/>
      <c r="L3220" s="205"/>
      <c r="M3220" s="205"/>
      <c r="N3220" s="227">
        <f>Table7[[#This Row],[Drug Cost]]+Table7[[#This Row],[Drug Markup]]+Table7[[#This Row],[Drug Dispensing Fee]]</f>
        <v>0</v>
      </c>
      <c r="O3220" s="132"/>
      <c r="P3220" s="205">
        <f>Table7[[#This Row],[Total Drug Cost]]-Table7[[#This Row],[Total Third-party Pay]]</f>
        <v>0</v>
      </c>
      <c r="Q3220" s="205"/>
      <c r="R3220" s="70" t="e">
        <f>VLOOKUP(Table7[[#This Row],[Patient PHN]],'[1]MASTER LIST'!$C:$D,2,FALSE)</f>
        <v>#N/A</v>
      </c>
    </row>
    <row r="3221" spans="1:18" x14ac:dyDescent="0.25">
      <c r="A3221" s="202"/>
      <c r="B3221" s="203"/>
      <c r="C3221" s="204"/>
      <c r="D3221" s="204"/>
      <c r="E3221" s="204"/>
      <c r="F3221" s="204"/>
      <c r="G3221" s="204"/>
      <c r="H3221" s="131"/>
      <c r="I3221" s="204"/>
      <c r="J3221" s="204"/>
      <c r="K3221" s="205"/>
      <c r="L3221" s="205"/>
      <c r="M3221" s="205"/>
      <c r="N3221" s="227">
        <f>Table7[[#This Row],[Drug Cost]]+Table7[[#This Row],[Drug Markup]]+Table7[[#This Row],[Drug Dispensing Fee]]</f>
        <v>0</v>
      </c>
      <c r="O3221" s="132"/>
      <c r="P3221" s="205">
        <f>Table7[[#This Row],[Total Drug Cost]]-Table7[[#This Row],[Total Third-party Pay]]</f>
        <v>0</v>
      </c>
      <c r="Q3221" s="205"/>
      <c r="R3221" s="70" t="e">
        <f>VLOOKUP(Table7[[#This Row],[Patient PHN]],'[1]MASTER LIST'!$C:$D,2,FALSE)</f>
        <v>#N/A</v>
      </c>
    </row>
    <row r="3222" spans="1:18" x14ac:dyDescent="0.25">
      <c r="A3222" s="202"/>
      <c r="B3222" s="203"/>
      <c r="C3222" s="204"/>
      <c r="D3222" s="204"/>
      <c r="E3222" s="204"/>
      <c r="F3222" s="204"/>
      <c r="G3222" s="204"/>
      <c r="H3222" s="131"/>
      <c r="I3222" s="204"/>
      <c r="J3222" s="204"/>
      <c r="K3222" s="205"/>
      <c r="L3222" s="205"/>
      <c r="M3222" s="205"/>
      <c r="N3222" s="227">
        <f>Table7[[#This Row],[Drug Cost]]+Table7[[#This Row],[Drug Markup]]+Table7[[#This Row],[Drug Dispensing Fee]]</f>
        <v>0</v>
      </c>
      <c r="O3222" s="132"/>
      <c r="P3222" s="205">
        <f>Table7[[#This Row],[Total Drug Cost]]-Table7[[#This Row],[Total Third-party Pay]]</f>
        <v>0</v>
      </c>
      <c r="Q3222" s="205"/>
      <c r="R3222" s="70" t="e">
        <f>VLOOKUP(Table7[[#This Row],[Patient PHN]],'[1]MASTER LIST'!$C:$D,2,FALSE)</f>
        <v>#N/A</v>
      </c>
    </row>
    <row r="3223" spans="1:18" x14ac:dyDescent="0.25">
      <c r="A3223" s="202"/>
      <c r="B3223" s="203"/>
      <c r="C3223" s="204"/>
      <c r="D3223" s="204"/>
      <c r="E3223" s="204"/>
      <c r="F3223" s="204"/>
      <c r="G3223" s="204"/>
      <c r="H3223" s="131"/>
      <c r="I3223" s="204"/>
      <c r="J3223" s="204"/>
      <c r="K3223" s="205"/>
      <c r="L3223" s="205"/>
      <c r="M3223" s="205"/>
      <c r="N3223" s="227">
        <f>Table7[[#This Row],[Drug Cost]]+Table7[[#This Row],[Drug Markup]]+Table7[[#This Row],[Drug Dispensing Fee]]</f>
        <v>0</v>
      </c>
      <c r="O3223" s="132"/>
      <c r="P3223" s="205">
        <f>Table7[[#This Row],[Total Drug Cost]]-Table7[[#This Row],[Total Third-party Pay]]</f>
        <v>0</v>
      </c>
      <c r="Q3223" s="205"/>
      <c r="R3223" s="70" t="e">
        <f>VLOOKUP(Table7[[#This Row],[Patient PHN]],'[1]MASTER LIST'!$C:$D,2,FALSE)</f>
        <v>#N/A</v>
      </c>
    </row>
    <row r="3224" spans="1:18" x14ac:dyDescent="0.25">
      <c r="A3224" s="202"/>
      <c r="B3224" s="203"/>
      <c r="C3224" s="204"/>
      <c r="D3224" s="204"/>
      <c r="E3224" s="204"/>
      <c r="F3224" s="204"/>
      <c r="G3224" s="204"/>
      <c r="H3224" s="131"/>
      <c r="I3224" s="204"/>
      <c r="J3224" s="204"/>
      <c r="K3224" s="205"/>
      <c r="L3224" s="205"/>
      <c r="M3224" s="205"/>
      <c r="N3224" s="227">
        <f>Table7[[#This Row],[Drug Cost]]+Table7[[#This Row],[Drug Markup]]+Table7[[#This Row],[Drug Dispensing Fee]]</f>
        <v>0</v>
      </c>
      <c r="O3224" s="132"/>
      <c r="P3224" s="205">
        <f>Table7[[#This Row],[Total Drug Cost]]-Table7[[#This Row],[Total Third-party Pay]]</f>
        <v>0</v>
      </c>
      <c r="Q3224" s="205"/>
      <c r="R3224" s="70" t="e">
        <f>VLOOKUP(Table7[[#This Row],[Patient PHN]],'[1]MASTER LIST'!$C:$D,2,FALSE)</f>
        <v>#N/A</v>
      </c>
    </row>
    <row r="3225" spans="1:18" x14ac:dyDescent="0.25">
      <c r="A3225" s="202"/>
      <c r="B3225" s="203"/>
      <c r="C3225" s="204"/>
      <c r="D3225" s="204"/>
      <c r="E3225" s="204"/>
      <c r="F3225" s="204"/>
      <c r="G3225" s="204"/>
      <c r="H3225" s="131"/>
      <c r="I3225" s="204"/>
      <c r="J3225" s="204"/>
      <c r="K3225" s="205"/>
      <c r="L3225" s="205"/>
      <c r="M3225" s="205"/>
      <c r="N3225" s="227">
        <f>Table7[[#This Row],[Drug Cost]]+Table7[[#This Row],[Drug Markup]]+Table7[[#This Row],[Drug Dispensing Fee]]</f>
        <v>0</v>
      </c>
      <c r="O3225" s="132"/>
      <c r="P3225" s="205">
        <f>Table7[[#This Row],[Total Drug Cost]]-Table7[[#This Row],[Total Third-party Pay]]</f>
        <v>0</v>
      </c>
      <c r="Q3225" s="205"/>
      <c r="R3225" s="70" t="e">
        <f>VLOOKUP(Table7[[#This Row],[Patient PHN]],'[1]MASTER LIST'!$C:$D,2,FALSE)</f>
        <v>#N/A</v>
      </c>
    </row>
    <row r="3226" spans="1:18" x14ac:dyDescent="0.25">
      <c r="A3226" s="202"/>
      <c r="B3226" s="203"/>
      <c r="C3226" s="204"/>
      <c r="D3226" s="204"/>
      <c r="E3226" s="204"/>
      <c r="F3226" s="204"/>
      <c r="G3226" s="204"/>
      <c r="H3226" s="131"/>
      <c r="I3226" s="204"/>
      <c r="J3226" s="204"/>
      <c r="K3226" s="205"/>
      <c r="L3226" s="205"/>
      <c r="M3226" s="205"/>
      <c r="N3226" s="227">
        <f>Table7[[#This Row],[Drug Cost]]+Table7[[#This Row],[Drug Markup]]+Table7[[#This Row],[Drug Dispensing Fee]]</f>
        <v>0</v>
      </c>
      <c r="O3226" s="132"/>
      <c r="P3226" s="205">
        <f>Table7[[#This Row],[Total Drug Cost]]-Table7[[#This Row],[Total Third-party Pay]]</f>
        <v>0</v>
      </c>
      <c r="Q3226" s="205"/>
      <c r="R3226" s="70" t="e">
        <f>VLOOKUP(Table7[[#This Row],[Patient PHN]],'[1]MASTER LIST'!$C:$D,2,FALSE)</f>
        <v>#N/A</v>
      </c>
    </row>
    <row r="3227" spans="1:18" x14ac:dyDescent="0.25">
      <c r="A3227" s="202"/>
      <c r="B3227" s="203"/>
      <c r="C3227" s="204"/>
      <c r="D3227" s="204"/>
      <c r="E3227" s="204"/>
      <c r="F3227" s="204"/>
      <c r="G3227" s="204"/>
      <c r="H3227" s="131"/>
      <c r="I3227" s="204"/>
      <c r="J3227" s="204"/>
      <c r="K3227" s="205"/>
      <c r="L3227" s="205"/>
      <c r="M3227" s="205"/>
      <c r="N3227" s="227">
        <f>Table7[[#This Row],[Drug Cost]]+Table7[[#This Row],[Drug Markup]]+Table7[[#This Row],[Drug Dispensing Fee]]</f>
        <v>0</v>
      </c>
      <c r="O3227" s="132"/>
      <c r="P3227" s="205">
        <f>Table7[[#This Row],[Total Drug Cost]]-Table7[[#This Row],[Total Third-party Pay]]</f>
        <v>0</v>
      </c>
      <c r="Q3227" s="205"/>
      <c r="R3227" s="70" t="e">
        <f>VLOOKUP(Table7[[#This Row],[Patient PHN]],'[1]MASTER LIST'!$C:$D,2,FALSE)</f>
        <v>#N/A</v>
      </c>
    </row>
    <row r="3228" spans="1:18" x14ac:dyDescent="0.25">
      <c r="A3228" s="202"/>
      <c r="B3228" s="203"/>
      <c r="C3228" s="204"/>
      <c r="D3228" s="204"/>
      <c r="E3228" s="204"/>
      <c r="F3228" s="204"/>
      <c r="G3228" s="204"/>
      <c r="H3228" s="131"/>
      <c r="I3228" s="204"/>
      <c r="J3228" s="204"/>
      <c r="K3228" s="205"/>
      <c r="L3228" s="205"/>
      <c r="M3228" s="205"/>
      <c r="N3228" s="227">
        <f>Table7[[#This Row],[Drug Cost]]+Table7[[#This Row],[Drug Markup]]+Table7[[#This Row],[Drug Dispensing Fee]]</f>
        <v>0</v>
      </c>
      <c r="O3228" s="132"/>
      <c r="P3228" s="205">
        <f>Table7[[#This Row],[Total Drug Cost]]-Table7[[#This Row],[Total Third-party Pay]]</f>
        <v>0</v>
      </c>
      <c r="Q3228" s="205"/>
      <c r="R3228" s="70" t="e">
        <f>VLOOKUP(Table7[[#This Row],[Patient PHN]],'[1]MASTER LIST'!$C:$D,2,FALSE)</f>
        <v>#N/A</v>
      </c>
    </row>
    <row r="3229" spans="1:18" x14ac:dyDescent="0.25">
      <c r="A3229" s="202"/>
      <c r="B3229" s="203"/>
      <c r="C3229" s="204"/>
      <c r="D3229" s="204"/>
      <c r="E3229" s="204"/>
      <c r="F3229" s="204"/>
      <c r="G3229" s="204"/>
      <c r="H3229" s="131"/>
      <c r="I3229" s="204"/>
      <c r="J3229" s="204"/>
      <c r="K3229" s="205"/>
      <c r="L3229" s="205"/>
      <c r="M3229" s="205"/>
      <c r="N3229" s="227">
        <f>Table7[[#This Row],[Drug Cost]]+Table7[[#This Row],[Drug Markup]]+Table7[[#This Row],[Drug Dispensing Fee]]</f>
        <v>0</v>
      </c>
      <c r="O3229" s="132"/>
      <c r="P3229" s="205">
        <f>Table7[[#This Row],[Total Drug Cost]]-Table7[[#This Row],[Total Third-party Pay]]</f>
        <v>0</v>
      </c>
      <c r="Q3229" s="205"/>
      <c r="R3229" s="70" t="e">
        <f>VLOOKUP(Table7[[#This Row],[Patient PHN]],'[1]MASTER LIST'!$C:$D,2,FALSE)</f>
        <v>#N/A</v>
      </c>
    </row>
    <row r="3230" spans="1:18" x14ac:dyDescent="0.25">
      <c r="A3230" s="202"/>
      <c r="B3230" s="203"/>
      <c r="C3230" s="204"/>
      <c r="D3230" s="204"/>
      <c r="E3230" s="204"/>
      <c r="F3230" s="204"/>
      <c r="G3230" s="204"/>
      <c r="H3230" s="131"/>
      <c r="I3230" s="204"/>
      <c r="J3230" s="204"/>
      <c r="K3230" s="205"/>
      <c r="L3230" s="205"/>
      <c r="M3230" s="205"/>
      <c r="N3230" s="227">
        <f>Table7[[#This Row],[Drug Cost]]+Table7[[#This Row],[Drug Markup]]+Table7[[#This Row],[Drug Dispensing Fee]]</f>
        <v>0</v>
      </c>
      <c r="O3230" s="132"/>
      <c r="P3230" s="205">
        <f>Table7[[#This Row],[Total Drug Cost]]-Table7[[#This Row],[Total Third-party Pay]]</f>
        <v>0</v>
      </c>
      <c r="Q3230" s="205"/>
      <c r="R3230" s="70" t="e">
        <f>VLOOKUP(Table7[[#This Row],[Patient PHN]],'[1]MASTER LIST'!$C:$D,2,FALSE)</f>
        <v>#N/A</v>
      </c>
    </row>
    <row r="3231" spans="1:18" x14ac:dyDescent="0.25">
      <c r="A3231" s="202"/>
      <c r="B3231" s="203"/>
      <c r="C3231" s="204"/>
      <c r="D3231" s="204"/>
      <c r="E3231" s="204"/>
      <c r="F3231" s="204"/>
      <c r="G3231" s="204"/>
      <c r="H3231" s="131"/>
      <c r="I3231" s="204"/>
      <c r="J3231" s="204"/>
      <c r="K3231" s="205"/>
      <c r="L3231" s="205"/>
      <c r="M3231" s="205"/>
      <c r="N3231" s="227">
        <f>Table7[[#This Row],[Drug Cost]]+Table7[[#This Row],[Drug Markup]]+Table7[[#This Row],[Drug Dispensing Fee]]</f>
        <v>0</v>
      </c>
      <c r="O3231" s="132"/>
      <c r="P3231" s="205">
        <f>Table7[[#This Row],[Total Drug Cost]]-Table7[[#This Row],[Total Third-party Pay]]</f>
        <v>0</v>
      </c>
      <c r="Q3231" s="205"/>
      <c r="R3231" s="70" t="e">
        <f>VLOOKUP(Table7[[#This Row],[Patient PHN]],'[1]MASTER LIST'!$C:$D,2,FALSE)</f>
        <v>#N/A</v>
      </c>
    </row>
    <row r="3232" spans="1:18" x14ac:dyDescent="0.25">
      <c r="A3232" s="202"/>
      <c r="B3232" s="203"/>
      <c r="C3232" s="204"/>
      <c r="D3232" s="204"/>
      <c r="E3232" s="204"/>
      <c r="F3232" s="204"/>
      <c r="G3232" s="204"/>
      <c r="H3232" s="131"/>
      <c r="I3232" s="204"/>
      <c r="J3232" s="204"/>
      <c r="K3232" s="205"/>
      <c r="L3232" s="205"/>
      <c r="M3232" s="205"/>
      <c r="N3232" s="227">
        <f>Table7[[#This Row],[Drug Cost]]+Table7[[#This Row],[Drug Markup]]+Table7[[#This Row],[Drug Dispensing Fee]]</f>
        <v>0</v>
      </c>
      <c r="O3232" s="132"/>
      <c r="P3232" s="205">
        <f>Table7[[#This Row],[Total Drug Cost]]-Table7[[#This Row],[Total Third-party Pay]]</f>
        <v>0</v>
      </c>
      <c r="Q3232" s="205"/>
      <c r="R3232" s="70" t="e">
        <f>VLOOKUP(Table7[[#This Row],[Patient PHN]],'[1]MASTER LIST'!$C:$D,2,FALSE)</f>
        <v>#N/A</v>
      </c>
    </row>
    <row r="3233" spans="1:18" x14ac:dyDescent="0.25">
      <c r="A3233" s="202"/>
      <c r="B3233" s="203"/>
      <c r="C3233" s="204"/>
      <c r="D3233" s="204"/>
      <c r="E3233" s="204"/>
      <c r="F3233" s="204"/>
      <c r="G3233" s="204"/>
      <c r="H3233" s="131"/>
      <c r="I3233" s="204"/>
      <c r="J3233" s="204"/>
      <c r="K3233" s="205"/>
      <c r="L3233" s="205"/>
      <c r="M3233" s="205"/>
      <c r="N3233" s="227">
        <f>Table7[[#This Row],[Drug Cost]]+Table7[[#This Row],[Drug Markup]]+Table7[[#This Row],[Drug Dispensing Fee]]</f>
        <v>0</v>
      </c>
      <c r="O3233" s="132"/>
      <c r="P3233" s="205">
        <f>Table7[[#This Row],[Total Drug Cost]]-Table7[[#This Row],[Total Third-party Pay]]</f>
        <v>0</v>
      </c>
      <c r="Q3233" s="205"/>
      <c r="R3233" s="70" t="e">
        <f>VLOOKUP(Table7[[#This Row],[Patient PHN]],'[1]MASTER LIST'!$C:$D,2,FALSE)</f>
        <v>#N/A</v>
      </c>
    </row>
    <row r="3234" spans="1:18" x14ac:dyDescent="0.25">
      <c r="A3234" s="202"/>
      <c r="B3234" s="203"/>
      <c r="C3234" s="204"/>
      <c r="D3234" s="204"/>
      <c r="E3234" s="204"/>
      <c r="F3234" s="204"/>
      <c r="G3234" s="204"/>
      <c r="H3234" s="131"/>
      <c r="I3234" s="204"/>
      <c r="J3234" s="204"/>
      <c r="K3234" s="205"/>
      <c r="L3234" s="205"/>
      <c r="M3234" s="205"/>
      <c r="N3234" s="227">
        <f>Table7[[#This Row],[Drug Cost]]+Table7[[#This Row],[Drug Markup]]+Table7[[#This Row],[Drug Dispensing Fee]]</f>
        <v>0</v>
      </c>
      <c r="O3234" s="132"/>
      <c r="P3234" s="205">
        <f>Table7[[#This Row],[Total Drug Cost]]-Table7[[#This Row],[Total Third-party Pay]]</f>
        <v>0</v>
      </c>
      <c r="Q3234" s="205"/>
      <c r="R3234" s="70" t="e">
        <f>VLOOKUP(Table7[[#This Row],[Patient PHN]],'[1]MASTER LIST'!$C:$D,2,FALSE)</f>
        <v>#N/A</v>
      </c>
    </row>
    <row r="3235" spans="1:18" x14ac:dyDescent="0.25">
      <c r="A3235" s="202"/>
      <c r="B3235" s="203"/>
      <c r="C3235" s="204"/>
      <c r="D3235" s="204"/>
      <c r="E3235" s="204"/>
      <c r="F3235" s="204"/>
      <c r="G3235" s="204"/>
      <c r="H3235" s="131"/>
      <c r="I3235" s="204"/>
      <c r="J3235" s="204"/>
      <c r="K3235" s="205"/>
      <c r="L3235" s="205"/>
      <c r="M3235" s="205"/>
      <c r="N3235" s="227">
        <f>Table7[[#This Row],[Drug Cost]]+Table7[[#This Row],[Drug Markup]]+Table7[[#This Row],[Drug Dispensing Fee]]</f>
        <v>0</v>
      </c>
      <c r="O3235" s="132"/>
      <c r="P3235" s="205">
        <f>Table7[[#This Row],[Total Drug Cost]]-Table7[[#This Row],[Total Third-party Pay]]</f>
        <v>0</v>
      </c>
      <c r="Q3235" s="205"/>
      <c r="R3235" s="70" t="e">
        <f>VLOOKUP(Table7[[#This Row],[Patient PHN]],'[1]MASTER LIST'!$C:$D,2,FALSE)</f>
        <v>#N/A</v>
      </c>
    </row>
    <row r="3236" spans="1:18" x14ac:dyDescent="0.25">
      <c r="A3236" s="202"/>
      <c r="B3236" s="203"/>
      <c r="C3236" s="204"/>
      <c r="D3236" s="204"/>
      <c r="E3236" s="204"/>
      <c r="F3236" s="204"/>
      <c r="G3236" s="204"/>
      <c r="H3236" s="131"/>
      <c r="I3236" s="204"/>
      <c r="J3236" s="204"/>
      <c r="K3236" s="205"/>
      <c r="L3236" s="205"/>
      <c r="M3236" s="205"/>
      <c r="N3236" s="227">
        <f>Table7[[#This Row],[Drug Cost]]+Table7[[#This Row],[Drug Markup]]+Table7[[#This Row],[Drug Dispensing Fee]]</f>
        <v>0</v>
      </c>
      <c r="O3236" s="132"/>
      <c r="P3236" s="205">
        <f>Table7[[#This Row],[Total Drug Cost]]-Table7[[#This Row],[Total Third-party Pay]]</f>
        <v>0</v>
      </c>
      <c r="Q3236" s="205"/>
      <c r="R3236" s="70" t="e">
        <f>VLOOKUP(Table7[[#This Row],[Patient PHN]],'[1]MASTER LIST'!$C:$D,2,FALSE)</f>
        <v>#N/A</v>
      </c>
    </row>
    <row r="3237" spans="1:18" x14ac:dyDescent="0.25">
      <c r="A3237" s="202"/>
      <c r="B3237" s="203"/>
      <c r="C3237" s="204"/>
      <c r="D3237" s="204"/>
      <c r="E3237" s="204"/>
      <c r="F3237" s="204"/>
      <c r="G3237" s="204"/>
      <c r="H3237" s="131"/>
      <c r="I3237" s="204"/>
      <c r="J3237" s="204"/>
      <c r="K3237" s="205"/>
      <c r="L3237" s="205"/>
      <c r="M3237" s="205"/>
      <c r="N3237" s="227">
        <f>Table7[[#This Row],[Drug Cost]]+Table7[[#This Row],[Drug Markup]]+Table7[[#This Row],[Drug Dispensing Fee]]</f>
        <v>0</v>
      </c>
      <c r="O3237" s="132"/>
      <c r="P3237" s="205">
        <f>Table7[[#This Row],[Total Drug Cost]]-Table7[[#This Row],[Total Third-party Pay]]</f>
        <v>0</v>
      </c>
      <c r="Q3237" s="205"/>
      <c r="R3237" s="70" t="e">
        <f>VLOOKUP(Table7[[#This Row],[Patient PHN]],'[1]MASTER LIST'!$C:$D,2,FALSE)</f>
        <v>#N/A</v>
      </c>
    </row>
    <row r="3238" spans="1:18" x14ac:dyDescent="0.25">
      <c r="A3238" s="202"/>
      <c r="B3238" s="203"/>
      <c r="C3238" s="204"/>
      <c r="D3238" s="204"/>
      <c r="E3238" s="204"/>
      <c r="F3238" s="204"/>
      <c r="G3238" s="204"/>
      <c r="H3238" s="131"/>
      <c r="I3238" s="204"/>
      <c r="J3238" s="204"/>
      <c r="K3238" s="205"/>
      <c r="L3238" s="205"/>
      <c r="M3238" s="205"/>
      <c r="N3238" s="227">
        <f>Table7[[#This Row],[Drug Cost]]+Table7[[#This Row],[Drug Markup]]+Table7[[#This Row],[Drug Dispensing Fee]]</f>
        <v>0</v>
      </c>
      <c r="O3238" s="132"/>
      <c r="P3238" s="205">
        <f>Table7[[#This Row],[Total Drug Cost]]-Table7[[#This Row],[Total Third-party Pay]]</f>
        <v>0</v>
      </c>
      <c r="Q3238" s="205"/>
      <c r="R3238" s="70" t="e">
        <f>VLOOKUP(Table7[[#This Row],[Patient PHN]],'[1]MASTER LIST'!$C:$D,2,FALSE)</f>
        <v>#N/A</v>
      </c>
    </row>
    <row r="3239" spans="1:18" x14ac:dyDescent="0.25">
      <c r="A3239" s="202"/>
      <c r="B3239" s="203"/>
      <c r="C3239" s="204"/>
      <c r="D3239" s="204"/>
      <c r="E3239" s="204"/>
      <c r="F3239" s="204"/>
      <c r="G3239" s="204"/>
      <c r="H3239" s="131"/>
      <c r="I3239" s="204"/>
      <c r="J3239" s="204"/>
      <c r="K3239" s="205"/>
      <c r="L3239" s="205"/>
      <c r="M3239" s="205"/>
      <c r="N3239" s="227">
        <f>Table7[[#This Row],[Drug Cost]]+Table7[[#This Row],[Drug Markup]]+Table7[[#This Row],[Drug Dispensing Fee]]</f>
        <v>0</v>
      </c>
      <c r="O3239" s="132"/>
      <c r="P3239" s="205">
        <f>Table7[[#This Row],[Total Drug Cost]]-Table7[[#This Row],[Total Third-party Pay]]</f>
        <v>0</v>
      </c>
      <c r="Q3239" s="205"/>
      <c r="R3239" s="70" t="e">
        <f>VLOOKUP(Table7[[#This Row],[Patient PHN]],'[1]MASTER LIST'!$C:$D,2,FALSE)</f>
        <v>#N/A</v>
      </c>
    </row>
    <row r="3240" spans="1:18" x14ac:dyDescent="0.25">
      <c r="A3240" s="202"/>
      <c r="B3240" s="203"/>
      <c r="C3240" s="204"/>
      <c r="D3240" s="204"/>
      <c r="E3240" s="204"/>
      <c r="F3240" s="204"/>
      <c r="G3240" s="204"/>
      <c r="H3240" s="131"/>
      <c r="I3240" s="204"/>
      <c r="J3240" s="204"/>
      <c r="K3240" s="205"/>
      <c r="L3240" s="205"/>
      <c r="M3240" s="205"/>
      <c r="N3240" s="227">
        <f>Table7[[#This Row],[Drug Cost]]+Table7[[#This Row],[Drug Markup]]+Table7[[#This Row],[Drug Dispensing Fee]]</f>
        <v>0</v>
      </c>
      <c r="O3240" s="132"/>
      <c r="P3240" s="205">
        <f>Table7[[#This Row],[Total Drug Cost]]-Table7[[#This Row],[Total Third-party Pay]]</f>
        <v>0</v>
      </c>
      <c r="Q3240" s="205"/>
      <c r="R3240" s="70" t="e">
        <f>VLOOKUP(Table7[[#This Row],[Patient PHN]],'[1]MASTER LIST'!$C:$D,2,FALSE)</f>
        <v>#N/A</v>
      </c>
    </row>
    <row r="3241" spans="1:18" x14ac:dyDescent="0.25">
      <c r="A3241" s="202"/>
      <c r="B3241" s="203"/>
      <c r="C3241" s="204"/>
      <c r="D3241" s="204"/>
      <c r="E3241" s="204"/>
      <c r="F3241" s="204"/>
      <c r="G3241" s="204"/>
      <c r="H3241" s="131"/>
      <c r="I3241" s="204"/>
      <c r="J3241" s="204"/>
      <c r="K3241" s="205"/>
      <c r="L3241" s="205"/>
      <c r="M3241" s="205"/>
      <c r="N3241" s="227">
        <f>Table7[[#This Row],[Drug Cost]]+Table7[[#This Row],[Drug Markup]]+Table7[[#This Row],[Drug Dispensing Fee]]</f>
        <v>0</v>
      </c>
      <c r="O3241" s="132"/>
      <c r="P3241" s="205">
        <f>Table7[[#This Row],[Total Drug Cost]]-Table7[[#This Row],[Total Third-party Pay]]</f>
        <v>0</v>
      </c>
      <c r="Q3241" s="205"/>
      <c r="R3241" s="70" t="e">
        <f>VLOOKUP(Table7[[#This Row],[Patient PHN]],'[1]MASTER LIST'!$C:$D,2,FALSE)</f>
        <v>#N/A</v>
      </c>
    </row>
    <row r="3242" spans="1:18" x14ac:dyDescent="0.25">
      <c r="A3242" s="202"/>
      <c r="B3242" s="203"/>
      <c r="C3242" s="204"/>
      <c r="D3242" s="204"/>
      <c r="E3242" s="204"/>
      <c r="F3242" s="204"/>
      <c r="G3242" s="204"/>
      <c r="H3242" s="131"/>
      <c r="I3242" s="204"/>
      <c r="J3242" s="204"/>
      <c r="K3242" s="205"/>
      <c r="L3242" s="205"/>
      <c r="M3242" s="205"/>
      <c r="N3242" s="227">
        <f>Table7[[#This Row],[Drug Cost]]+Table7[[#This Row],[Drug Markup]]+Table7[[#This Row],[Drug Dispensing Fee]]</f>
        <v>0</v>
      </c>
      <c r="O3242" s="132"/>
      <c r="P3242" s="205">
        <f>Table7[[#This Row],[Total Drug Cost]]-Table7[[#This Row],[Total Third-party Pay]]</f>
        <v>0</v>
      </c>
      <c r="Q3242" s="205"/>
      <c r="R3242" s="70" t="e">
        <f>VLOOKUP(Table7[[#This Row],[Patient PHN]],'[1]MASTER LIST'!$C:$D,2,FALSE)</f>
        <v>#N/A</v>
      </c>
    </row>
    <row r="3243" spans="1:18" x14ac:dyDescent="0.25">
      <c r="A3243" s="202"/>
      <c r="B3243" s="203"/>
      <c r="C3243" s="204"/>
      <c r="D3243" s="204"/>
      <c r="E3243" s="204"/>
      <c r="F3243" s="204"/>
      <c r="G3243" s="204"/>
      <c r="H3243" s="131"/>
      <c r="I3243" s="204"/>
      <c r="J3243" s="204"/>
      <c r="K3243" s="205"/>
      <c r="L3243" s="205"/>
      <c r="M3243" s="205"/>
      <c r="N3243" s="227">
        <f>Table7[[#This Row],[Drug Cost]]+Table7[[#This Row],[Drug Markup]]+Table7[[#This Row],[Drug Dispensing Fee]]</f>
        <v>0</v>
      </c>
      <c r="O3243" s="132"/>
      <c r="P3243" s="205">
        <f>Table7[[#This Row],[Total Drug Cost]]-Table7[[#This Row],[Total Third-party Pay]]</f>
        <v>0</v>
      </c>
      <c r="Q3243" s="205"/>
      <c r="R3243" s="70" t="e">
        <f>VLOOKUP(Table7[[#This Row],[Patient PHN]],'[1]MASTER LIST'!$C:$D,2,FALSE)</f>
        <v>#N/A</v>
      </c>
    </row>
    <row r="3244" spans="1:18" x14ac:dyDescent="0.25">
      <c r="A3244" s="202"/>
      <c r="B3244" s="203"/>
      <c r="C3244" s="204"/>
      <c r="D3244" s="204"/>
      <c r="E3244" s="204"/>
      <c r="F3244" s="204"/>
      <c r="G3244" s="204"/>
      <c r="H3244" s="131"/>
      <c r="I3244" s="204"/>
      <c r="J3244" s="204"/>
      <c r="K3244" s="205"/>
      <c r="L3244" s="205"/>
      <c r="M3244" s="205"/>
      <c r="N3244" s="227">
        <f>Table7[[#This Row],[Drug Cost]]+Table7[[#This Row],[Drug Markup]]+Table7[[#This Row],[Drug Dispensing Fee]]</f>
        <v>0</v>
      </c>
      <c r="O3244" s="132"/>
      <c r="P3244" s="205">
        <f>Table7[[#This Row],[Total Drug Cost]]-Table7[[#This Row],[Total Third-party Pay]]</f>
        <v>0</v>
      </c>
      <c r="Q3244" s="205"/>
      <c r="R3244" s="70" t="e">
        <f>VLOOKUP(Table7[[#This Row],[Patient PHN]],'[1]MASTER LIST'!$C:$D,2,FALSE)</f>
        <v>#N/A</v>
      </c>
    </row>
    <row r="3245" spans="1:18" x14ac:dyDescent="0.25">
      <c r="A3245" s="202"/>
      <c r="B3245" s="203"/>
      <c r="C3245" s="204"/>
      <c r="D3245" s="204"/>
      <c r="E3245" s="204"/>
      <c r="F3245" s="204"/>
      <c r="G3245" s="204"/>
      <c r="H3245" s="131"/>
      <c r="I3245" s="204"/>
      <c r="J3245" s="204"/>
      <c r="K3245" s="205"/>
      <c r="L3245" s="205"/>
      <c r="M3245" s="205"/>
      <c r="N3245" s="227">
        <f>Table7[[#This Row],[Drug Cost]]+Table7[[#This Row],[Drug Markup]]+Table7[[#This Row],[Drug Dispensing Fee]]</f>
        <v>0</v>
      </c>
      <c r="O3245" s="132"/>
      <c r="P3245" s="205">
        <f>Table7[[#This Row],[Total Drug Cost]]-Table7[[#This Row],[Total Third-party Pay]]</f>
        <v>0</v>
      </c>
      <c r="Q3245" s="205"/>
      <c r="R3245" s="70" t="e">
        <f>VLOOKUP(Table7[[#This Row],[Patient PHN]],'[1]MASTER LIST'!$C:$D,2,FALSE)</f>
        <v>#N/A</v>
      </c>
    </row>
    <row r="3246" spans="1:18" x14ac:dyDescent="0.25">
      <c r="A3246" s="202"/>
      <c r="B3246" s="203"/>
      <c r="C3246" s="204"/>
      <c r="D3246" s="204"/>
      <c r="E3246" s="204"/>
      <c r="F3246" s="204"/>
      <c r="G3246" s="204"/>
      <c r="H3246" s="131"/>
      <c r="I3246" s="204"/>
      <c r="J3246" s="204"/>
      <c r="K3246" s="205"/>
      <c r="L3246" s="205"/>
      <c r="M3246" s="205"/>
      <c r="N3246" s="227">
        <f>Table7[[#This Row],[Drug Cost]]+Table7[[#This Row],[Drug Markup]]+Table7[[#This Row],[Drug Dispensing Fee]]</f>
        <v>0</v>
      </c>
      <c r="O3246" s="132"/>
      <c r="P3246" s="205">
        <f>Table7[[#This Row],[Total Drug Cost]]-Table7[[#This Row],[Total Third-party Pay]]</f>
        <v>0</v>
      </c>
      <c r="Q3246" s="205"/>
      <c r="R3246" s="70" t="e">
        <f>VLOOKUP(Table7[[#This Row],[Patient PHN]],'[1]MASTER LIST'!$C:$D,2,FALSE)</f>
        <v>#N/A</v>
      </c>
    </row>
    <row r="3247" spans="1:18" x14ac:dyDescent="0.25">
      <c r="A3247" s="202"/>
      <c r="B3247" s="203"/>
      <c r="C3247" s="204"/>
      <c r="D3247" s="204"/>
      <c r="E3247" s="204"/>
      <c r="F3247" s="204"/>
      <c r="G3247" s="204"/>
      <c r="H3247" s="131"/>
      <c r="I3247" s="204"/>
      <c r="J3247" s="204"/>
      <c r="K3247" s="205"/>
      <c r="L3247" s="205"/>
      <c r="M3247" s="205"/>
      <c r="N3247" s="227">
        <f>Table7[[#This Row],[Drug Cost]]+Table7[[#This Row],[Drug Markup]]+Table7[[#This Row],[Drug Dispensing Fee]]</f>
        <v>0</v>
      </c>
      <c r="O3247" s="132"/>
      <c r="P3247" s="205">
        <f>Table7[[#This Row],[Total Drug Cost]]-Table7[[#This Row],[Total Third-party Pay]]</f>
        <v>0</v>
      </c>
      <c r="Q3247" s="205"/>
      <c r="R3247" s="70" t="e">
        <f>VLOOKUP(Table7[[#This Row],[Patient PHN]],'[1]MASTER LIST'!$C:$D,2,FALSE)</f>
        <v>#N/A</v>
      </c>
    </row>
    <row r="3248" spans="1:18" x14ac:dyDescent="0.25">
      <c r="A3248" s="202"/>
      <c r="B3248" s="203"/>
      <c r="C3248" s="204"/>
      <c r="D3248" s="204"/>
      <c r="E3248" s="204"/>
      <c r="F3248" s="204"/>
      <c r="G3248" s="204"/>
      <c r="H3248" s="131"/>
      <c r="I3248" s="204"/>
      <c r="J3248" s="204"/>
      <c r="K3248" s="205"/>
      <c r="L3248" s="205"/>
      <c r="M3248" s="205"/>
      <c r="N3248" s="227">
        <f>Table7[[#This Row],[Drug Cost]]+Table7[[#This Row],[Drug Markup]]+Table7[[#This Row],[Drug Dispensing Fee]]</f>
        <v>0</v>
      </c>
      <c r="O3248" s="132"/>
      <c r="P3248" s="205">
        <f>Table7[[#This Row],[Total Drug Cost]]-Table7[[#This Row],[Total Third-party Pay]]</f>
        <v>0</v>
      </c>
      <c r="Q3248" s="205"/>
      <c r="R3248" s="70" t="e">
        <f>VLOOKUP(Table7[[#This Row],[Patient PHN]],'[1]MASTER LIST'!$C:$D,2,FALSE)</f>
        <v>#N/A</v>
      </c>
    </row>
    <row r="3249" spans="1:18" x14ac:dyDescent="0.25">
      <c r="A3249" s="202"/>
      <c r="B3249" s="203"/>
      <c r="C3249" s="204"/>
      <c r="D3249" s="204"/>
      <c r="E3249" s="204"/>
      <c r="F3249" s="204"/>
      <c r="G3249" s="204"/>
      <c r="H3249" s="131"/>
      <c r="I3249" s="204"/>
      <c r="J3249" s="204"/>
      <c r="K3249" s="205"/>
      <c r="L3249" s="205"/>
      <c r="M3249" s="205"/>
      <c r="N3249" s="227">
        <f>Table7[[#This Row],[Drug Cost]]+Table7[[#This Row],[Drug Markup]]+Table7[[#This Row],[Drug Dispensing Fee]]</f>
        <v>0</v>
      </c>
      <c r="O3249" s="132"/>
      <c r="P3249" s="205">
        <f>Table7[[#This Row],[Total Drug Cost]]-Table7[[#This Row],[Total Third-party Pay]]</f>
        <v>0</v>
      </c>
      <c r="Q3249" s="205"/>
      <c r="R3249" s="70" t="e">
        <f>VLOOKUP(Table7[[#This Row],[Patient PHN]],'[1]MASTER LIST'!$C:$D,2,FALSE)</f>
        <v>#N/A</v>
      </c>
    </row>
    <row r="3250" spans="1:18" x14ac:dyDescent="0.25">
      <c r="A3250" s="202"/>
      <c r="B3250" s="203"/>
      <c r="C3250" s="204"/>
      <c r="D3250" s="204"/>
      <c r="E3250" s="204"/>
      <c r="F3250" s="204"/>
      <c r="G3250" s="204"/>
      <c r="H3250" s="131"/>
      <c r="I3250" s="204"/>
      <c r="J3250" s="204"/>
      <c r="K3250" s="205"/>
      <c r="L3250" s="205"/>
      <c r="M3250" s="205"/>
      <c r="N3250" s="227">
        <f>Table7[[#This Row],[Drug Cost]]+Table7[[#This Row],[Drug Markup]]+Table7[[#This Row],[Drug Dispensing Fee]]</f>
        <v>0</v>
      </c>
      <c r="O3250" s="132"/>
      <c r="P3250" s="205">
        <f>Table7[[#This Row],[Total Drug Cost]]-Table7[[#This Row],[Total Third-party Pay]]</f>
        <v>0</v>
      </c>
      <c r="Q3250" s="205"/>
      <c r="R3250" s="70" t="e">
        <f>VLOOKUP(Table7[[#This Row],[Patient PHN]],'[1]MASTER LIST'!$C:$D,2,FALSE)</f>
        <v>#N/A</v>
      </c>
    </row>
    <row r="3251" spans="1:18" x14ac:dyDescent="0.25">
      <c r="A3251" s="202"/>
      <c r="B3251" s="203"/>
      <c r="C3251" s="204"/>
      <c r="D3251" s="204"/>
      <c r="E3251" s="204"/>
      <c r="F3251" s="204"/>
      <c r="G3251" s="204"/>
      <c r="H3251" s="131"/>
      <c r="I3251" s="204"/>
      <c r="J3251" s="204"/>
      <c r="K3251" s="205"/>
      <c r="L3251" s="205"/>
      <c r="M3251" s="205"/>
      <c r="N3251" s="227">
        <f>Table7[[#This Row],[Drug Cost]]+Table7[[#This Row],[Drug Markup]]+Table7[[#This Row],[Drug Dispensing Fee]]</f>
        <v>0</v>
      </c>
      <c r="O3251" s="132"/>
      <c r="P3251" s="205">
        <f>Table7[[#This Row],[Total Drug Cost]]-Table7[[#This Row],[Total Third-party Pay]]</f>
        <v>0</v>
      </c>
      <c r="Q3251" s="205"/>
      <c r="R3251" s="70" t="e">
        <f>VLOOKUP(Table7[[#This Row],[Patient PHN]],'[1]MASTER LIST'!$C:$D,2,FALSE)</f>
        <v>#N/A</v>
      </c>
    </row>
    <row r="3252" spans="1:18" x14ac:dyDescent="0.25">
      <c r="A3252" s="202"/>
      <c r="B3252" s="203"/>
      <c r="C3252" s="204"/>
      <c r="D3252" s="204"/>
      <c r="E3252" s="204"/>
      <c r="F3252" s="204"/>
      <c r="G3252" s="204"/>
      <c r="H3252" s="131"/>
      <c r="I3252" s="204"/>
      <c r="J3252" s="204"/>
      <c r="K3252" s="205"/>
      <c r="L3252" s="205"/>
      <c r="M3252" s="205"/>
      <c r="N3252" s="227">
        <f>Table7[[#This Row],[Drug Cost]]+Table7[[#This Row],[Drug Markup]]+Table7[[#This Row],[Drug Dispensing Fee]]</f>
        <v>0</v>
      </c>
      <c r="O3252" s="132"/>
      <c r="P3252" s="205">
        <f>Table7[[#This Row],[Total Drug Cost]]-Table7[[#This Row],[Total Third-party Pay]]</f>
        <v>0</v>
      </c>
      <c r="Q3252" s="205"/>
      <c r="R3252" s="70" t="e">
        <f>VLOOKUP(Table7[[#This Row],[Patient PHN]],'[1]MASTER LIST'!$C:$D,2,FALSE)</f>
        <v>#N/A</v>
      </c>
    </row>
    <row r="3253" spans="1:18" x14ac:dyDescent="0.25">
      <c r="A3253" s="202"/>
      <c r="B3253" s="203"/>
      <c r="C3253" s="204"/>
      <c r="D3253" s="204"/>
      <c r="E3253" s="204"/>
      <c r="F3253" s="204"/>
      <c r="G3253" s="204"/>
      <c r="H3253" s="131"/>
      <c r="I3253" s="204"/>
      <c r="J3253" s="204"/>
      <c r="K3253" s="205"/>
      <c r="L3253" s="205"/>
      <c r="M3253" s="205"/>
      <c r="N3253" s="227">
        <f>Table7[[#This Row],[Drug Cost]]+Table7[[#This Row],[Drug Markup]]+Table7[[#This Row],[Drug Dispensing Fee]]</f>
        <v>0</v>
      </c>
      <c r="O3253" s="132"/>
      <c r="P3253" s="205">
        <f>Table7[[#This Row],[Total Drug Cost]]-Table7[[#This Row],[Total Third-party Pay]]</f>
        <v>0</v>
      </c>
      <c r="Q3253" s="205"/>
      <c r="R3253" s="70" t="e">
        <f>VLOOKUP(Table7[[#This Row],[Patient PHN]],'[1]MASTER LIST'!$C:$D,2,FALSE)</f>
        <v>#N/A</v>
      </c>
    </row>
    <row r="3254" spans="1:18" x14ac:dyDescent="0.25">
      <c r="A3254" s="202"/>
      <c r="B3254" s="203"/>
      <c r="C3254" s="204"/>
      <c r="D3254" s="204"/>
      <c r="E3254" s="204"/>
      <c r="F3254" s="204"/>
      <c r="G3254" s="204"/>
      <c r="H3254" s="131"/>
      <c r="I3254" s="204"/>
      <c r="J3254" s="204"/>
      <c r="K3254" s="205"/>
      <c r="L3254" s="205"/>
      <c r="M3254" s="205"/>
      <c r="N3254" s="227">
        <f>Table7[[#This Row],[Drug Cost]]+Table7[[#This Row],[Drug Markup]]+Table7[[#This Row],[Drug Dispensing Fee]]</f>
        <v>0</v>
      </c>
      <c r="O3254" s="132"/>
      <c r="P3254" s="205">
        <f>Table7[[#This Row],[Total Drug Cost]]-Table7[[#This Row],[Total Third-party Pay]]</f>
        <v>0</v>
      </c>
      <c r="Q3254" s="205"/>
      <c r="R3254" s="70" t="e">
        <f>VLOOKUP(Table7[[#This Row],[Patient PHN]],'[1]MASTER LIST'!$C:$D,2,FALSE)</f>
        <v>#N/A</v>
      </c>
    </row>
    <row r="3255" spans="1:18" x14ac:dyDescent="0.25">
      <c r="A3255" s="202"/>
      <c r="B3255" s="203"/>
      <c r="C3255" s="204"/>
      <c r="D3255" s="204"/>
      <c r="E3255" s="204"/>
      <c r="F3255" s="204"/>
      <c r="G3255" s="204"/>
      <c r="H3255" s="131"/>
      <c r="I3255" s="204"/>
      <c r="J3255" s="204"/>
      <c r="K3255" s="205"/>
      <c r="L3255" s="205"/>
      <c r="M3255" s="205"/>
      <c r="N3255" s="227">
        <f>Table7[[#This Row],[Drug Cost]]+Table7[[#This Row],[Drug Markup]]+Table7[[#This Row],[Drug Dispensing Fee]]</f>
        <v>0</v>
      </c>
      <c r="O3255" s="132"/>
      <c r="P3255" s="205">
        <f>Table7[[#This Row],[Total Drug Cost]]-Table7[[#This Row],[Total Third-party Pay]]</f>
        <v>0</v>
      </c>
      <c r="Q3255" s="205"/>
      <c r="R3255" s="70" t="e">
        <f>VLOOKUP(Table7[[#This Row],[Patient PHN]],'[1]MASTER LIST'!$C:$D,2,FALSE)</f>
        <v>#N/A</v>
      </c>
    </row>
    <row r="3256" spans="1:18" x14ac:dyDescent="0.25">
      <c r="A3256" s="202"/>
      <c r="B3256" s="203"/>
      <c r="C3256" s="204"/>
      <c r="D3256" s="204"/>
      <c r="E3256" s="204"/>
      <c r="F3256" s="204"/>
      <c r="G3256" s="204"/>
      <c r="H3256" s="131"/>
      <c r="I3256" s="204"/>
      <c r="J3256" s="204"/>
      <c r="K3256" s="205"/>
      <c r="L3256" s="205"/>
      <c r="M3256" s="205"/>
      <c r="N3256" s="227">
        <f>Table7[[#This Row],[Drug Cost]]+Table7[[#This Row],[Drug Markup]]+Table7[[#This Row],[Drug Dispensing Fee]]</f>
        <v>0</v>
      </c>
      <c r="O3256" s="132"/>
      <c r="P3256" s="205">
        <f>Table7[[#This Row],[Total Drug Cost]]-Table7[[#This Row],[Total Third-party Pay]]</f>
        <v>0</v>
      </c>
      <c r="Q3256" s="205"/>
      <c r="R3256" s="70" t="e">
        <f>VLOOKUP(Table7[[#This Row],[Patient PHN]],'[1]MASTER LIST'!$C:$D,2,FALSE)</f>
        <v>#N/A</v>
      </c>
    </row>
    <row r="3257" spans="1:18" x14ac:dyDescent="0.25">
      <c r="A3257" s="202"/>
      <c r="B3257" s="203"/>
      <c r="C3257" s="204"/>
      <c r="D3257" s="204"/>
      <c r="E3257" s="204"/>
      <c r="F3257" s="204"/>
      <c r="G3257" s="204"/>
      <c r="H3257" s="131"/>
      <c r="I3257" s="204"/>
      <c r="J3257" s="204"/>
      <c r="K3257" s="205"/>
      <c r="L3257" s="205"/>
      <c r="M3257" s="205"/>
      <c r="N3257" s="227">
        <f>Table7[[#This Row],[Drug Cost]]+Table7[[#This Row],[Drug Markup]]+Table7[[#This Row],[Drug Dispensing Fee]]</f>
        <v>0</v>
      </c>
      <c r="O3257" s="132"/>
      <c r="P3257" s="205">
        <f>Table7[[#This Row],[Total Drug Cost]]-Table7[[#This Row],[Total Third-party Pay]]</f>
        <v>0</v>
      </c>
      <c r="Q3257" s="205"/>
      <c r="R3257" s="70" t="e">
        <f>VLOOKUP(Table7[[#This Row],[Patient PHN]],'[1]MASTER LIST'!$C:$D,2,FALSE)</f>
        <v>#N/A</v>
      </c>
    </row>
    <row r="3258" spans="1:18" x14ac:dyDescent="0.25">
      <c r="A3258" s="202"/>
      <c r="B3258" s="203"/>
      <c r="C3258" s="204"/>
      <c r="D3258" s="204"/>
      <c r="E3258" s="204"/>
      <c r="F3258" s="204"/>
      <c r="G3258" s="204"/>
      <c r="H3258" s="131"/>
      <c r="I3258" s="204"/>
      <c r="J3258" s="204"/>
      <c r="K3258" s="205"/>
      <c r="L3258" s="205"/>
      <c r="M3258" s="205"/>
      <c r="N3258" s="227">
        <f>Table7[[#This Row],[Drug Cost]]+Table7[[#This Row],[Drug Markup]]+Table7[[#This Row],[Drug Dispensing Fee]]</f>
        <v>0</v>
      </c>
      <c r="O3258" s="132"/>
      <c r="P3258" s="205">
        <f>Table7[[#This Row],[Total Drug Cost]]-Table7[[#This Row],[Total Third-party Pay]]</f>
        <v>0</v>
      </c>
      <c r="Q3258" s="205"/>
      <c r="R3258" s="70" t="e">
        <f>VLOOKUP(Table7[[#This Row],[Patient PHN]],'[1]MASTER LIST'!$C:$D,2,FALSE)</f>
        <v>#N/A</v>
      </c>
    </row>
    <row r="3259" spans="1:18" x14ac:dyDescent="0.25">
      <c r="A3259" s="202"/>
      <c r="B3259" s="203"/>
      <c r="C3259" s="204"/>
      <c r="D3259" s="204"/>
      <c r="E3259" s="204"/>
      <c r="F3259" s="204"/>
      <c r="G3259" s="204"/>
      <c r="H3259" s="131"/>
      <c r="I3259" s="204"/>
      <c r="J3259" s="204"/>
      <c r="K3259" s="205"/>
      <c r="L3259" s="205"/>
      <c r="M3259" s="205"/>
      <c r="N3259" s="227">
        <f>Table7[[#This Row],[Drug Cost]]+Table7[[#This Row],[Drug Markup]]+Table7[[#This Row],[Drug Dispensing Fee]]</f>
        <v>0</v>
      </c>
      <c r="O3259" s="132"/>
      <c r="P3259" s="205">
        <f>Table7[[#This Row],[Total Drug Cost]]-Table7[[#This Row],[Total Third-party Pay]]</f>
        <v>0</v>
      </c>
      <c r="Q3259" s="205"/>
      <c r="R3259" s="70" t="e">
        <f>VLOOKUP(Table7[[#This Row],[Patient PHN]],'[1]MASTER LIST'!$C:$D,2,FALSE)</f>
        <v>#N/A</v>
      </c>
    </row>
    <row r="3260" spans="1:18" x14ac:dyDescent="0.25">
      <c r="A3260" s="202"/>
      <c r="B3260" s="203"/>
      <c r="C3260" s="204"/>
      <c r="D3260" s="204"/>
      <c r="E3260" s="204"/>
      <c r="F3260" s="204"/>
      <c r="G3260" s="204"/>
      <c r="H3260" s="131"/>
      <c r="I3260" s="204"/>
      <c r="J3260" s="204"/>
      <c r="K3260" s="205"/>
      <c r="L3260" s="205"/>
      <c r="M3260" s="205"/>
      <c r="N3260" s="227">
        <f>Table7[[#This Row],[Drug Cost]]+Table7[[#This Row],[Drug Markup]]+Table7[[#This Row],[Drug Dispensing Fee]]</f>
        <v>0</v>
      </c>
      <c r="O3260" s="132"/>
      <c r="P3260" s="205">
        <f>Table7[[#This Row],[Total Drug Cost]]-Table7[[#This Row],[Total Third-party Pay]]</f>
        <v>0</v>
      </c>
      <c r="Q3260" s="205"/>
      <c r="R3260" s="70" t="e">
        <f>VLOOKUP(Table7[[#This Row],[Patient PHN]],'[1]MASTER LIST'!$C:$D,2,FALSE)</f>
        <v>#N/A</v>
      </c>
    </row>
    <row r="3261" spans="1:18" x14ac:dyDescent="0.25">
      <c r="A3261" s="202"/>
      <c r="B3261" s="203"/>
      <c r="C3261" s="204"/>
      <c r="D3261" s="204"/>
      <c r="E3261" s="204"/>
      <c r="F3261" s="204"/>
      <c r="G3261" s="204"/>
      <c r="H3261" s="131"/>
      <c r="I3261" s="204"/>
      <c r="J3261" s="204"/>
      <c r="K3261" s="205"/>
      <c r="L3261" s="205"/>
      <c r="M3261" s="205"/>
      <c r="N3261" s="227">
        <f>Table7[[#This Row],[Drug Cost]]+Table7[[#This Row],[Drug Markup]]+Table7[[#This Row],[Drug Dispensing Fee]]</f>
        <v>0</v>
      </c>
      <c r="O3261" s="132"/>
      <c r="P3261" s="205">
        <f>Table7[[#This Row],[Total Drug Cost]]-Table7[[#This Row],[Total Third-party Pay]]</f>
        <v>0</v>
      </c>
      <c r="Q3261" s="205"/>
      <c r="R3261" s="70" t="e">
        <f>VLOOKUP(Table7[[#This Row],[Patient PHN]],'[1]MASTER LIST'!$C:$D,2,FALSE)</f>
        <v>#N/A</v>
      </c>
    </row>
    <row r="3262" spans="1:18" x14ac:dyDescent="0.25">
      <c r="A3262" s="202"/>
      <c r="B3262" s="203"/>
      <c r="C3262" s="204"/>
      <c r="D3262" s="204"/>
      <c r="E3262" s="204"/>
      <c r="F3262" s="204"/>
      <c r="G3262" s="204"/>
      <c r="H3262" s="131"/>
      <c r="I3262" s="204"/>
      <c r="J3262" s="204"/>
      <c r="K3262" s="205"/>
      <c r="L3262" s="205"/>
      <c r="M3262" s="205"/>
      <c r="N3262" s="227">
        <f>Table7[[#This Row],[Drug Cost]]+Table7[[#This Row],[Drug Markup]]+Table7[[#This Row],[Drug Dispensing Fee]]</f>
        <v>0</v>
      </c>
      <c r="O3262" s="132"/>
      <c r="P3262" s="205">
        <f>Table7[[#This Row],[Total Drug Cost]]-Table7[[#This Row],[Total Third-party Pay]]</f>
        <v>0</v>
      </c>
      <c r="Q3262" s="205"/>
      <c r="R3262" s="70" t="e">
        <f>VLOOKUP(Table7[[#This Row],[Patient PHN]],'[1]MASTER LIST'!$C:$D,2,FALSE)</f>
        <v>#N/A</v>
      </c>
    </row>
    <row r="3263" spans="1:18" x14ac:dyDescent="0.25">
      <c r="A3263" s="202"/>
      <c r="B3263" s="203"/>
      <c r="C3263" s="204"/>
      <c r="D3263" s="204"/>
      <c r="E3263" s="204"/>
      <c r="F3263" s="204"/>
      <c r="G3263" s="204"/>
      <c r="H3263" s="131"/>
      <c r="I3263" s="204"/>
      <c r="J3263" s="204"/>
      <c r="K3263" s="205"/>
      <c r="L3263" s="205"/>
      <c r="M3263" s="205"/>
      <c r="N3263" s="227">
        <f>Table7[[#This Row],[Drug Cost]]+Table7[[#This Row],[Drug Markup]]+Table7[[#This Row],[Drug Dispensing Fee]]</f>
        <v>0</v>
      </c>
      <c r="O3263" s="132"/>
      <c r="P3263" s="205">
        <f>Table7[[#This Row],[Total Drug Cost]]-Table7[[#This Row],[Total Third-party Pay]]</f>
        <v>0</v>
      </c>
      <c r="Q3263" s="205"/>
      <c r="R3263" s="70" t="e">
        <f>VLOOKUP(Table7[[#This Row],[Patient PHN]],'[1]MASTER LIST'!$C:$D,2,FALSE)</f>
        <v>#N/A</v>
      </c>
    </row>
    <row r="3264" spans="1:18" x14ac:dyDescent="0.25">
      <c r="A3264" s="202"/>
      <c r="B3264" s="203"/>
      <c r="C3264" s="204"/>
      <c r="D3264" s="204"/>
      <c r="E3264" s="204"/>
      <c r="F3264" s="204"/>
      <c r="G3264" s="204"/>
      <c r="H3264" s="131"/>
      <c r="I3264" s="204"/>
      <c r="J3264" s="204"/>
      <c r="K3264" s="205"/>
      <c r="L3264" s="205"/>
      <c r="M3264" s="205"/>
      <c r="N3264" s="227">
        <f>Table7[[#This Row],[Drug Cost]]+Table7[[#This Row],[Drug Markup]]+Table7[[#This Row],[Drug Dispensing Fee]]</f>
        <v>0</v>
      </c>
      <c r="O3264" s="132"/>
      <c r="P3264" s="205">
        <f>Table7[[#This Row],[Total Drug Cost]]-Table7[[#This Row],[Total Third-party Pay]]</f>
        <v>0</v>
      </c>
      <c r="Q3264" s="205"/>
      <c r="R3264" s="70" t="e">
        <f>VLOOKUP(Table7[[#This Row],[Patient PHN]],'[1]MASTER LIST'!$C:$D,2,FALSE)</f>
        <v>#N/A</v>
      </c>
    </row>
    <row r="3265" spans="1:18" x14ac:dyDescent="0.25">
      <c r="A3265" s="202"/>
      <c r="B3265" s="203"/>
      <c r="C3265" s="204"/>
      <c r="D3265" s="204"/>
      <c r="E3265" s="204"/>
      <c r="F3265" s="204"/>
      <c r="G3265" s="204"/>
      <c r="H3265" s="131"/>
      <c r="I3265" s="204"/>
      <c r="J3265" s="204"/>
      <c r="K3265" s="205"/>
      <c r="L3265" s="205"/>
      <c r="M3265" s="205"/>
      <c r="N3265" s="227">
        <f>Table7[[#This Row],[Drug Cost]]+Table7[[#This Row],[Drug Markup]]+Table7[[#This Row],[Drug Dispensing Fee]]</f>
        <v>0</v>
      </c>
      <c r="O3265" s="132"/>
      <c r="P3265" s="205">
        <f>Table7[[#This Row],[Total Drug Cost]]-Table7[[#This Row],[Total Third-party Pay]]</f>
        <v>0</v>
      </c>
      <c r="Q3265" s="205"/>
      <c r="R3265" s="70" t="e">
        <f>VLOOKUP(Table7[[#This Row],[Patient PHN]],'[1]MASTER LIST'!$C:$D,2,FALSE)</f>
        <v>#N/A</v>
      </c>
    </row>
    <row r="3266" spans="1:18" x14ac:dyDescent="0.25">
      <c r="A3266" s="202"/>
      <c r="B3266" s="203"/>
      <c r="C3266" s="204"/>
      <c r="D3266" s="204"/>
      <c r="E3266" s="204"/>
      <c r="F3266" s="204"/>
      <c r="G3266" s="204"/>
      <c r="H3266" s="131"/>
      <c r="I3266" s="204"/>
      <c r="J3266" s="204"/>
      <c r="K3266" s="205"/>
      <c r="L3266" s="205"/>
      <c r="M3266" s="205"/>
      <c r="N3266" s="227">
        <f>Table7[[#This Row],[Drug Cost]]+Table7[[#This Row],[Drug Markup]]+Table7[[#This Row],[Drug Dispensing Fee]]</f>
        <v>0</v>
      </c>
      <c r="O3266" s="132"/>
      <c r="P3266" s="205">
        <f>Table7[[#This Row],[Total Drug Cost]]-Table7[[#This Row],[Total Third-party Pay]]</f>
        <v>0</v>
      </c>
      <c r="Q3266" s="205"/>
      <c r="R3266" s="70" t="e">
        <f>VLOOKUP(Table7[[#This Row],[Patient PHN]],'[1]MASTER LIST'!$C:$D,2,FALSE)</f>
        <v>#N/A</v>
      </c>
    </row>
    <row r="3267" spans="1:18" x14ac:dyDescent="0.25">
      <c r="A3267" s="202"/>
      <c r="B3267" s="203"/>
      <c r="C3267" s="204"/>
      <c r="D3267" s="204"/>
      <c r="E3267" s="204"/>
      <c r="F3267" s="204"/>
      <c r="G3267" s="204"/>
      <c r="H3267" s="131"/>
      <c r="I3267" s="204"/>
      <c r="J3267" s="204"/>
      <c r="K3267" s="205"/>
      <c r="L3267" s="205"/>
      <c r="M3267" s="205"/>
      <c r="N3267" s="227">
        <f>Table7[[#This Row],[Drug Cost]]+Table7[[#This Row],[Drug Markup]]+Table7[[#This Row],[Drug Dispensing Fee]]</f>
        <v>0</v>
      </c>
      <c r="O3267" s="132"/>
      <c r="P3267" s="205">
        <f>Table7[[#This Row],[Total Drug Cost]]-Table7[[#This Row],[Total Third-party Pay]]</f>
        <v>0</v>
      </c>
      <c r="Q3267" s="205"/>
      <c r="R3267" s="70" t="e">
        <f>VLOOKUP(Table7[[#This Row],[Patient PHN]],'[1]MASTER LIST'!$C:$D,2,FALSE)</f>
        <v>#N/A</v>
      </c>
    </row>
    <row r="3268" spans="1:18" x14ac:dyDescent="0.25">
      <c r="A3268" s="202"/>
      <c r="B3268" s="203"/>
      <c r="C3268" s="204"/>
      <c r="D3268" s="204"/>
      <c r="E3268" s="204"/>
      <c r="F3268" s="204"/>
      <c r="G3268" s="204"/>
      <c r="H3268" s="131"/>
      <c r="I3268" s="204"/>
      <c r="J3268" s="204"/>
      <c r="K3268" s="205"/>
      <c r="L3268" s="205"/>
      <c r="M3268" s="205"/>
      <c r="N3268" s="227">
        <f>Table7[[#This Row],[Drug Cost]]+Table7[[#This Row],[Drug Markup]]+Table7[[#This Row],[Drug Dispensing Fee]]</f>
        <v>0</v>
      </c>
      <c r="O3268" s="132"/>
      <c r="P3268" s="205">
        <f>Table7[[#This Row],[Total Drug Cost]]-Table7[[#This Row],[Total Third-party Pay]]</f>
        <v>0</v>
      </c>
      <c r="Q3268" s="205"/>
      <c r="R3268" s="70" t="e">
        <f>VLOOKUP(Table7[[#This Row],[Patient PHN]],'[1]MASTER LIST'!$C:$D,2,FALSE)</f>
        <v>#N/A</v>
      </c>
    </row>
    <row r="3269" spans="1:18" x14ac:dyDescent="0.25">
      <c r="A3269" s="202"/>
      <c r="B3269" s="203"/>
      <c r="C3269" s="204"/>
      <c r="D3269" s="204"/>
      <c r="E3269" s="204"/>
      <c r="F3269" s="204"/>
      <c r="G3269" s="204"/>
      <c r="H3269" s="131"/>
      <c r="I3269" s="204"/>
      <c r="J3269" s="204"/>
      <c r="K3269" s="205"/>
      <c r="L3269" s="205"/>
      <c r="M3269" s="205"/>
      <c r="N3269" s="227">
        <f>Table7[[#This Row],[Drug Cost]]+Table7[[#This Row],[Drug Markup]]+Table7[[#This Row],[Drug Dispensing Fee]]</f>
        <v>0</v>
      </c>
      <c r="O3269" s="132"/>
      <c r="P3269" s="205">
        <f>Table7[[#This Row],[Total Drug Cost]]-Table7[[#This Row],[Total Third-party Pay]]</f>
        <v>0</v>
      </c>
      <c r="Q3269" s="205"/>
      <c r="R3269" s="70" t="e">
        <f>VLOOKUP(Table7[[#This Row],[Patient PHN]],'[1]MASTER LIST'!$C:$D,2,FALSE)</f>
        <v>#N/A</v>
      </c>
    </row>
    <row r="3270" spans="1:18" x14ac:dyDescent="0.25">
      <c r="A3270" s="202"/>
      <c r="B3270" s="203"/>
      <c r="C3270" s="204"/>
      <c r="D3270" s="204"/>
      <c r="E3270" s="204"/>
      <c r="F3270" s="204"/>
      <c r="G3270" s="204"/>
      <c r="H3270" s="131"/>
      <c r="I3270" s="204"/>
      <c r="J3270" s="204"/>
      <c r="K3270" s="205"/>
      <c r="L3270" s="205"/>
      <c r="M3270" s="205"/>
      <c r="N3270" s="227">
        <f>Table7[[#This Row],[Drug Cost]]+Table7[[#This Row],[Drug Markup]]+Table7[[#This Row],[Drug Dispensing Fee]]</f>
        <v>0</v>
      </c>
      <c r="O3270" s="132"/>
      <c r="P3270" s="205">
        <f>Table7[[#This Row],[Total Drug Cost]]-Table7[[#This Row],[Total Third-party Pay]]</f>
        <v>0</v>
      </c>
      <c r="Q3270" s="205"/>
      <c r="R3270" s="70" t="e">
        <f>VLOOKUP(Table7[[#This Row],[Patient PHN]],'[1]MASTER LIST'!$C:$D,2,FALSE)</f>
        <v>#N/A</v>
      </c>
    </row>
    <row r="3271" spans="1:18" x14ac:dyDescent="0.25">
      <c r="A3271" s="202"/>
      <c r="B3271" s="203"/>
      <c r="C3271" s="204"/>
      <c r="D3271" s="204"/>
      <c r="E3271" s="204"/>
      <c r="F3271" s="204"/>
      <c r="G3271" s="204"/>
      <c r="H3271" s="131"/>
      <c r="I3271" s="204"/>
      <c r="J3271" s="204"/>
      <c r="K3271" s="205"/>
      <c r="L3271" s="205"/>
      <c r="M3271" s="205"/>
      <c r="N3271" s="227">
        <f>Table7[[#This Row],[Drug Cost]]+Table7[[#This Row],[Drug Markup]]+Table7[[#This Row],[Drug Dispensing Fee]]</f>
        <v>0</v>
      </c>
      <c r="O3271" s="132"/>
      <c r="P3271" s="205">
        <f>Table7[[#This Row],[Total Drug Cost]]-Table7[[#This Row],[Total Third-party Pay]]</f>
        <v>0</v>
      </c>
      <c r="Q3271" s="205"/>
      <c r="R3271" s="70" t="e">
        <f>VLOOKUP(Table7[[#This Row],[Patient PHN]],'[1]MASTER LIST'!$C:$D,2,FALSE)</f>
        <v>#N/A</v>
      </c>
    </row>
    <row r="3272" spans="1:18" x14ac:dyDescent="0.25">
      <c r="A3272" s="202"/>
      <c r="B3272" s="203"/>
      <c r="C3272" s="204"/>
      <c r="D3272" s="204"/>
      <c r="E3272" s="204"/>
      <c r="F3272" s="204"/>
      <c r="G3272" s="204"/>
      <c r="H3272" s="131"/>
      <c r="I3272" s="204"/>
      <c r="J3272" s="204"/>
      <c r="K3272" s="205"/>
      <c r="L3272" s="205"/>
      <c r="M3272" s="205"/>
      <c r="N3272" s="227">
        <f>Table7[[#This Row],[Drug Cost]]+Table7[[#This Row],[Drug Markup]]+Table7[[#This Row],[Drug Dispensing Fee]]</f>
        <v>0</v>
      </c>
      <c r="O3272" s="132"/>
      <c r="P3272" s="205">
        <f>Table7[[#This Row],[Total Drug Cost]]-Table7[[#This Row],[Total Third-party Pay]]</f>
        <v>0</v>
      </c>
      <c r="Q3272" s="205"/>
      <c r="R3272" s="70" t="e">
        <f>VLOOKUP(Table7[[#This Row],[Patient PHN]],'[1]MASTER LIST'!$C:$D,2,FALSE)</f>
        <v>#N/A</v>
      </c>
    </row>
    <row r="3273" spans="1:18" x14ac:dyDescent="0.25">
      <c r="A3273" s="202"/>
      <c r="B3273" s="203"/>
      <c r="C3273" s="204"/>
      <c r="D3273" s="204"/>
      <c r="E3273" s="204"/>
      <c r="F3273" s="204"/>
      <c r="G3273" s="204"/>
      <c r="H3273" s="131"/>
      <c r="I3273" s="204"/>
      <c r="J3273" s="204"/>
      <c r="K3273" s="205"/>
      <c r="L3273" s="205"/>
      <c r="M3273" s="205"/>
      <c r="N3273" s="227">
        <f>Table7[[#This Row],[Drug Cost]]+Table7[[#This Row],[Drug Markup]]+Table7[[#This Row],[Drug Dispensing Fee]]</f>
        <v>0</v>
      </c>
      <c r="O3273" s="132"/>
      <c r="P3273" s="205">
        <f>Table7[[#This Row],[Total Drug Cost]]-Table7[[#This Row],[Total Third-party Pay]]</f>
        <v>0</v>
      </c>
      <c r="Q3273" s="205"/>
      <c r="R3273" s="70" t="e">
        <f>VLOOKUP(Table7[[#This Row],[Patient PHN]],'[1]MASTER LIST'!$C:$D,2,FALSE)</f>
        <v>#N/A</v>
      </c>
    </row>
    <row r="3274" spans="1:18" x14ac:dyDescent="0.25">
      <c r="A3274" s="202"/>
      <c r="B3274" s="203"/>
      <c r="C3274" s="204"/>
      <c r="D3274" s="204"/>
      <c r="E3274" s="204"/>
      <c r="F3274" s="204"/>
      <c r="G3274" s="204"/>
      <c r="H3274" s="131"/>
      <c r="I3274" s="204"/>
      <c r="J3274" s="204"/>
      <c r="K3274" s="205"/>
      <c r="L3274" s="205"/>
      <c r="M3274" s="205"/>
      <c r="N3274" s="227">
        <f>Table7[[#This Row],[Drug Cost]]+Table7[[#This Row],[Drug Markup]]+Table7[[#This Row],[Drug Dispensing Fee]]</f>
        <v>0</v>
      </c>
      <c r="O3274" s="132"/>
      <c r="P3274" s="205">
        <f>Table7[[#This Row],[Total Drug Cost]]-Table7[[#This Row],[Total Third-party Pay]]</f>
        <v>0</v>
      </c>
      <c r="Q3274" s="205"/>
      <c r="R3274" s="70" t="e">
        <f>VLOOKUP(Table7[[#This Row],[Patient PHN]],'[1]MASTER LIST'!$C:$D,2,FALSE)</f>
        <v>#N/A</v>
      </c>
    </row>
    <row r="3275" spans="1:18" x14ac:dyDescent="0.25">
      <c r="A3275" s="202"/>
      <c r="B3275" s="203"/>
      <c r="C3275" s="204"/>
      <c r="D3275" s="204"/>
      <c r="E3275" s="204"/>
      <c r="F3275" s="204"/>
      <c r="G3275" s="204"/>
      <c r="H3275" s="131"/>
      <c r="I3275" s="204"/>
      <c r="J3275" s="204"/>
      <c r="K3275" s="205"/>
      <c r="L3275" s="205"/>
      <c r="M3275" s="205"/>
      <c r="N3275" s="227">
        <f>Table7[[#This Row],[Drug Cost]]+Table7[[#This Row],[Drug Markup]]+Table7[[#This Row],[Drug Dispensing Fee]]</f>
        <v>0</v>
      </c>
      <c r="O3275" s="132"/>
      <c r="P3275" s="205">
        <f>Table7[[#This Row],[Total Drug Cost]]-Table7[[#This Row],[Total Third-party Pay]]</f>
        <v>0</v>
      </c>
      <c r="Q3275" s="205"/>
      <c r="R3275" s="70" t="e">
        <f>VLOOKUP(Table7[[#This Row],[Patient PHN]],'[1]MASTER LIST'!$C:$D,2,FALSE)</f>
        <v>#N/A</v>
      </c>
    </row>
    <row r="3276" spans="1:18" x14ac:dyDescent="0.25">
      <c r="A3276" s="202"/>
      <c r="B3276" s="203"/>
      <c r="C3276" s="204"/>
      <c r="D3276" s="204"/>
      <c r="E3276" s="204"/>
      <c r="F3276" s="204"/>
      <c r="G3276" s="204"/>
      <c r="H3276" s="131"/>
      <c r="I3276" s="204"/>
      <c r="J3276" s="204"/>
      <c r="K3276" s="205"/>
      <c r="L3276" s="205"/>
      <c r="M3276" s="205"/>
      <c r="N3276" s="227">
        <f>Table7[[#This Row],[Drug Cost]]+Table7[[#This Row],[Drug Markup]]+Table7[[#This Row],[Drug Dispensing Fee]]</f>
        <v>0</v>
      </c>
      <c r="O3276" s="132"/>
      <c r="P3276" s="205">
        <f>Table7[[#This Row],[Total Drug Cost]]-Table7[[#This Row],[Total Third-party Pay]]</f>
        <v>0</v>
      </c>
      <c r="Q3276" s="205"/>
      <c r="R3276" s="70" t="e">
        <f>VLOOKUP(Table7[[#This Row],[Patient PHN]],'[1]MASTER LIST'!$C:$D,2,FALSE)</f>
        <v>#N/A</v>
      </c>
    </row>
    <row r="3277" spans="1:18" x14ac:dyDescent="0.25">
      <c r="A3277" s="202"/>
      <c r="B3277" s="203"/>
      <c r="C3277" s="204"/>
      <c r="D3277" s="204"/>
      <c r="E3277" s="204"/>
      <c r="F3277" s="204"/>
      <c r="G3277" s="204"/>
      <c r="H3277" s="131"/>
      <c r="I3277" s="204"/>
      <c r="J3277" s="204"/>
      <c r="K3277" s="205"/>
      <c r="L3277" s="205"/>
      <c r="M3277" s="205"/>
      <c r="N3277" s="227">
        <f>Table7[[#This Row],[Drug Cost]]+Table7[[#This Row],[Drug Markup]]+Table7[[#This Row],[Drug Dispensing Fee]]</f>
        <v>0</v>
      </c>
      <c r="O3277" s="132"/>
      <c r="P3277" s="205">
        <f>Table7[[#This Row],[Total Drug Cost]]-Table7[[#This Row],[Total Third-party Pay]]</f>
        <v>0</v>
      </c>
      <c r="Q3277" s="205"/>
      <c r="R3277" s="70" t="e">
        <f>VLOOKUP(Table7[[#This Row],[Patient PHN]],'[1]MASTER LIST'!$C:$D,2,FALSE)</f>
        <v>#N/A</v>
      </c>
    </row>
    <row r="3278" spans="1:18" x14ac:dyDescent="0.25">
      <c r="A3278" s="202"/>
      <c r="B3278" s="203"/>
      <c r="C3278" s="204"/>
      <c r="D3278" s="204"/>
      <c r="E3278" s="204"/>
      <c r="F3278" s="204"/>
      <c r="G3278" s="204"/>
      <c r="H3278" s="131"/>
      <c r="I3278" s="204"/>
      <c r="J3278" s="204"/>
      <c r="K3278" s="205"/>
      <c r="L3278" s="205"/>
      <c r="M3278" s="205"/>
      <c r="N3278" s="227">
        <f>Table7[[#This Row],[Drug Cost]]+Table7[[#This Row],[Drug Markup]]+Table7[[#This Row],[Drug Dispensing Fee]]</f>
        <v>0</v>
      </c>
      <c r="O3278" s="132"/>
      <c r="P3278" s="205">
        <f>Table7[[#This Row],[Total Drug Cost]]-Table7[[#This Row],[Total Third-party Pay]]</f>
        <v>0</v>
      </c>
      <c r="Q3278" s="205"/>
      <c r="R3278" s="70" t="e">
        <f>VLOOKUP(Table7[[#This Row],[Patient PHN]],'[1]MASTER LIST'!$C:$D,2,FALSE)</f>
        <v>#N/A</v>
      </c>
    </row>
    <row r="3279" spans="1:18" x14ac:dyDescent="0.25">
      <c r="A3279" s="202"/>
      <c r="B3279" s="203"/>
      <c r="C3279" s="204"/>
      <c r="D3279" s="204"/>
      <c r="E3279" s="204"/>
      <c r="F3279" s="204"/>
      <c r="G3279" s="204"/>
      <c r="H3279" s="131"/>
      <c r="I3279" s="204"/>
      <c r="J3279" s="204"/>
      <c r="K3279" s="205"/>
      <c r="L3279" s="205"/>
      <c r="M3279" s="205"/>
      <c r="N3279" s="227">
        <f>Table7[[#This Row],[Drug Cost]]+Table7[[#This Row],[Drug Markup]]+Table7[[#This Row],[Drug Dispensing Fee]]</f>
        <v>0</v>
      </c>
      <c r="O3279" s="132"/>
      <c r="P3279" s="205">
        <f>Table7[[#This Row],[Total Drug Cost]]-Table7[[#This Row],[Total Third-party Pay]]</f>
        <v>0</v>
      </c>
      <c r="Q3279" s="205"/>
      <c r="R3279" s="70" t="e">
        <f>VLOOKUP(Table7[[#This Row],[Patient PHN]],'[1]MASTER LIST'!$C:$D,2,FALSE)</f>
        <v>#N/A</v>
      </c>
    </row>
    <row r="3280" spans="1:18" x14ac:dyDescent="0.25">
      <c r="A3280" s="202"/>
      <c r="B3280" s="203"/>
      <c r="C3280" s="204"/>
      <c r="D3280" s="204"/>
      <c r="E3280" s="204"/>
      <c r="F3280" s="204"/>
      <c r="G3280" s="204"/>
      <c r="H3280" s="131"/>
      <c r="I3280" s="204"/>
      <c r="J3280" s="204"/>
      <c r="K3280" s="205"/>
      <c r="L3280" s="205"/>
      <c r="M3280" s="205"/>
      <c r="N3280" s="227">
        <f>Table7[[#This Row],[Drug Cost]]+Table7[[#This Row],[Drug Markup]]+Table7[[#This Row],[Drug Dispensing Fee]]</f>
        <v>0</v>
      </c>
      <c r="O3280" s="132"/>
      <c r="P3280" s="205">
        <f>Table7[[#This Row],[Total Drug Cost]]-Table7[[#This Row],[Total Third-party Pay]]</f>
        <v>0</v>
      </c>
      <c r="Q3280" s="205"/>
      <c r="R3280" s="70" t="e">
        <f>VLOOKUP(Table7[[#This Row],[Patient PHN]],'[1]MASTER LIST'!$C:$D,2,FALSE)</f>
        <v>#N/A</v>
      </c>
    </row>
    <row r="3281" spans="1:18" x14ac:dyDescent="0.25">
      <c r="A3281" s="202"/>
      <c r="B3281" s="203"/>
      <c r="C3281" s="204"/>
      <c r="D3281" s="204"/>
      <c r="E3281" s="204"/>
      <c r="F3281" s="204"/>
      <c r="G3281" s="204"/>
      <c r="H3281" s="131"/>
      <c r="I3281" s="204"/>
      <c r="J3281" s="204"/>
      <c r="K3281" s="205"/>
      <c r="L3281" s="205"/>
      <c r="M3281" s="205"/>
      <c r="N3281" s="227">
        <f>Table7[[#This Row],[Drug Cost]]+Table7[[#This Row],[Drug Markup]]+Table7[[#This Row],[Drug Dispensing Fee]]</f>
        <v>0</v>
      </c>
      <c r="O3281" s="132"/>
      <c r="P3281" s="205">
        <f>Table7[[#This Row],[Total Drug Cost]]-Table7[[#This Row],[Total Third-party Pay]]</f>
        <v>0</v>
      </c>
      <c r="Q3281" s="205"/>
      <c r="R3281" s="70" t="e">
        <f>VLOOKUP(Table7[[#This Row],[Patient PHN]],'[1]MASTER LIST'!$C:$D,2,FALSE)</f>
        <v>#N/A</v>
      </c>
    </row>
    <row r="3282" spans="1:18" x14ac:dyDescent="0.25">
      <c r="A3282" s="202"/>
      <c r="B3282" s="203"/>
      <c r="C3282" s="204"/>
      <c r="D3282" s="204"/>
      <c r="E3282" s="204"/>
      <c r="F3282" s="204"/>
      <c r="G3282" s="204"/>
      <c r="H3282" s="131"/>
      <c r="I3282" s="204"/>
      <c r="J3282" s="204"/>
      <c r="K3282" s="205"/>
      <c r="L3282" s="205"/>
      <c r="M3282" s="205"/>
      <c r="N3282" s="227">
        <f>Table7[[#This Row],[Drug Cost]]+Table7[[#This Row],[Drug Markup]]+Table7[[#This Row],[Drug Dispensing Fee]]</f>
        <v>0</v>
      </c>
      <c r="O3282" s="132"/>
      <c r="P3282" s="205">
        <f>Table7[[#This Row],[Total Drug Cost]]-Table7[[#This Row],[Total Third-party Pay]]</f>
        <v>0</v>
      </c>
      <c r="Q3282" s="205"/>
      <c r="R3282" s="70" t="e">
        <f>VLOOKUP(Table7[[#This Row],[Patient PHN]],'[1]MASTER LIST'!$C:$D,2,FALSE)</f>
        <v>#N/A</v>
      </c>
    </row>
    <row r="3283" spans="1:18" x14ac:dyDescent="0.25">
      <c r="A3283" s="202"/>
      <c r="B3283" s="203"/>
      <c r="C3283" s="204"/>
      <c r="D3283" s="204"/>
      <c r="E3283" s="204"/>
      <c r="F3283" s="204"/>
      <c r="G3283" s="204"/>
      <c r="H3283" s="131"/>
      <c r="I3283" s="204"/>
      <c r="J3283" s="204"/>
      <c r="K3283" s="205"/>
      <c r="L3283" s="205"/>
      <c r="M3283" s="205"/>
      <c r="N3283" s="227">
        <f>Table7[[#This Row],[Drug Cost]]+Table7[[#This Row],[Drug Markup]]+Table7[[#This Row],[Drug Dispensing Fee]]</f>
        <v>0</v>
      </c>
      <c r="O3283" s="132"/>
      <c r="P3283" s="205">
        <f>Table7[[#This Row],[Total Drug Cost]]-Table7[[#This Row],[Total Third-party Pay]]</f>
        <v>0</v>
      </c>
      <c r="Q3283" s="205"/>
      <c r="R3283" s="70" t="e">
        <f>VLOOKUP(Table7[[#This Row],[Patient PHN]],'[1]MASTER LIST'!$C:$D,2,FALSE)</f>
        <v>#N/A</v>
      </c>
    </row>
    <row r="3284" spans="1:18" x14ac:dyDescent="0.25">
      <c r="A3284" s="202"/>
      <c r="B3284" s="203"/>
      <c r="C3284" s="204"/>
      <c r="D3284" s="204"/>
      <c r="E3284" s="204"/>
      <c r="F3284" s="204"/>
      <c r="G3284" s="204"/>
      <c r="H3284" s="131"/>
      <c r="I3284" s="204"/>
      <c r="J3284" s="204"/>
      <c r="K3284" s="205"/>
      <c r="L3284" s="205"/>
      <c r="M3284" s="205"/>
      <c r="N3284" s="227">
        <f>Table7[[#This Row],[Drug Cost]]+Table7[[#This Row],[Drug Markup]]+Table7[[#This Row],[Drug Dispensing Fee]]</f>
        <v>0</v>
      </c>
      <c r="O3284" s="132"/>
      <c r="P3284" s="205">
        <f>Table7[[#This Row],[Total Drug Cost]]-Table7[[#This Row],[Total Third-party Pay]]</f>
        <v>0</v>
      </c>
      <c r="Q3284" s="205"/>
      <c r="R3284" s="70" t="e">
        <f>VLOOKUP(Table7[[#This Row],[Patient PHN]],'[1]MASTER LIST'!$C:$D,2,FALSE)</f>
        <v>#N/A</v>
      </c>
    </row>
    <row r="3285" spans="1:18" x14ac:dyDescent="0.25">
      <c r="A3285" s="202"/>
      <c r="B3285" s="203"/>
      <c r="C3285" s="204"/>
      <c r="D3285" s="204"/>
      <c r="E3285" s="204"/>
      <c r="F3285" s="204"/>
      <c r="G3285" s="204"/>
      <c r="H3285" s="131"/>
      <c r="I3285" s="204"/>
      <c r="J3285" s="204"/>
      <c r="K3285" s="205"/>
      <c r="L3285" s="205"/>
      <c r="M3285" s="205"/>
      <c r="N3285" s="227">
        <f>Table7[[#This Row],[Drug Cost]]+Table7[[#This Row],[Drug Markup]]+Table7[[#This Row],[Drug Dispensing Fee]]</f>
        <v>0</v>
      </c>
      <c r="O3285" s="132"/>
      <c r="P3285" s="205">
        <f>Table7[[#This Row],[Total Drug Cost]]-Table7[[#This Row],[Total Third-party Pay]]</f>
        <v>0</v>
      </c>
      <c r="Q3285" s="205"/>
      <c r="R3285" s="70" t="e">
        <f>VLOOKUP(Table7[[#This Row],[Patient PHN]],'[1]MASTER LIST'!$C:$D,2,FALSE)</f>
        <v>#N/A</v>
      </c>
    </row>
    <row r="3286" spans="1:18" x14ac:dyDescent="0.25">
      <c r="A3286" s="202"/>
      <c r="B3286" s="203"/>
      <c r="C3286" s="204"/>
      <c r="D3286" s="204"/>
      <c r="E3286" s="204"/>
      <c r="F3286" s="204"/>
      <c r="G3286" s="204"/>
      <c r="H3286" s="131"/>
      <c r="I3286" s="204"/>
      <c r="J3286" s="204"/>
      <c r="K3286" s="205"/>
      <c r="L3286" s="205"/>
      <c r="M3286" s="205"/>
      <c r="N3286" s="227">
        <f>Table7[[#This Row],[Drug Cost]]+Table7[[#This Row],[Drug Markup]]+Table7[[#This Row],[Drug Dispensing Fee]]</f>
        <v>0</v>
      </c>
      <c r="O3286" s="132"/>
      <c r="P3286" s="205">
        <f>Table7[[#This Row],[Total Drug Cost]]-Table7[[#This Row],[Total Third-party Pay]]</f>
        <v>0</v>
      </c>
      <c r="Q3286" s="205"/>
      <c r="R3286" s="70" t="e">
        <f>VLOOKUP(Table7[[#This Row],[Patient PHN]],'[1]MASTER LIST'!$C:$D,2,FALSE)</f>
        <v>#N/A</v>
      </c>
    </row>
    <row r="3287" spans="1:18" x14ac:dyDescent="0.25">
      <c r="A3287" s="202"/>
      <c r="B3287" s="203"/>
      <c r="C3287" s="204"/>
      <c r="D3287" s="204"/>
      <c r="E3287" s="204"/>
      <c r="F3287" s="204"/>
      <c r="G3287" s="204"/>
      <c r="H3287" s="131"/>
      <c r="I3287" s="204"/>
      <c r="J3287" s="204"/>
      <c r="K3287" s="205"/>
      <c r="L3287" s="205"/>
      <c r="M3287" s="205"/>
      <c r="N3287" s="227">
        <f>Table7[[#This Row],[Drug Cost]]+Table7[[#This Row],[Drug Markup]]+Table7[[#This Row],[Drug Dispensing Fee]]</f>
        <v>0</v>
      </c>
      <c r="O3287" s="132"/>
      <c r="P3287" s="205">
        <f>Table7[[#This Row],[Total Drug Cost]]-Table7[[#This Row],[Total Third-party Pay]]</f>
        <v>0</v>
      </c>
      <c r="Q3287" s="205"/>
      <c r="R3287" s="70" t="e">
        <f>VLOOKUP(Table7[[#This Row],[Patient PHN]],'[1]MASTER LIST'!$C:$D,2,FALSE)</f>
        <v>#N/A</v>
      </c>
    </row>
    <row r="3288" spans="1:18" x14ac:dyDescent="0.25">
      <c r="A3288" s="202"/>
      <c r="B3288" s="203"/>
      <c r="C3288" s="204"/>
      <c r="D3288" s="204"/>
      <c r="E3288" s="204"/>
      <c r="F3288" s="204"/>
      <c r="G3288" s="204"/>
      <c r="H3288" s="131"/>
      <c r="I3288" s="204"/>
      <c r="J3288" s="204"/>
      <c r="K3288" s="205"/>
      <c r="L3288" s="205"/>
      <c r="M3288" s="205"/>
      <c r="N3288" s="227">
        <f>Table7[[#This Row],[Drug Cost]]+Table7[[#This Row],[Drug Markup]]+Table7[[#This Row],[Drug Dispensing Fee]]</f>
        <v>0</v>
      </c>
      <c r="O3288" s="132"/>
      <c r="P3288" s="205">
        <f>Table7[[#This Row],[Total Drug Cost]]-Table7[[#This Row],[Total Third-party Pay]]</f>
        <v>0</v>
      </c>
      <c r="Q3288" s="205"/>
      <c r="R3288" s="70" t="e">
        <f>VLOOKUP(Table7[[#This Row],[Patient PHN]],'[1]MASTER LIST'!$C:$D,2,FALSE)</f>
        <v>#N/A</v>
      </c>
    </row>
    <row r="3289" spans="1:18" x14ac:dyDescent="0.25">
      <c r="A3289" s="202"/>
      <c r="B3289" s="203"/>
      <c r="C3289" s="204"/>
      <c r="D3289" s="204"/>
      <c r="E3289" s="204"/>
      <c r="F3289" s="204"/>
      <c r="G3289" s="204"/>
      <c r="H3289" s="131"/>
      <c r="I3289" s="204"/>
      <c r="J3289" s="204"/>
      <c r="K3289" s="205"/>
      <c r="L3289" s="205"/>
      <c r="M3289" s="205"/>
      <c r="N3289" s="227">
        <f>Table7[[#This Row],[Drug Cost]]+Table7[[#This Row],[Drug Markup]]+Table7[[#This Row],[Drug Dispensing Fee]]</f>
        <v>0</v>
      </c>
      <c r="O3289" s="132"/>
      <c r="P3289" s="205">
        <f>Table7[[#This Row],[Total Drug Cost]]-Table7[[#This Row],[Total Third-party Pay]]</f>
        <v>0</v>
      </c>
      <c r="Q3289" s="205"/>
      <c r="R3289" s="70" t="e">
        <f>VLOOKUP(Table7[[#This Row],[Patient PHN]],'[1]MASTER LIST'!$C:$D,2,FALSE)</f>
        <v>#N/A</v>
      </c>
    </row>
    <row r="3290" spans="1:18" x14ac:dyDescent="0.25">
      <c r="A3290" s="202"/>
      <c r="B3290" s="203"/>
      <c r="C3290" s="204"/>
      <c r="D3290" s="204"/>
      <c r="E3290" s="204"/>
      <c r="F3290" s="204"/>
      <c r="G3290" s="204"/>
      <c r="H3290" s="131"/>
      <c r="I3290" s="204"/>
      <c r="J3290" s="204"/>
      <c r="K3290" s="205"/>
      <c r="L3290" s="205"/>
      <c r="M3290" s="205"/>
      <c r="N3290" s="227">
        <f>Table7[[#This Row],[Drug Cost]]+Table7[[#This Row],[Drug Markup]]+Table7[[#This Row],[Drug Dispensing Fee]]</f>
        <v>0</v>
      </c>
      <c r="O3290" s="132"/>
      <c r="P3290" s="205">
        <f>Table7[[#This Row],[Total Drug Cost]]-Table7[[#This Row],[Total Third-party Pay]]</f>
        <v>0</v>
      </c>
      <c r="Q3290" s="205"/>
      <c r="R3290" s="70" t="e">
        <f>VLOOKUP(Table7[[#This Row],[Patient PHN]],'[1]MASTER LIST'!$C:$D,2,FALSE)</f>
        <v>#N/A</v>
      </c>
    </row>
    <row r="3291" spans="1:18" x14ac:dyDescent="0.25">
      <c r="A3291" s="202"/>
      <c r="B3291" s="203"/>
      <c r="C3291" s="204"/>
      <c r="D3291" s="204"/>
      <c r="E3291" s="204"/>
      <c r="F3291" s="204"/>
      <c r="G3291" s="204"/>
      <c r="H3291" s="131"/>
      <c r="I3291" s="204"/>
      <c r="J3291" s="204"/>
      <c r="K3291" s="205"/>
      <c r="L3291" s="205"/>
      <c r="M3291" s="205"/>
      <c r="N3291" s="227">
        <f>Table7[[#This Row],[Drug Cost]]+Table7[[#This Row],[Drug Markup]]+Table7[[#This Row],[Drug Dispensing Fee]]</f>
        <v>0</v>
      </c>
      <c r="O3291" s="132"/>
      <c r="P3291" s="205">
        <f>Table7[[#This Row],[Total Drug Cost]]-Table7[[#This Row],[Total Third-party Pay]]</f>
        <v>0</v>
      </c>
      <c r="Q3291" s="205"/>
      <c r="R3291" s="70" t="e">
        <f>VLOOKUP(Table7[[#This Row],[Patient PHN]],'[1]MASTER LIST'!$C:$D,2,FALSE)</f>
        <v>#N/A</v>
      </c>
    </row>
    <row r="3292" spans="1:18" x14ac:dyDescent="0.25">
      <c r="A3292" s="202"/>
      <c r="B3292" s="203"/>
      <c r="C3292" s="204"/>
      <c r="D3292" s="204"/>
      <c r="E3292" s="204"/>
      <c r="F3292" s="204"/>
      <c r="G3292" s="204"/>
      <c r="H3292" s="131"/>
      <c r="I3292" s="204"/>
      <c r="J3292" s="204"/>
      <c r="K3292" s="205"/>
      <c r="L3292" s="205"/>
      <c r="M3292" s="205"/>
      <c r="N3292" s="227">
        <f>Table7[[#This Row],[Drug Cost]]+Table7[[#This Row],[Drug Markup]]+Table7[[#This Row],[Drug Dispensing Fee]]</f>
        <v>0</v>
      </c>
      <c r="O3292" s="132"/>
      <c r="P3292" s="205">
        <f>Table7[[#This Row],[Total Drug Cost]]-Table7[[#This Row],[Total Third-party Pay]]</f>
        <v>0</v>
      </c>
      <c r="Q3292" s="205"/>
      <c r="R3292" s="70" t="e">
        <f>VLOOKUP(Table7[[#This Row],[Patient PHN]],'[1]MASTER LIST'!$C:$D,2,FALSE)</f>
        <v>#N/A</v>
      </c>
    </row>
    <row r="3293" spans="1:18" x14ac:dyDescent="0.25">
      <c r="A3293" s="202"/>
      <c r="B3293" s="203"/>
      <c r="C3293" s="204"/>
      <c r="D3293" s="204"/>
      <c r="E3293" s="204"/>
      <c r="F3293" s="204"/>
      <c r="G3293" s="204"/>
      <c r="H3293" s="131"/>
      <c r="I3293" s="204"/>
      <c r="J3293" s="204"/>
      <c r="K3293" s="205"/>
      <c r="L3293" s="205"/>
      <c r="M3293" s="205"/>
      <c r="N3293" s="227">
        <f>Table7[[#This Row],[Drug Cost]]+Table7[[#This Row],[Drug Markup]]+Table7[[#This Row],[Drug Dispensing Fee]]</f>
        <v>0</v>
      </c>
      <c r="O3293" s="132"/>
      <c r="P3293" s="205">
        <f>Table7[[#This Row],[Total Drug Cost]]-Table7[[#This Row],[Total Third-party Pay]]</f>
        <v>0</v>
      </c>
      <c r="Q3293" s="205"/>
      <c r="R3293" s="70" t="e">
        <f>VLOOKUP(Table7[[#This Row],[Patient PHN]],'[1]MASTER LIST'!$C:$D,2,FALSE)</f>
        <v>#N/A</v>
      </c>
    </row>
    <row r="3294" spans="1:18" x14ac:dyDescent="0.25">
      <c r="A3294" s="202"/>
      <c r="B3294" s="203"/>
      <c r="C3294" s="204"/>
      <c r="D3294" s="204"/>
      <c r="E3294" s="204"/>
      <c r="F3294" s="204"/>
      <c r="G3294" s="204"/>
      <c r="H3294" s="131"/>
      <c r="I3294" s="204"/>
      <c r="J3294" s="204"/>
      <c r="K3294" s="205"/>
      <c r="L3294" s="205"/>
      <c r="M3294" s="205"/>
      <c r="N3294" s="227">
        <f>Table7[[#This Row],[Drug Cost]]+Table7[[#This Row],[Drug Markup]]+Table7[[#This Row],[Drug Dispensing Fee]]</f>
        <v>0</v>
      </c>
      <c r="O3294" s="132"/>
      <c r="P3294" s="205">
        <f>Table7[[#This Row],[Total Drug Cost]]-Table7[[#This Row],[Total Third-party Pay]]</f>
        <v>0</v>
      </c>
      <c r="Q3294" s="205"/>
      <c r="R3294" s="70" t="e">
        <f>VLOOKUP(Table7[[#This Row],[Patient PHN]],'[1]MASTER LIST'!$C:$D,2,FALSE)</f>
        <v>#N/A</v>
      </c>
    </row>
    <row r="3295" spans="1:18" x14ac:dyDescent="0.25">
      <c r="A3295" s="202"/>
      <c r="B3295" s="203"/>
      <c r="C3295" s="204"/>
      <c r="D3295" s="204"/>
      <c r="E3295" s="204"/>
      <c r="F3295" s="204"/>
      <c r="G3295" s="204"/>
      <c r="H3295" s="131"/>
      <c r="I3295" s="204"/>
      <c r="J3295" s="204"/>
      <c r="K3295" s="205"/>
      <c r="L3295" s="205"/>
      <c r="M3295" s="205"/>
      <c r="N3295" s="227">
        <f>Table7[[#This Row],[Drug Cost]]+Table7[[#This Row],[Drug Markup]]+Table7[[#This Row],[Drug Dispensing Fee]]</f>
        <v>0</v>
      </c>
      <c r="O3295" s="132"/>
      <c r="P3295" s="205">
        <f>Table7[[#This Row],[Total Drug Cost]]-Table7[[#This Row],[Total Third-party Pay]]</f>
        <v>0</v>
      </c>
      <c r="Q3295" s="205"/>
      <c r="R3295" s="70" t="e">
        <f>VLOOKUP(Table7[[#This Row],[Patient PHN]],'[1]MASTER LIST'!$C:$D,2,FALSE)</f>
        <v>#N/A</v>
      </c>
    </row>
    <row r="3296" spans="1:18" x14ac:dyDescent="0.25">
      <c r="A3296" s="202"/>
      <c r="B3296" s="203"/>
      <c r="C3296" s="204"/>
      <c r="D3296" s="204"/>
      <c r="E3296" s="204"/>
      <c r="F3296" s="204"/>
      <c r="G3296" s="204"/>
      <c r="H3296" s="131"/>
      <c r="I3296" s="204"/>
      <c r="J3296" s="204"/>
      <c r="K3296" s="205"/>
      <c r="L3296" s="205"/>
      <c r="M3296" s="205"/>
      <c r="N3296" s="227">
        <f>Table7[[#This Row],[Drug Cost]]+Table7[[#This Row],[Drug Markup]]+Table7[[#This Row],[Drug Dispensing Fee]]</f>
        <v>0</v>
      </c>
      <c r="O3296" s="132"/>
      <c r="P3296" s="205">
        <f>Table7[[#This Row],[Total Drug Cost]]-Table7[[#This Row],[Total Third-party Pay]]</f>
        <v>0</v>
      </c>
      <c r="Q3296" s="205"/>
      <c r="R3296" s="70" t="e">
        <f>VLOOKUP(Table7[[#This Row],[Patient PHN]],'[1]MASTER LIST'!$C:$D,2,FALSE)</f>
        <v>#N/A</v>
      </c>
    </row>
    <row r="3297" spans="1:18" x14ac:dyDescent="0.25">
      <c r="A3297" s="202"/>
      <c r="B3297" s="203"/>
      <c r="C3297" s="204"/>
      <c r="D3297" s="204"/>
      <c r="E3297" s="204"/>
      <c r="F3297" s="204"/>
      <c r="G3297" s="204"/>
      <c r="H3297" s="131"/>
      <c r="I3297" s="204"/>
      <c r="J3297" s="204"/>
      <c r="K3297" s="205"/>
      <c r="L3297" s="205"/>
      <c r="M3297" s="205"/>
      <c r="N3297" s="227">
        <f>Table7[[#This Row],[Drug Cost]]+Table7[[#This Row],[Drug Markup]]+Table7[[#This Row],[Drug Dispensing Fee]]</f>
        <v>0</v>
      </c>
      <c r="O3297" s="132"/>
      <c r="P3297" s="205">
        <f>Table7[[#This Row],[Total Drug Cost]]-Table7[[#This Row],[Total Third-party Pay]]</f>
        <v>0</v>
      </c>
      <c r="Q3297" s="205"/>
      <c r="R3297" s="70" t="e">
        <f>VLOOKUP(Table7[[#This Row],[Patient PHN]],'[1]MASTER LIST'!$C:$D,2,FALSE)</f>
        <v>#N/A</v>
      </c>
    </row>
    <row r="3298" spans="1:18" x14ac:dyDescent="0.25">
      <c r="A3298" s="202"/>
      <c r="B3298" s="203"/>
      <c r="C3298" s="204"/>
      <c r="D3298" s="204"/>
      <c r="E3298" s="204"/>
      <c r="F3298" s="204"/>
      <c r="G3298" s="204"/>
      <c r="H3298" s="131"/>
      <c r="I3298" s="204"/>
      <c r="J3298" s="204"/>
      <c r="K3298" s="205"/>
      <c r="L3298" s="205"/>
      <c r="M3298" s="205"/>
      <c r="N3298" s="227">
        <f>Table7[[#This Row],[Drug Cost]]+Table7[[#This Row],[Drug Markup]]+Table7[[#This Row],[Drug Dispensing Fee]]</f>
        <v>0</v>
      </c>
      <c r="O3298" s="132"/>
      <c r="P3298" s="205">
        <f>Table7[[#This Row],[Total Drug Cost]]-Table7[[#This Row],[Total Third-party Pay]]</f>
        <v>0</v>
      </c>
      <c r="Q3298" s="205"/>
      <c r="R3298" s="70" t="e">
        <f>VLOOKUP(Table7[[#This Row],[Patient PHN]],'[1]MASTER LIST'!$C:$D,2,FALSE)</f>
        <v>#N/A</v>
      </c>
    </row>
    <row r="3299" spans="1:18" x14ac:dyDescent="0.25">
      <c r="A3299" s="202"/>
      <c r="B3299" s="203"/>
      <c r="C3299" s="204"/>
      <c r="D3299" s="204"/>
      <c r="E3299" s="204"/>
      <c r="F3299" s="204"/>
      <c r="G3299" s="204"/>
      <c r="H3299" s="131"/>
      <c r="I3299" s="204"/>
      <c r="J3299" s="204"/>
      <c r="K3299" s="205"/>
      <c r="L3299" s="205"/>
      <c r="M3299" s="205"/>
      <c r="N3299" s="227">
        <f>Table7[[#This Row],[Drug Cost]]+Table7[[#This Row],[Drug Markup]]+Table7[[#This Row],[Drug Dispensing Fee]]</f>
        <v>0</v>
      </c>
      <c r="O3299" s="132"/>
      <c r="P3299" s="205">
        <f>Table7[[#This Row],[Total Drug Cost]]-Table7[[#This Row],[Total Third-party Pay]]</f>
        <v>0</v>
      </c>
      <c r="Q3299" s="205"/>
      <c r="R3299" s="70" t="e">
        <f>VLOOKUP(Table7[[#This Row],[Patient PHN]],'[1]MASTER LIST'!$C:$D,2,FALSE)</f>
        <v>#N/A</v>
      </c>
    </row>
    <row r="3300" spans="1:18" x14ac:dyDescent="0.25">
      <c r="A3300" s="202"/>
      <c r="B3300" s="203"/>
      <c r="C3300" s="204"/>
      <c r="D3300" s="204"/>
      <c r="E3300" s="204"/>
      <c r="F3300" s="204"/>
      <c r="G3300" s="204"/>
      <c r="H3300" s="131"/>
      <c r="I3300" s="204"/>
      <c r="J3300" s="204"/>
      <c r="K3300" s="205"/>
      <c r="L3300" s="205"/>
      <c r="M3300" s="205"/>
      <c r="N3300" s="227">
        <f>Table7[[#This Row],[Drug Cost]]+Table7[[#This Row],[Drug Markup]]+Table7[[#This Row],[Drug Dispensing Fee]]</f>
        <v>0</v>
      </c>
      <c r="O3300" s="132"/>
      <c r="P3300" s="205">
        <f>Table7[[#This Row],[Total Drug Cost]]-Table7[[#This Row],[Total Third-party Pay]]</f>
        <v>0</v>
      </c>
      <c r="Q3300" s="205"/>
      <c r="R3300" s="70" t="e">
        <f>VLOOKUP(Table7[[#This Row],[Patient PHN]],'[1]MASTER LIST'!$C:$D,2,FALSE)</f>
        <v>#N/A</v>
      </c>
    </row>
    <row r="3301" spans="1:18" x14ac:dyDescent="0.25">
      <c r="A3301" s="202"/>
      <c r="B3301" s="203"/>
      <c r="C3301" s="204"/>
      <c r="D3301" s="204"/>
      <c r="E3301" s="204"/>
      <c r="F3301" s="204"/>
      <c r="G3301" s="204"/>
      <c r="H3301" s="131"/>
      <c r="I3301" s="204"/>
      <c r="J3301" s="204"/>
      <c r="K3301" s="205"/>
      <c r="L3301" s="205"/>
      <c r="M3301" s="205"/>
      <c r="N3301" s="227">
        <f>Table7[[#This Row],[Drug Cost]]+Table7[[#This Row],[Drug Markup]]+Table7[[#This Row],[Drug Dispensing Fee]]</f>
        <v>0</v>
      </c>
      <c r="O3301" s="132"/>
      <c r="P3301" s="205">
        <f>Table7[[#This Row],[Total Drug Cost]]-Table7[[#This Row],[Total Third-party Pay]]</f>
        <v>0</v>
      </c>
      <c r="Q3301" s="205"/>
      <c r="R3301" s="70" t="e">
        <f>VLOOKUP(Table7[[#This Row],[Patient PHN]],'[1]MASTER LIST'!$C:$D,2,FALSE)</f>
        <v>#N/A</v>
      </c>
    </row>
    <row r="3302" spans="1:18" x14ac:dyDescent="0.25">
      <c r="A3302" s="202"/>
      <c r="B3302" s="203"/>
      <c r="C3302" s="204"/>
      <c r="D3302" s="204"/>
      <c r="E3302" s="204"/>
      <c r="F3302" s="204"/>
      <c r="G3302" s="204"/>
      <c r="H3302" s="131"/>
      <c r="I3302" s="204"/>
      <c r="J3302" s="204"/>
      <c r="K3302" s="205"/>
      <c r="L3302" s="205"/>
      <c r="M3302" s="205"/>
      <c r="N3302" s="227">
        <f>Table7[[#This Row],[Drug Cost]]+Table7[[#This Row],[Drug Markup]]+Table7[[#This Row],[Drug Dispensing Fee]]</f>
        <v>0</v>
      </c>
      <c r="O3302" s="132"/>
      <c r="P3302" s="205">
        <f>Table7[[#This Row],[Total Drug Cost]]-Table7[[#This Row],[Total Third-party Pay]]</f>
        <v>0</v>
      </c>
      <c r="Q3302" s="205"/>
      <c r="R3302" s="70" t="e">
        <f>VLOOKUP(Table7[[#This Row],[Patient PHN]],'[1]MASTER LIST'!$C:$D,2,FALSE)</f>
        <v>#N/A</v>
      </c>
    </row>
    <row r="3303" spans="1:18" x14ac:dyDescent="0.25">
      <c r="A3303" s="202"/>
      <c r="B3303" s="203"/>
      <c r="C3303" s="204"/>
      <c r="D3303" s="204"/>
      <c r="E3303" s="204"/>
      <c r="F3303" s="204"/>
      <c r="G3303" s="204"/>
      <c r="H3303" s="131"/>
      <c r="I3303" s="204"/>
      <c r="J3303" s="204"/>
      <c r="K3303" s="205"/>
      <c r="L3303" s="205"/>
      <c r="M3303" s="205"/>
      <c r="N3303" s="227">
        <f>Table7[[#This Row],[Drug Cost]]+Table7[[#This Row],[Drug Markup]]+Table7[[#This Row],[Drug Dispensing Fee]]</f>
        <v>0</v>
      </c>
      <c r="O3303" s="132"/>
      <c r="P3303" s="205">
        <f>Table7[[#This Row],[Total Drug Cost]]-Table7[[#This Row],[Total Third-party Pay]]</f>
        <v>0</v>
      </c>
      <c r="Q3303" s="205"/>
      <c r="R3303" s="70" t="e">
        <f>VLOOKUP(Table7[[#This Row],[Patient PHN]],'[1]MASTER LIST'!$C:$D,2,FALSE)</f>
        <v>#N/A</v>
      </c>
    </row>
    <row r="3304" spans="1:18" x14ac:dyDescent="0.25">
      <c r="A3304" s="202"/>
      <c r="B3304" s="203"/>
      <c r="C3304" s="204"/>
      <c r="D3304" s="204"/>
      <c r="E3304" s="204"/>
      <c r="F3304" s="204"/>
      <c r="G3304" s="204"/>
      <c r="H3304" s="131"/>
      <c r="I3304" s="204"/>
      <c r="J3304" s="204"/>
      <c r="K3304" s="205"/>
      <c r="L3304" s="205"/>
      <c r="M3304" s="205"/>
      <c r="N3304" s="227">
        <f>Table7[[#This Row],[Drug Cost]]+Table7[[#This Row],[Drug Markup]]+Table7[[#This Row],[Drug Dispensing Fee]]</f>
        <v>0</v>
      </c>
      <c r="O3304" s="132"/>
      <c r="P3304" s="205">
        <f>Table7[[#This Row],[Total Drug Cost]]-Table7[[#This Row],[Total Third-party Pay]]</f>
        <v>0</v>
      </c>
      <c r="Q3304" s="205"/>
      <c r="R3304" s="70" t="e">
        <f>VLOOKUP(Table7[[#This Row],[Patient PHN]],'[1]MASTER LIST'!$C:$D,2,FALSE)</f>
        <v>#N/A</v>
      </c>
    </row>
    <row r="3305" spans="1:18" x14ac:dyDescent="0.25">
      <c r="A3305" s="202"/>
      <c r="B3305" s="203"/>
      <c r="C3305" s="204"/>
      <c r="D3305" s="204"/>
      <c r="E3305" s="204"/>
      <c r="F3305" s="204"/>
      <c r="G3305" s="204"/>
      <c r="H3305" s="131"/>
      <c r="I3305" s="204"/>
      <c r="J3305" s="204"/>
      <c r="K3305" s="205"/>
      <c r="L3305" s="205"/>
      <c r="M3305" s="205"/>
      <c r="N3305" s="227">
        <f>Table7[[#This Row],[Drug Cost]]+Table7[[#This Row],[Drug Markup]]+Table7[[#This Row],[Drug Dispensing Fee]]</f>
        <v>0</v>
      </c>
      <c r="O3305" s="132"/>
      <c r="P3305" s="205">
        <f>Table7[[#This Row],[Total Drug Cost]]-Table7[[#This Row],[Total Third-party Pay]]</f>
        <v>0</v>
      </c>
      <c r="Q3305" s="205"/>
      <c r="R3305" s="70" t="e">
        <f>VLOOKUP(Table7[[#This Row],[Patient PHN]],'[1]MASTER LIST'!$C:$D,2,FALSE)</f>
        <v>#N/A</v>
      </c>
    </row>
    <row r="3306" spans="1:18" x14ac:dyDescent="0.25">
      <c r="A3306" s="202"/>
      <c r="B3306" s="203"/>
      <c r="C3306" s="204"/>
      <c r="D3306" s="204"/>
      <c r="E3306" s="204"/>
      <c r="F3306" s="204"/>
      <c r="G3306" s="204"/>
      <c r="H3306" s="131"/>
      <c r="I3306" s="204"/>
      <c r="J3306" s="204"/>
      <c r="K3306" s="205"/>
      <c r="L3306" s="205"/>
      <c r="M3306" s="205"/>
      <c r="N3306" s="227">
        <f>Table7[[#This Row],[Drug Cost]]+Table7[[#This Row],[Drug Markup]]+Table7[[#This Row],[Drug Dispensing Fee]]</f>
        <v>0</v>
      </c>
      <c r="O3306" s="132"/>
      <c r="P3306" s="205">
        <f>Table7[[#This Row],[Total Drug Cost]]-Table7[[#This Row],[Total Third-party Pay]]</f>
        <v>0</v>
      </c>
      <c r="Q3306" s="205"/>
      <c r="R3306" s="70" t="e">
        <f>VLOOKUP(Table7[[#This Row],[Patient PHN]],'[1]MASTER LIST'!$C:$D,2,FALSE)</f>
        <v>#N/A</v>
      </c>
    </row>
    <row r="3307" spans="1:18" x14ac:dyDescent="0.25">
      <c r="A3307" s="202"/>
      <c r="B3307" s="203"/>
      <c r="C3307" s="204"/>
      <c r="D3307" s="204"/>
      <c r="E3307" s="204"/>
      <c r="F3307" s="204"/>
      <c r="G3307" s="204"/>
      <c r="H3307" s="131"/>
      <c r="I3307" s="204"/>
      <c r="J3307" s="204"/>
      <c r="K3307" s="205"/>
      <c r="L3307" s="205"/>
      <c r="M3307" s="205"/>
      <c r="N3307" s="227">
        <f>Table7[[#This Row],[Drug Cost]]+Table7[[#This Row],[Drug Markup]]+Table7[[#This Row],[Drug Dispensing Fee]]</f>
        <v>0</v>
      </c>
      <c r="O3307" s="132"/>
      <c r="P3307" s="205">
        <f>Table7[[#This Row],[Total Drug Cost]]-Table7[[#This Row],[Total Third-party Pay]]</f>
        <v>0</v>
      </c>
      <c r="Q3307" s="205"/>
      <c r="R3307" s="70" t="e">
        <f>VLOOKUP(Table7[[#This Row],[Patient PHN]],'[1]MASTER LIST'!$C:$D,2,FALSE)</f>
        <v>#N/A</v>
      </c>
    </row>
    <row r="3308" spans="1:18" x14ac:dyDescent="0.25">
      <c r="A3308" s="202"/>
      <c r="B3308" s="203"/>
      <c r="C3308" s="204"/>
      <c r="D3308" s="204"/>
      <c r="E3308" s="204"/>
      <c r="F3308" s="204"/>
      <c r="G3308" s="204"/>
      <c r="H3308" s="131"/>
      <c r="I3308" s="204"/>
      <c r="J3308" s="204"/>
      <c r="K3308" s="205"/>
      <c r="L3308" s="205"/>
      <c r="M3308" s="205"/>
      <c r="N3308" s="227">
        <f>Table7[[#This Row],[Drug Cost]]+Table7[[#This Row],[Drug Markup]]+Table7[[#This Row],[Drug Dispensing Fee]]</f>
        <v>0</v>
      </c>
      <c r="O3308" s="132"/>
      <c r="P3308" s="205">
        <f>Table7[[#This Row],[Total Drug Cost]]-Table7[[#This Row],[Total Third-party Pay]]</f>
        <v>0</v>
      </c>
      <c r="Q3308" s="205"/>
      <c r="R3308" s="70" t="e">
        <f>VLOOKUP(Table7[[#This Row],[Patient PHN]],'[1]MASTER LIST'!$C:$D,2,FALSE)</f>
        <v>#N/A</v>
      </c>
    </row>
    <row r="3309" spans="1:18" x14ac:dyDescent="0.25">
      <c r="A3309" s="202"/>
      <c r="B3309" s="203"/>
      <c r="C3309" s="204"/>
      <c r="D3309" s="204"/>
      <c r="E3309" s="204"/>
      <c r="F3309" s="204"/>
      <c r="G3309" s="204"/>
      <c r="H3309" s="131"/>
      <c r="I3309" s="204"/>
      <c r="J3309" s="204"/>
      <c r="K3309" s="205"/>
      <c r="L3309" s="205"/>
      <c r="M3309" s="205"/>
      <c r="N3309" s="227">
        <f>Table7[[#This Row],[Drug Cost]]+Table7[[#This Row],[Drug Markup]]+Table7[[#This Row],[Drug Dispensing Fee]]</f>
        <v>0</v>
      </c>
      <c r="O3309" s="132"/>
      <c r="P3309" s="205">
        <f>Table7[[#This Row],[Total Drug Cost]]-Table7[[#This Row],[Total Third-party Pay]]</f>
        <v>0</v>
      </c>
      <c r="Q3309" s="205"/>
      <c r="R3309" s="70" t="e">
        <f>VLOOKUP(Table7[[#This Row],[Patient PHN]],'[1]MASTER LIST'!$C:$D,2,FALSE)</f>
        <v>#N/A</v>
      </c>
    </row>
    <row r="3310" spans="1:18" x14ac:dyDescent="0.25">
      <c r="A3310" s="202"/>
      <c r="B3310" s="203"/>
      <c r="C3310" s="204"/>
      <c r="D3310" s="204"/>
      <c r="E3310" s="204"/>
      <c r="F3310" s="204"/>
      <c r="G3310" s="204"/>
      <c r="H3310" s="131"/>
      <c r="I3310" s="204"/>
      <c r="J3310" s="204"/>
      <c r="K3310" s="205"/>
      <c r="L3310" s="205"/>
      <c r="M3310" s="205"/>
      <c r="N3310" s="227">
        <f>Table7[[#This Row],[Drug Cost]]+Table7[[#This Row],[Drug Markup]]+Table7[[#This Row],[Drug Dispensing Fee]]</f>
        <v>0</v>
      </c>
      <c r="O3310" s="132"/>
      <c r="P3310" s="205">
        <f>Table7[[#This Row],[Total Drug Cost]]-Table7[[#This Row],[Total Third-party Pay]]</f>
        <v>0</v>
      </c>
      <c r="Q3310" s="205"/>
      <c r="R3310" s="70" t="e">
        <f>VLOOKUP(Table7[[#This Row],[Patient PHN]],'[1]MASTER LIST'!$C:$D,2,FALSE)</f>
        <v>#N/A</v>
      </c>
    </row>
    <row r="3311" spans="1:18" x14ac:dyDescent="0.25">
      <c r="A3311" s="202"/>
      <c r="B3311" s="203"/>
      <c r="C3311" s="204"/>
      <c r="D3311" s="204"/>
      <c r="E3311" s="204"/>
      <c r="F3311" s="204"/>
      <c r="G3311" s="204"/>
      <c r="H3311" s="131"/>
      <c r="I3311" s="204"/>
      <c r="J3311" s="204"/>
      <c r="K3311" s="205"/>
      <c r="L3311" s="205"/>
      <c r="M3311" s="205"/>
      <c r="N3311" s="227">
        <f>Table7[[#This Row],[Drug Cost]]+Table7[[#This Row],[Drug Markup]]+Table7[[#This Row],[Drug Dispensing Fee]]</f>
        <v>0</v>
      </c>
      <c r="O3311" s="132"/>
      <c r="P3311" s="205">
        <f>Table7[[#This Row],[Total Drug Cost]]-Table7[[#This Row],[Total Third-party Pay]]</f>
        <v>0</v>
      </c>
      <c r="Q3311" s="205"/>
      <c r="R3311" s="70" t="e">
        <f>VLOOKUP(Table7[[#This Row],[Patient PHN]],'[1]MASTER LIST'!$C:$D,2,FALSE)</f>
        <v>#N/A</v>
      </c>
    </row>
    <row r="3312" spans="1:18" x14ac:dyDescent="0.25">
      <c r="A3312" s="202"/>
      <c r="B3312" s="203"/>
      <c r="C3312" s="204"/>
      <c r="D3312" s="204"/>
      <c r="E3312" s="204"/>
      <c r="F3312" s="204"/>
      <c r="G3312" s="204"/>
      <c r="H3312" s="131"/>
      <c r="I3312" s="204"/>
      <c r="J3312" s="204"/>
      <c r="K3312" s="205"/>
      <c r="L3312" s="205"/>
      <c r="M3312" s="205"/>
      <c r="N3312" s="227">
        <f>Table7[[#This Row],[Drug Cost]]+Table7[[#This Row],[Drug Markup]]+Table7[[#This Row],[Drug Dispensing Fee]]</f>
        <v>0</v>
      </c>
      <c r="O3312" s="132"/>
      <c r="P3312" s="205">
        <f>Table7[[#This Row],[Total Drug Cost]]-Table7[[#This Row],[Total Third-party Pay]]</f>
        <v>0</v>
      </c>
      <c r="Q3312" s="205"/>
      <c r="R3312" s="70" t="e">
        <f>VLOOKUP(Table7[[#This Row],[Patient PHN]],'[1]MASTER LIST'!$C:$D,2,FALSE)</f>
        <v>#N/A</v>
      </c>
    </row>
    <row r="3313" spans="1:18" x14ac:dyDescent="0.25">
      <c r="A3313" s="202"/>
      <c r="B3313" s="203"/>
      <c r="C3313" s="204"/>
      <c r="D3313" s="204"/>
      <c r="E3313" s="204"/>
      <c r="F3313" s="204"/>
      <c r="G3313" s="204"/>
      <c r="H3313" s="131"/>
      <c r="I3313" s="204"/>
      <c r="J3313" s="204"/>
      <c r="K3313" s="205"/>
      <c r="L3313" s="205"/>
      <c r="M3313" s="205"/>
      <c r="N3313" s="227">
        <f>Table7[[#This Row],[Drug Cost]]+Table7[[#This Row],[Drug Markup]]+Table7[[#This Row],[Drug Dispensing Fee]]</f>
        <v>0</v>
      </c>
      <c r="O3313" s="132"/>
      <c r="P3313" s="205">
        <f>Table7[[#This Row],[Total Drug Cost]]-Table7[[#This Row],[Total Third-party Pay]]</f>
        <v>0</v>
      </c>
      <c r="Q3313" s="205"/>
      <c r="R3313" s="70" t="e">
        <f>VLOOKUP(Table7[[#This Row],[Patient PHN]],'[1]MASTER LIST'!$C:$D,2,FALSE)</f>
        <v>#N/A</v>
      </c>
    </row>
    <row r="3314" spans="1:18" x14ac:dyDescent="0.25">
      <c r="A3314" s="202"/>
      <c r="B3314" s="203"/>
      <c r="C3314" s="204"/>
      <c r="D3314" s="204"/>
      <c r="E3314" s="204"/>
      <c r="F3314" s="204"/>
      <c r="G3314" s="204"/>
      <c r="H3314" s="131"/>
      <c r="I3314" s="204"/>
      <c r="J3314" s="204"/>
      <c r="K3314" s="205"/>
      <c r="L3314" s="205"/>
      <c r="M3314" s="205"/>
      <c r="N3314" s="227">
        <f>Table7[[#This Row],[Drug Cost]]+Table7[[#This Row],[Drug Markup]]+Table7[[#This Row],[Drug Dispensing Fee]]</f>
        <v>0</v>
      </c>
      <c r="O3314" s="132"/>
      <c r="P3314" s="205">
        <f>Table7[[#This Row],[Total Drug Cost]]-Table7[[#This Row],[Total Third-party Pay]]</f>
        <v>0</v>
      </c>
      <c r="Q3314" s="205"/>
      <c r="R3314" s="70" t="e">
        <f>VLOOKUP(Table7[[#This Row],[Patient PHN]],'[1]MASTER LIST'!$C:$D,2,FALSE)</f>
        <v>#N/A</v>
      </c>
    </row>
    <row r="3315" spans="1:18" x14ac:dyDescent="0.25">
      <c r="A3315" s="202"/>
      <c r="B3315" s="203"/>
      <c r="C3315" s="204"/>
      <c r="D3315" s="204"/>
      <c r="E3315" s="204"/>
      <c r="F3315" s="204"/>
      <c r="G3315" s="204"/>
      <c r="H3315" s="131"/>
      <c r="I3315" s="204"/>
      <c r="J3315" s="204"/>
      <c r="K3315" s="205"/>
      <c r="L3315" s="205"/>
      <c r="M3315" s="205"/>
      <c r="N3315" s="227">
        <f>Table7[[#This Row],[Drug Cost]]+Table7[[#This Row],[Drug Markup]]+Table7[[#This Row],[Drug Dispensing Fee]]</f>
        <v>0</v>
      </c>
      <c r="O3315" s="132"/>
      <c r="P3315" s="205">
        <f>Table7[[#This Row],[Total Drug Cost]]-Table7[[#This Row],[Total Third-party Pay]]</f>
        <v>0</v>
      </c>
      <c r="Q3315" s="205"/>
      <c r="R3315" s="70" t="e">
        <f>VLOOKUP(Table7[[#This Row],[Patient PHN]],'[1]MASTER LIST'!$C:$D,2,FALSE)</f>
        <v>#N/A</v>
      </c>
    </row>
    <row r="3316" spans="1:18" x14ac:dyDescent="0.25">
      <c r="A3316" s="202"/>
      <c r="B3316" s="203"/>
      <c r="C3316" s="204"/>
      <c r="D3316" s="204"/>
      <c r="E3316" s="204"/>
      <c r="F3316" s="204"/>
      <c r="G3316" s="204"/>
      <c r="H3316" s="131"/>
      <c r="I3316" s="204"/>
      <c r="J3316" s="204"/>
      <c r="K3316" s="205"/>
      <c r="L3316" s="205"/>
      <c r="M3316" s="205"/>
      <c r="N3316" s="227">
        <f>Table7[[#This Row],[Drug Cost]]+Table7[[#This Row],[Drug Markup]]+Table7[[#This Row],[Drug Dispensing Fee]]</f>
        <v>0</v>
      </c>
      <c r="O3316" s="132"/>
      <c r="P3316" s="205">
        <f>Table7[[#This Row],[Total Drug Cost]]-Table7[[#This Row],[Total Third-party Pay]]</f>
        <v>0</v>
      </c>
      <c r="Q3316" s="205"/>
      <c r="R3316" s="70" t="e">
        <f>VLOOKUP(Table7[[#This Row],[Patient PHN]],'[1]MASTER LIST'!$C:$D,2,FALSE)</f>
        <v>#N/A</v>
      </c>
    </row>
    <row r="3317" spans="1:18" x14ac:dyDescent="0.25">
      <c r="A3317" s="202"/>
      <c r="B3317" s="203"/>
      <c r="C3317" s="204"/>
      <c r="D3317" s="204"/>
      <c r="E3317" s="204"/>
      <c r="F3317" s="204"/>
      <c r="G3317" s="204"/>
      <c r="H3317" s="131"/>
      <c r="I3317" s="204"/>
      <c r="J3317" s="204"/>
      <c r="K3317" s="205"/>
      <c r="L3317" s="205"/>
      <c r="M3317" s="205"/>
      <c r="N3317" s="227">
        <f>Table7[[#This Row],[Drug Cost]]+Table7[[#This Row],[Drug Markup]]+Table7[[#This Row],[Drug Dispensing Fee]]</f>
        <v>0</v>
      </c>
      <c r="O3317" s="132"/>
      <c r="P3317" s="205">
        <f>Table7[[#This Row],[Total Drug Cost]]-Table7[[#This Row],[Total Third-party Pay]]</f>
        <v>0</v>
      </c>
      <c r="Q3317" s="205"/>
      <c r="R3317" s="70" t="e">
        <f>VLOOKUP(Table7[[#This Row],[Patient PHN]],'[1]MASTER LIST'!$C:$D,2,FALSE)</f>
        <v>#N/A</v>
      </c>
    </row>
    <row r="3318" spans="1:18" x14ac:dyDescent="0.25">
      <c r="A3318" s="202"/>
      <c r="B3318" s="203"/>
      <c r="C3318" s="204"/>
      <c r="D3318" s="204"/>
      <c r="E3318" s="204"/>
      <c r="F3318" s="204"/>
      <c r="G3318" s="204"/>
      <c r="H3318" s="131"/>
      <c r="I3318" s="204"/>
      <c r="J3318" s="204"/>
      <c r="K3318" s="205"/>
      <c r="L3318" s="205"/>
      <c r="M3318" s="205"/>
      <c r="N3318" s="227">
        <f>Table7[[#This Row],[Drug Cost]]+Table7[[#This Row],[Drug Markup]]+Table7[[#This Row],[Drug Dispensing Fee]]</f>
        <v>0</v>
      </c>
      <c r="O3318" s="132"/>
      <c r="P3318" s="205">
        <f>Table7[[#This Row],[Total Drug Cost]]-Table7[[#This Row],[Total Third-party Pay]]</f>
        <v>0</v>
      </c>
      <c r="Q3318" s="205"/>
      <c r="R3318" s="70" t="e">
        <f>VLOOKUP(Table7[[#This Row],[Patient PHN]],'[1]MASTER LIST'!$C:$D,2,FALSE)</f>
        <v>#N/A</v>
      </c>
    </row>
    <row r="3319" spans="1:18" x14ac:dyDescent="0.25">
      <c r="A3319" s="202"/>
      <c r="B3319" s="203"/>
      <c r="C3319" s="204"/>
      <c r="D3319" s="204"/>
      <c r="E3319" s="204"/>
      <c r="F3319" s="204"/>
      <c r="G3319" s="204"/>
      <c r="H3319" s="131"/>
      <c r="I3319" s="204"/>
      <c r="J3319" s="204"/>
      <c r="K3319" s="205"/>
      <c r="L3319" s="205"/>
      <c r="M3319" s="205"/>
      <c r="N3319" s="227">
        <f>Table7[[#This Row],[Drug Cost]]+Table7[[#This Row],[Drug Markup]]+Table7[[#This Row],[Drug Dispensing Fee]]</f>
        <v>0</v>
      </c>
      <c r="O3319" s="132"/>
      <c r="P3319" s="205">
        <f>Table7[[#This Row],[Total Drug Cost]]-Table7[[#This Row],[Total Third-party Pay]]</f>
        <v>0</v>
      </c>
      <c r="Q3319" s="205"/>
      <c r="R3319" s="70" t="e">
        <f>VLOOKUP(Table7[[#This Row],[Patient PHN]],'[1]MASTER LIST'!$C:$D,2,FALSE)</f>
        <v>#N/A</v>
      </c>
    </row>
    <row r="3320" spans="1:18" x14ac:dyDescent="0.25">
      <c r="A3320" s="202"/>
      <c r="B3320" s="203"/>
      <c r="C3320" s="204"/>
      <c r="D3320" s="204"/>
      <c r="E3320" s="204"/>
      <c r="F3320" s="204"/>
      <c r="G3320" s="204"/>
      <c r="H3320" s="131"/>
      <c r="I3320" s="204"/>
      <c r="J3320" s="204"/>
      <c r="K3320" s="205"/>
      <c r="L3320" s="205"/>
      <c r="M3320" s="205"/>
      <c r="N3320" s="227">
        <f>Table7[[#This Row],[Drug Cost]]+Table7[[#This Row],[Drug Markup]]+Table7[[#This Row],[Drug Dispensing Fee]]</f>
        <v>0</v>
      </c>
      <c r="O3320" s="132"/>
      <c r="P3320" s="205">
        <f>Table7[[#This Row],[Total Drug Cost]]-Table7[[#This Row],[Total Third-party Pay]]</f>
        <v>0</v>
      </c>
      <c r="Q3320" s="205"/>
      <c r="R3320" s="70" t="e">
        <f>VLOOKUP(Table7[[#This Row],[Patient PHN]],'[1]MASTER LIST'!$C:$D,2,FALSE)</f>
        <v>#N/A</v>
      </c>
    </row>
    <row r="3321" spans="1:18" x14ac:dyDescent="0.25">
      <c r="A3321" s="202"/>
      <c r="B3321" s="203"/>
      <c r="C3321" s="204"/>
      <c r="D3321" s="204"/>
      <c r="E3321" s="204"/>
      <c r="F3321" s="204"/>
      <c r="G3321" s="204"/>
      <c r="H3321" s="131"/>
      <c r="I3321" s="204"/>
      <c r="J3321" s="204"/>
      <c r="K3321" s="205"/>
      <c r="L3321" s="205"/>
      <c r="M3321" s="205"/>
      <c r="N3321" s="227">
        <f>Table7[[#This Row],[Drug Cost]]+Table7[[#This Row],[Drug Markup]]+Table7[[#This Row],[Drug Dispensing Fee]]</f>
        <v>0</v>
      </c>
      <c r="O3321" s="132"/>
      <c r="P3321" s="205">
        <f>Table7[[#This Row],[Total Drug Cost]]-Table7[[#This Row],[Total Third-party Pay]]</f>
        <v>0</v>
      </c>
      <c r="Q3321" s="205"/>
      <c r="R3321" s="70" t="e">
        <f>VLOOKUP(Table7[[#This Row],[Patient PHN]],'[1]MASTER LIST'!$C:$D,2,FALSE)</f>
        <v>#N/A</v>
      </c>
    </row>
    <row r="3322" spans="1:18" x14ac:dyDescent="0.25">
      <c r="A3322" s="202"/>
      <c r="B3322" s="203"/>
      <c r="C3322" s="204"/>
      <c r="D3322" s="204"/>
      <c r="E3322" s="204"/>
      <c r="F3322" s="204"/>
      <c r="G3322" s="204"/>
      <c r="H3322" s="131"/>
      <c r="I3322" s="204"/>
      <c r="J3322" s="204"/>
      <c r="K3322" s="205"/>
      <c r="L3322" s="205"/>
      <c r="M3322" s="205"/>
      <c r="N3322" s="227">
        <f>Table7[[#This Row],[Drug Cost]]+Table7[[#This Row],[Drug Markup]]+Table7[[#This Row],[Drug Dispensing Fee]]</f>
        <v>0</v>
      </c>
      <c r="O3322" s="132"/>
      <c r="P3322" s="205">
        <f>Table7[[#This Row],[Total Drug Cost]]-Table7[[#This Row],[Total Third-party Pay]]</f>
        <v>0</v>
      </c>
      <c r="Q3322" s="205"/>
      <c r="R3322" s="70" t="e">
        <f>VLOOKUP(Table7[[#This Row],[Patient PHN]],'[1]MASTER LIST'!$C:$D,2,FALSE)</f>
        <v>#N/A</v>
      </c>
    </row>
    <row r="3323" spans="1:18" x14ac:dyDescent="0.25">
      <c r="A3323" s="202"/>
      <c r="B3323" s="203"/>
      <c r="C3323" s="204"/>
      <c r="D3323" s="204"/>
      <c r="E3323" s="204"/>
      <c r="F3323" s="204"/>
      <c r="G3323" s="204"/>
      <c r="H3323" s="131"/>
      <c r="I3323" s="204"/>
      <c r="J3323" s="204"/>
      <c r="K3323" s="205"/>
      <c r="L3323" s="205"/>
      <c r="M3323" s="205"/>
      <c r="N3323" s="227">
        <f>Table7[[#This Row],[Drug Cost]]+Table7[[#This Row],[Drug Markup]]+Table7[[#This Row],[Drug Dispensing Fee]]</f>
        <v>0</v>
      </c>
      <c r="O3323" s="132"/>
      <c r="P3323" s="205">
        <f>Table7[[#This Row],[Total Drug Cost]]-Table7[[#This Row],[Total Third-party Pay]]</f>
        <v>0</v>
      </c>
      <c r="Q3323" s="205"/>
      <c r="R3323" s="70" t="e">
        <f>VLOOKUP(Table7[[#This Row],[Patient PHN]],'[1]MASTER LIST'!$C:$D,2,FALSE)</f>
        <v>#N/A</v>
      </c>
    </row>
    <row r="3324" spans="1:18" x14ac:dyDescent="0.25">
      <c r="A3324" s="202"/>
      <c r="B3324" s="203"/>
      <c r="C3324" s="204"/>
      <c r="D3324" s="204"/>
      <c r="E3324" s="204"/>
      <c r="F3324" s="204"/>
      <c r="G3324" s="204"/>
      <c r="H3324" s="131"/>
      <c r="I3324" s="204"/>
      <c r="J3324" s="204"/>
      <c r="K3324" s="205"/>
      <c r="L3324" s="205"/>
      <c r="M3324" s="205"/>
      <c r="N3324" s="227">
        <f>Table7[[#This Row],[Drug Cost]]+Table7[[#This Row],[Drug Markup]]+Table7[[#This Row],[Drug Dispensing Fee]]</f>
        <v>0</v>
      </c>
      <c r="O3324" s="132"/>
      <c r="P3324" s="205">
        <f>Table7[[#This Row],[Total Drug Cost]]-Table7[[#This Row],[Total Third-party Pay]]</f>
        <v>0</v>
      </c>
      <c r="Q3324" s="205"/>
      <c r="R3324" s="70" t="e">
        <f>VLOOKUP(Table7[[#This Row],[Patient PHN]],'[1]MASTER LIST'!$C:$D,2,FALSE)</f>
        <v>#N/A</v>
      </c>
    </row>
    <row r="3325" spans="1:18" x14ac:dyDescent="0.25">
      <c r="A3325" s="202"/>
      <c r="B3325" s="203"/>
      <c r="C3325" s="204"/>
      <c r="D3325" s="204"/>
      <c r="E3325" s="204"/>
      <c r="F3325" s="204"/>
      <c r="G3325" s="204"/>
      <c r="H3325" s="131"/>
      <c r="I3325" s="204"/>
      <c r="J3325" s="204"/>
      <c r="K3325" s="205"/>
      <c r="L3325" s="205"/>
      <c r="M3325" s="205"/>
      <c r="N3325" s="227">
        <f>Table7[[#This Row],[Drug Cost]]+Table7[[#This Row],[Drug Markup]]+Table7[[#This Row],[Drug Dispensing Fee]]</f>
        <v>0</v>
      </c>
      <c r="O3325" s="132"/>
      <c r="P3325" s="205">
        <f>Table7[[#This Row],[Total Drug Cost]]-Table7[[#This Row],[Total Third-party Pay]]</f>
        <v>0</v>
      </c>
      <c r="Q3325" s="205"/>
      <c r="R3325" s="70" t="e">
        <f>VLOOKUP(Table7[[#This Row],[Patient PHN]],'[1]MASTER LIST'!$C:$D,2,FALSE)</f>
        <v>#N/A</v>
      </c>
    </row>
    <row r="3326" spans="1:18" x14ac:dyDescent="0.25">
      <c r="A3326" s="202"/>
      <c r="B3326" s="203"/>
      <c r="C3326" s="204"/>
      <c r="D3326" s="204"/>
      <c r="E3326" s="204"/>
      <c r="F3326" s="204"/>
      <c r="G3326" s="204"/>
      <c r="H3326" s="131"/>
      <c r="I3326" s="204"/>
      <c r="J3326" s="204"/>
      <c r="K3326" s="205"/>
      <c r="L3326" s="205"/>
      <c r="M3326" s="205"/>
      <c r="N3326" s="227">
        <f>Table7[[#This Row],[Drug Cost]]+Table7[[#This Row],[Drug Markup]]+Table7[[#This Row],[Drug Dispensing Fee]]</f>
        <v>0</v>
      </c>
      <c r="O3326" s="132"/>
      <c r="P3326" s="205">
        <f>Table7[[#This Row],[Total Drug Cost]]-Table7[[#This Row],[Total Third-party Pay]]</f>
        <v>0</v>
      </c>
      <c r="Q3326" s="205"/>
      <c r="R3326" s="70" t="e">
        <f>VLOOKUP(Table7[[#This Row],[Patient PHN]],'[1]MASTER LIST'!$C:$D,2,FALSE)</f>
        <v>#N/A</v>
      </c>
    </row>
    <row r="3327" spans="1:18" x14ac:dyDescent="0.25">
      <c r="A3327" s="202"/>
      <c r="B3327" s="203"/>
      <c r="C3327" s="204"/>
      <c r="D3327" s="204"/>
      <c r="E3327" s="204"/>
      <c r="F3327" s="204"/>
      <c r="G3327" s="204"/>
      <c r="H3327" s="131"/>
      <c r="I3327" s="204"/>
      <c r="J3327" s="204"/>
      <c r="K3327" s="205"/>
      <c r="L3327" s="205"/>
      <c r="M3327" s="205"/>
      <c r="N3327" s="227">
        <f>Table7[[#This Row],[Drug Cost]]+Table7[[#This Row],[Drug Markup]]+Table7[[#This Row],[Drug Dispensing Fee]]</f>
        <v>0</v>
      </c>
      <c r="O3327" s="132"/>
      <c r="P3327" s="205">
        <f>Table7[[#This Row],[Total Drug Cost]]-Table7[[#This Row],[Total Third-party Pay]]</f>
        <v>0</v>
      </c>
      <c r="Q3327" s="205"/>
      <c r="R3327" s="70" t="e">
        <f>VLOOKUP(Table7[[#This Row],[Patient PHN]],'[1]MASTER LIST'!$C:$D,2,FALSE)</f>
        <v>#N/A</v>
      </c>
    </row>
    <row r="3328" spans="1:18" x14ac:dyDescent="0.25">
      <c r="A3328" s="202"/>
      <c r="B3328" s="203"/>
      <c r="C3328" s="204"/>
      <c r="D3328" s="204"/>
      <c r="E3328" s="204"/>
      <c r="F3328" s="204"/>
      <c r="G3328" s="204"/>
      <c r="H3328" s="131"/>
      <c r="I3328" s="204"/>
      <c r="J3328" s="204"/>
      <c r="K3328" s="205"/>
      <c r="L3328" s="205"/>
      <c r="M3328" s="205"/>
      <c r="N3328" s="227">
        <f>Table7[[#This Row],[Drug Cost]]+Table7[[#This Row],[Drug Markup]]+Table7[[#This Row],[Drug Dispensing Fee]]</f>
        <v>0</v>
      </c>
      <c r="O3328" s="132"/>
      <c r="P3328" s="205">
        <f>Table7[[#This Row],[Total Drug Cost]]-Table7[[#This Row],[Total Third-party Pay]]</f>
        <v>0</v>
      </c>
      <c r="Q3328" s="205"/>
      <c r="R3328" s="70" t="e">
        <f>VLOOKUP(Table7[[#This Row],[Patient PHN]],'[1]MASTER LIST'!$C:$D,2,FALSE)</f>
        <v>#N/A</v>
      </c>
    </row>
    <row r="3329" spans="1:18" x14ac:dyDescent="0.25">
      <c r="A3329" s="202"/>
      <c r="B3329" s="203"/>
      <c r="C3329" s="204"/>
      <c r="D3329" s="204"/>
      <c r="E3329" s="204"/>
      <c r="F3329" s="204"/>
      <c r="G3329" s="204"/>
      <c r="H3329" s="131"/>
      <c r="I3329" s="204"/>
      <c r="J3329" s="204"/>
      <c r="K3329" s="205"/>
      <c r="L3329" s="205"/>
      <c r="M3329" s="205"/>
      <c r="N3329" s="227">
        <f>Table7[[#This Row],[Drug Cost]]+Table7[[#This Row],[Drug Markup]]+Table7[[#This Row],[Drug Dispensing Fee]]</f>
        <v>0</v>
      </c>
      <c r="O3329" s="132"/>
      <c r="P3329" s="205">
        <f>Table7[[#This Row],[Total Drug Cost]]-Table7[[#This Row],[Total Third-party Pay]]</f>
        <v>0</v>
      </c>
      <c r="Q3329" s="205"/>
      <c r="R3329" s="70" t="e">
        <f>VLOOKUP(Table7[[#This Row],[Patient PHN]],'[1]MASTER LIST'!$C:$D,2,FALSE)</f>
        <v>#N/A</v>
      </c>
    </row>
    <row r="3330" spans="1:18" x14ac:dyDescent="0.25">
      <c r="A3330" s="202"/>
      <c r="B3330" s="203"/>
      <c r="C3330" s="204"/>
      <c r="D3330" s="204"/>
      <c r="E3330" s="204"/>
      <c r="F3330" s="204"/>
      <c r="G3330" s="204"/>
      <c r="H3330" s="131"/>
      <c r="I3330" s="204"/>
      <c r="J3330" s="204"/>
      <c r="K3330" s="205"/>
      <c r="L3330" s="205"/>
      <c r="M3330" s="205"/>
      <c r="N3330" s="227">
        <f>Table7[[#This Row],[Drug Cost]]+Table7[[#This Row],[Drug Markup]]+Table7[[#This Row],[Drug Dispensing Fee]]</f>
        <v>0</v>
      </c>
      <c r="O3330" s="132"/>
      <c r="P3330" s="205">
        <f>Table7[[#This Row],[Total Drug Cost]]-Table7[[#This Row],[Total Third-party Pay]]</f>
        <v>0</v>
      </c>
      <c r="Q3330" s="205"/>
      <c r="R3330" s="70" t="e">
        <f>VLOOKUP(Table7[[#This Row],[Patient PHN]],'[1]MASTER LIST'!$C:$D,2,FALSE)</f>
        <v>#N/A</v>
      </c>
    </row>
    <row r="3331" spans="1:18" x14ac:dyDescent="0.25">
      <c r="A3331" s="202"/>
      <c r="B3331" s="203"/>
      <c r="C3331" s="204"/>
      <c r="D3331" s="204"/>
      <c r="E3331" s="204"/>
      <c r="F3331" s="204"/>
      <c r="G3331" s="204"/>
      <c r="H3331" s="131"/>
      <c r="I3331" s="204"/>
      <c r="J3331" s="204"/>
      <c r="K3331" s="205"/>
      <c r="L3331" s="205"/>
      <c r="M3331" s="205"/>
      <c r="N3331" s="227">
        <f>Table7[[#This Row],[Drug Cost]]+Table7[[#This Row],[Drug Markup]]+Table7[[#This Row],[Drug Dispensing Fee]]</f>
        <v>0</v>
      </c>
      <c r="O3331" s="132"/>
      <c r="P3331" s="205">
        <f>Table7[[#This Row],[Total Drug Cost]]-Table7[[#This Row],[Total Third-party Pay]]</f>
        <v>0</v>
      </c>
      <c r="Q3331" s="205"/>
      <c r="R3331" s="70" t="e">
        <f>VLOOKUP(Table7[[#This Row],[Patient PHN]],'[1]MASTER LIST'!$C:$D,2,FALSE)</f>
        <v>#N/A</v>
      </c>
    </row>
    <row r="3332" spans="1:18" x14ac:dyDescent="0.25">
      <c r="A3332" s="202"/>
      <c r="B3332" s="203"/>
      <c r="C3332" s="204"/>
      <c r="D3332" s="204"/>
      <c r="E3332" s="204"/>
      <c r="F3332" s="204"/>
      <c r="G3332" s="204"/>
      <c r="H3332" s="131"/>
      <c r="I3332" s="204"/>
      <c r="J3332" s="204"/>
      <c r="K3332" s="205"/>
      <c r="L3332" s="205"/>
      <c r="M3332" s="205"/>
      <c r="N3332" s="227">
        <f>Table7[[#This Row],[Drug Cost]]+Table7[[#This Row],[Drug Markup]]+Table7[[#This Row],[Drug Dispensing Fee]]</f>
        <v>0</v>
      </c>
      <c r="O3332" s="132"/>
      <c r="P3332" s="205">
        <f>Table7[[#This Row],[Total Drug Cost]]-Table7[[#This Row],[Total Third-party Pay]]</f>
        <v>0</v>
      </c>
      <c r="Q3332" s="205"/>
      <c r="R3332" s="70" t="e">
        <f>VLOOKUP(Table7[[#This Row],[Patient PHN]],'[1]MASTER LIST'!$C:$D,2,FALSE)</f>
        <v>#N/A</v>
      </c>
    </row>
    <row r="3333" spans="1:18" x14ac:dyDescent="0.25">
      <c r="A3333" s="202"/>
      <c r="B3333" s="203"/>
      <c r="C3333" s="204"/>
      <c r="D3333" s="204"/>
      <c r="E3333" s="204"/>
      <c r="F3333" s="204"/>
      <c r="G3333" s="204"/>
      <c r="H3333" s="131"/>
      <c r="I3333" s="204"/>
      <c r="J3333" s="204"/>
      <c r="K3333" s="205"/>
      <c r="L3333" s="205"/>
      <c r="M3333" s="205"/>
      <c r="N3333" s="227">
        <f>Table7[[#This Row],[Drug Cost]]+Table7[[#This Row],[Drug Markup]]+Table7[[#This Row],[Drug Dispensing Fee]]</f>
        <v>0</v>
      </c>
      <c r="O3333" s="132"/>
      <c r="P3333" s="205">
        <f>Table7[[#This Row],[Total Drug Cost]]-Table7[[#This Row],[Total Third-party Pay]]</f>
        <v>0</v>
      </c>
      <c r="Q3333" s="205"/>
      <c r="R3333" s="70" t="e">
        <f>VLOOKUP(Table7[[#This Row],[Patient PHN]],'[1]MASTER LIST'!$C:$D,2,FALSE)</f>
        <v>#N/A</v>
      </c>
    </row>
    <row r="3334" spans="1:18" x14ac:dyDescent="0.25">
      <c r="A3334" s="202"/>
      <c r="B3334" s="203"/>
      <c r="C3334" s="204"/>
      <c r="D3334" s="204"/>
      <c r="E3334" s="204"/>
      <c r="F3334" s="204"/>
      <c r="G3334" s="204"/>
      <c r="H3334" s="131"/>
      <c r="I3334" s="204"/>
      <c r="J3334" s="204"/>
      <c r="K3334" s="205"/>
      <c r="L3334" s="205"/>
      <c r="M3334" s="205"/>
      <c r="N3334" s="227">
        <f>Table7[[#This Row],[Drug Cost]]+Table7[[#This Row],[Drug Markup]]+Table7[[#This Row],[Drug Dispensing Fee]]</f>
        <v>0</v>
      </c>
      <c r="O3334" s="132"/>
      <c r="P3334" s="205">
        <f>Table7[[#This Row],[Total Drug Cost]]-Table7[[#This Row],[Total Third-party Pay]]</f>
        <v>0</v>
      </c>
      <c r="Q3334" s="205"/>
      <c r="R3334" s="70" t="e">
        <f>VLOOKUP(Table7[[#This Row],[Patient PHN]],'[1]MASTER LIST'!$C:$D,2,FALSE)</f>
        <v>#N/A</v>
      </c>
    </row>
    <row r="3335" spans="1:18" x14ac:dyDescent="0.25">
      <c r="A3335" s="202"/>
      <c r="B3335" s="203"/>
      <c r="C3335" s="204"/>
      <c r="D3335" s="204"/>
      <c r="E3335" s="204"/>
      <c r="F3335" s="204"/>
      <c r="G3335" s="204"/>
      <c r="H3335" s="131"/>
      <c r="I3335" s="204"/>
      <c r="J3335" s="204"/>
      <c r="K3335" s="205"/>
      <c r="L3335" s="205"/>
      <c r="M3335" s="205"/>
      <c r="N3335" s="227">
        <f>Table7[[#This Row],[Drug Cost]]+Table7[[#This Row],[Drug Markup]]+Table7[[#This Row],[Drug Dispensing Fee]]</f>
        <v>0</v>
      </c>
      <c r="O3335" s="132"/>
      <c r="P3335" s="205">
        <f>Table7[[#This Row],[Total Drug Cost]]-Table7[[#This Row],[Total Third-party Pay]]</f>
        <v>0</v>
      </c>
      <c r="Q3335" s="205"/>
      <c r="R3335" s="70" t="e">
        <f>VLOOKUP(Table7[[#This Row],[Patient PHN]],'[1]MASTER LIST'!$C:$D,2,FALSE)</f>
        <v>#N/A</v>
      </c>
    </row>
    <row r="3336" spans="1:18" x14ac:dyDescent="0.25">
      <c r="A3336" s="202"/>
      <c r="B3336" s="203"/>
      <c r="C3336" s="204"/>
      <c r="D3336" s="204"/>
      <c r="E3336" s="204"/>
      <c r="F3336" s="204"/>
      <c r="G3336" s="204"/>
      <c r="H3336" s="131"/>
      <c r="I3336" s="204"/>
      <c r="J3336" s="204"/>
      <c r="K3336" s="205"/>
      <c r="L3336" s="205"/>
      <c r="M3336" s="205"/>
      <c r="N3336" s="227">
        <f>Table7[[#This Row],[Drug Cost]]+Table7[[#This Row],[Drug Markup]]+Table7[[#This Row],[Drug Dispensing Fee]]</f>
        <v>0</v>
      </c>
      <c r="O3336" s="132"/>
      <c r="P3336" s="205">
        <f>Table7[[#This Row],[Total Drug Cost]]-Table7[[#This Row],[Total Third-party Pay]]</f>
        <v>0</v>
      </c>
      <c r="Q3336" s="205"/>
      <c r="R3336" s="70" t="e">
        <f>VLOOKUP(Table7[[#This Row],[Patient PHN]],'[1]MASTER LIST'!$C:$D,2,FALSE)</f>
        <v>#N/A</v>
      </c>
    </row>
    <row r="3337" spans="1:18" x14ac:dyDescent="0.25">
      <c r="A3337" s="202"/>
      <c r="B3337" s="203"/>
      <c r="C3337" s="204"/>
      <c r="D3337" s="204"/>
      <c r="E3337" s="204"/>
      <c r="F3337" s="204"/>
      <c r="G3337" s="204"/>
      <c r="H3337" s="131"/>
      <c r="I3337" s="204"/>
      <c r="J3337" s="204"/>
      <c r="K3337" s="205"/>
      <c r="L3337" s="205"/>
      <c r="M3337" s="205"/>
      <c r="N3337" s="227">
        <f>Table7[[#This Row],[Drug Cost]]+Table7[[#This Row],[Drug Markup]]+Table7[[#This Row],[Drug Dispensing Fee]]</f>
        <v>0</v>
      </c>
      <c r="O3337" s="132"/>
      <c r="P3337" s="205">
        <f>Table7[[#This Row],[Total Drug Cost]]-Table7[[#This Row],[Total Third-party Pay]]</f>
        <v>0</v>
      </c>
      <c r="Q3337" s="205"/>
      <c r="R3337" s="70" t="e">
        <f>VLOOKUP(Table7[[#This Row],[Patient PHN]],'[1]MASTER LIST'!$C:$D,2,FALSE)</f>
        <v>#N/A</v>
      </c>
    </row>
    <row r="3338" spans="1:18" x14ac:dyDescent="0.25">
      <c r="A3338" s="202"/>
      <c r="B3338" s="203"/>
      <c r="C3338" s="204"/>
      <c r="D3338" s="204"/>
      <c r="E3338" s="204"/>
      <c r="F3338" s="204"/>
      <c r="G3338" s="204"/>
      <c r="H3338" s="131"/>
      <c r="I3338" s="204"/>
      <c r="J3338" s="204"/>
      <c r="K3338" s="205"/>
      <c r="L3338" s="205"/>
      <c r="M3338" s="205"/>
      <c r="N3338" s="227">
        <f>Table7[[#This Row],[Drug Cost]]+Table7[[#This Row],[Drug Markup]]+Table7[[#This Row],[Drug Dispensing Fee]]</f>
        <v>0</v>
      </c>
      <c r="O3338" s="132"/>
      <c r="P3338" s="205">
        <f>Table7[[#This Row],[Total Drug Cost]]-Table7[[#This Row],[Total Third-party Pay]]</f>
        <v>0</v>
      </c>
      <c r="Q3338" s="205"/>
      <c r="R3338" s="70" t="e">
        <f>VLOOKUP(Table7[[#This Row],[Patient PHN]],'[1]MASTER LIST'!$C:$D,2,FALSE)</f>
        <v>#N/A</v>
      </c>
    </row>
    <row r="3339" spans="1:18" x14ac:dyDescent="0.25">
      <c r="A3339" s="202"/>
      <c r="B3339" s="203"/>
      <c r="C3339" s="204"/>
      <c r="D3339" s="204"/>
      <c r="E3339" s="204"/>
      <c r="F3339" s="204"/>
      <c r="G3339" s="204"/>
      <c r="H3339" s="131"/>
      <c r="I3339" s="204"/>
      <c r="J3339" s="204"/>
      <c r="K3339" s="205"/>
      <c r="L3339" s="205"/>
      <c r="M3339" s="205"/>
      <c r="N3339" s="227">
        <f>Table7[[#This Row],[Drug Cost]]+Table7[[#This Row],[Drug Markup]]+Table7[[#This Row],[Drug Dispensing Fee]]</f>
        <v>0</v>
      </c>
      <c r="O3339" s="132"/>
      <c r="P3339" s="205">
        <f>Table7[[#This Row],[Total Drug Cost]]-Table7[[#This Row],[Total Third-party Pay]]</f>
        <v>0</v>
      </c>
      <c r="Q3339" s="205"/>
      <c r="R3339" s="70" t="e">
        <f>VLOOKUP(Table7[[#This Row],[Patient PHN]],'[1]MASTER LIST'!$C:$D,2,FALSE)</f>
        <v>#N/A</v>
      </c>
    </row>
    <row r="3340" spans="1:18" x14ac:dyDescent="0.25">
      <c r="A3340" s="202"/>
      <c r="B3340" s="203"/>
      <c r="C3340" s="204"/>
      <c r="D3340" s="204"/>
      <c r="E3340" s="204"/>
      <c r="F3340" s="204"/>
      <c r="G3340" s="204"/>
      <c r="H3340" s="131"/>
      <c r="I3340" s="204"/>
      <c r="J3340" s="204"/>
      <c r="K3340" s="205"/>
      <c r="L3340" s="205"/>
      <c r="M3340" s="205"/>
      <c r="N3340" s="227">
        <f>Table7[[#This Row],[Drug Cost]]+Table7[[#This Row],[Drug Markup]]+Table7[[#This Row],[Drug Dispensing Fee]]</f>
        <v>0</v>
      </c>
      <c r="O3340" s="132"/>
      <c r="P3340" s="205">
        <f>Table7[[#This Row],[Total Drug Cost]]-Table7[[#This Row],[Total Third-party Pay]]</f>
        <v>0</v>
      </c>
      <c r="Q3340" s="205"/>
      <c r="R3340" s="70" t="e">
        <f>VLOOKUP(Table7[[#This Row],[Patient PHN]],'[1]MASTER LIST'!$C:$D,2,FALSE)</f>
        <v>#N/A</v>
      </c>
    </row>
    <row r="3341" spans="1:18" x14ac:dyDescent="0.25">
      <c r="A3341" s="202"/>
      <c r="B3341" s="203"/>
      <c r="C3341" s="204"/>
      <c r="D3341" s="204"/>
      <c r="E3341" s="204"/>
      <c r="F3341" s="204"/>
      <c r="G3341" s="204"/>
      <c r="H3341" s="131"/>
      <c r="I3341" s="204"/>
      <c r="J3341" s="204"/>
      <c r="K3341" s="205"/>
      <c r="L3341" s="205"/>
      <c r="M3341" s="205"/>
      <c r="N3341" s="227">
        <f>Table7[[#This Row],[Drug Cost]]+Table7[[#This Row],[Drug Markup]]+Table7[[#This Row],[Drug Dispensing Fee]]</f>
        <v>0</v>
      </c>
      <c r="O3341" s="132"/>
      <c r="P3341" s="205">
        <f>Table7[[#This Row],[Total Drug Cost]]-Table7[[#This Row],[Total Third-party Pay]]</f>
        <v>0</v>
      </c>
      <c r="Q3341" s="205"/>
      <c r="R3341" s="70" t="e">
        <f>VLOOKUP(Table7[[#This Row],[Patient PHN]],'[1]MASTER LIST'!$C:$D,2,FALSE)</f>
        <v>#N/A</v>
      </c>
    </row>
    <row r="3342" spans="1:18" x14ac:dyDescent="0.25">
      <c r="A3342" s="202"/>
      <c r="B3342" s="203"/>
      <c r="C3342" s="204"/>
      <c r="D3342" s="204"/>
      <c r="E3342" s="204"/>
      <c r="F3342" s="204"/>
      <c r="G3342" s="204"/>
      <c r="H3342" s="131"/>
      <c r="I3342" s="204"/>
      <c r="J3342" s="204"/>
      <c r="K3342" s="205"/>
      <c r="L3342" s="205"/>
      <c r="M3342" s="205"/>
      <c r="N3342" s="227">
        <f>Table7[[#This Row],[Drug Cost]]+Table7[[#This Row],[Drug Markup]]+Table7[[#This Row],[Drug Dispensing Fee]]</f>
        <v>0</v>
      </c>
      <c r="O3342" s="132"/>
      <c r="P3342" s="205">
        <f>Table7[[#This Row],[Total Drug Cost]]-Table7[[#This Row],[Total Third-party Pay]]</f>
        <v>0</v>
      </c>
      <c r="Q3342" s="205"/>
      <c r="R3342" s="70" t="e">
        <f>VLOOKUP(Table7[[#This Row],[Patient PHN]],'[1]MASTER LIST'!$C:$D,2,FALSE)</f>
        <v>#N/A</v>
      </c>
    </row>
    <row r="3343" spans="1:18" x14ac:dyDescent="0.25">
      <c r="A3343" s="202"/>
      <c r="B3343" s="203"/>
      <c r="C3343" s="204"/>
      <c r="D3343" s="204"/>
      <c r="E3343" s="204"/>
      <c r="F3343" s="204"/>
      <c r="G3343" s="204"/>
      <c r="H3343" s="131"/>
      <c r="I3343" s="204"/>
      <c r="J3343" s="204"/>
      <c r="K3343" s="205"/>
      <c r="L3343" s="205"/>
      <c r="M3343" s="205"/>
      <c r="N3343" s="227">
        <f>Table7[[#This Row],[Drug Cost]]+Table7[[#This Row],[Drug Markup]]+Table7[[#This Row],[Drug Dispensing Fee]]</f>
        <v>0</v>
      </c>
      <c r="O3343" s="132"/>
      <c r="P3343" s="205">
        <f>Table7[[#This Row],[Total Drug Cost]]-Table7[[#This Row],[Total Third-party Pay]]</f>
        <v>0</v>
      </c>
      <c r="Q3343" s="205"/>
      <c r="R3343" s="70" t="e">
        <f>VLOOKUP(Table7[[#This Row],[Patient PHN]],'[1]MASTER LIST'!$C:$D,2,FALSE)</f>
        <v>#N/A</v>
      </c>
    </row>
    <row r="3344" spans="1:18" x14ac:dyDescent="0.25">
      <c r="A3344" s="202"/>
      <c r="B3344" s="203"/>
      <c r="C3344" s="204"/>
      <c r="D3344" s="204"/>
      <c r="E3344" s="204"/>
      <c r="F3344" s="204"/>
      <c r="G3344" s="204"/>
      <c r="H3344" s="131"/>
      <c r="I3344" s="204"/>
      <c r="J3344" s="204"/>
      <c r="K3344" s="205"/>
      <c r="L3344" s="205"/>
      <c r="M3344" s="205"/>
      <c r="N3344" s="227">
        <f>Table7[[#This Row],[Drug Cost]]+Table7[[#This Row],[Drug Markup]]+Table7[[#This Row],[Drug Dispensing Fee]]</f>
        <v>0</v>
      </c>
      <c r="O3344" s="132"/>
      <c r="P3344" s="205">
        <f>Table7[[#This Row],[Total Drug Cost]]-Table7[[#This Row],[Total Third-party Pay]]</f>
        <v>0</v>
      </c>
      <c r="Q3344" s="205"/>
      <c r="R3344" s="70" t="e">
        <f>VLOOKUP(Table7[[#This Row],[Patient PHN]],'[1]MASTER LIST'!$C:$D,2,FALSE)</f>
        <v>#N/A</v>
      </c>
    </row>
    <row r="3345" spans="1:18" x14ac:dyDescent="0.25">
      <c r="A3345" s="202"/>
      <c r="B3345" s="203"/>
      <c r="C3345" s="204"/>
      <c r="D3345" s="204"/>
      <c r="E3345" s="204"/>
      <c r="F3345" s="204"/>
      <c r="G3345" s="204"/>
      <c r="H3345" s="131"/>
      <c r="I3345" s="204"/>
      <c r="J3345" s="204"/>
      <c r="K3345" s="205"/>
      <c r="L3345" s="205"/>
      <c r="M3345" s="205"/>
      <c r="N3345" s="227">
        <f>Table7[[#This Row],[Drug Cost]]+Table7[[#This Row],[Drug Markup]]+Table7[[#This Row],[Drug Dispensing Fee]]</f>
        <v>0</v>
      </c>
      <c r="O3345" s="132"/>
      <c r="P3345" s="205">
        <f>Table7[[#This Row],[Total Drug Cost]]-Table7[[#This Row],[Total Third-party Pay]]</f>
        <v>0</v>
      </c>
      <c r="Q3345" s="205"/>
      <c r="R3345" s="70" t="e">
        <f>VLOOKUP(Table7[[#This Row],[Patient PHN]],'[1]MASTER LIST'!$C:$D,2,FALSE)</f>
        <v>#N/A</v>
      </c>
    </row>
    <row r="3346" spans="1:18" x14ac:dyDescent="0.25">
      <c r="A3346" s="202"/>
      <c r="B3346" s="203"/>
      <c r="C3346" s="204"/>
      <c r="D3346" s="204"/>
      <c r="E3346" s="204"/>
      <c r="F3346" s="204"/>
      <c r="G3346" s="204"/>
      <c r="H3346" s="131"/>
      <c r="I3346" s="204"/>
      <c r="J3346" s="204"/>
      <c r="K3346" s="205"/>
      <c r="L3346" s="205"/>
      <c r="M3346" s="205"/>
      <c r="N3346" s="227">
        <f>Table7[[#This Row],[Drug Cost]]+Table7[[#This Row],[Drug Markup]]+Table7[[#This Row],[Drug Dispensing Fee]]</f>
        <v>0</v>
      </c>
      <c r="O3346" s="132"/>
      <c r="P3346" s="205">
        <f>Table7[[#This Row],[Total Drug Cost]]-Table7[[#This Row],[Total Third-party Pay]]</f>
        <v>0</v>
      </c>
      <c r="Q3346" s="205"/>
      <c r="R3346" s="70" t="e">
        <f>VLOOKUP(Table7[[#This Row],[Patient PHN]],'[1]MASTER LIST'!$C:$D,2,FALSE)</f>
        <v>#N/A</v>
      </c>
    </row>
    <row r="3347" spans="1:18" x14ac:dyDescent="0.25">
      <c r="A3347" s="202"/>
      <c r="B3347" s="203"/>
      <c r="C3347" s="204"/>
      <c r="D3347" s="204"/>
      <c r="E3347" s="204"/>
      <c r="F3347" s="204"/>
      <c r="G3347" s="204"/>
      <c r="H3347" s="131"/>
      <c r="I3347" s="204"/>
      <c r="J3347" s="204"/>
      <c r="K3347" s="205"/>
      <c r="L3347" s="205"/>
      <c r="M3347" s="205"/>
      <c r="N3347" s="227">
        <f>Table7[[#This Row],[Drug Cost]]+Table7[[#This Row],[Drug Markup]]+Table7[[#This Row],[Drug Dispensing Fee]]</f>
        <v>0</v>
      </c>
      <c r="O3347" s="132"/>
      <c r="P3347" s="205">
        <f>Table7[[#This Row],[Total Drug Cost]]-Table7[[#This Row],[Total Third-party Pay]]</f>
        <v>0</v>
      </c>
      <c r="Q3347" s="205"/>
      <c r="R3347" s="70" t="e">
        <f>VLOOKUP(Table7[[#This Row],[Patient PHN]],'[1]MASTER LIST'!$C:$D,2,FALSE)</f>
        <v>#N/A</v>
      </c>
    </row>
    <row r="3348" spans="1:18" x14ac:dyDescent="0.25">
      <c r="A3348" s="202"/>
      <c r="B3348" s="203"/>
      <c r="C3348" s="204"/>
      <c r="D3348" s="204"/>
      <c r="E3348" s="204"/>
      <c r="F3348" s="204"/>
      <c r="G3348" s="204"/>
      <c r="H3348" s="131"/>
      <c r="I3348" s="204"/>
      <c r="J3348" s="204"/>
      <c r="K3348" s="205"/>
      <c r="L3348" s="205"/>
      <c r="M3348" s="205"/>
      <c r="N3348" s="227">
        <f>Table7[[#This Row],[Drug Cost]]+Table7[[#This Row],[Drug Markup]]+Table7[[#This Row],[Drug Dispensing Fee]]</f>
        <v>0</v>
      </c>
      <c r="O3348" s="132"/>
      <c r="P3348" s="205">
        <f>Table7[[#This Row],[Total Drug Cost]]-Table7[[#This Row],[Total Third-party Pay]]</f>
        <v>0</v>
      </c>
      <c r="Q3348" s="205"/>
      <c r="R3348" s="70" t="e">
        <f>VLOOKUP(Table7[[#This Row],[Patient PHN]],'[1]MASTER LIST'!$C:$D,2,FALSE)</f>
        <v>#N/A</v>
      </c>
    </row>
    <row r="3349" spans="1:18" x14ac:dyDescent="0.25">
      <c r="A3349" s="202"/>
      <c r="B3349" s="203"/>
      <c r="C3349" s="204"/>
      <c r="D3349" s="204"/>
      <c r="E3349" s="204"/>
      <c r="F3349" s="204"/>
      <c r="G3349" s="204"/>
      <c r="H3349" s="131"/>
      <c r="I3349" s="204"/>
      <c r="J3349" s="204"/>
      <c r="K3349" s="205"/>
      <c r="L3349" s="205"/>
      <c r="M3349" s="205"/>
      <c r="N3349" s="227">
        <f>Table7[[#This Row],[Drug Cost]]+Table7[[#This Row],[Drug Markup]]+Table7[[#This Row],[Drug Dispensing Fee]]</f>
        <v>0</v>
      </c>
      <c r="O3349" s="132"/>
      <c r="P3349" s="205">
        <f>Table7[[#This Row],[Total Drug Cost]]-Table7[[#This Row],[Total Third-party Pay]]</f>
        <v>0</v>
      </c>
      <c r="Q3349" s="205"/>
      <c r="R3349" s="70" t="e">
        <f>VLOOKUP(Table7[[#This Row],[Patient PHN]],'[1]MASTER LIST'!$C:$D,2,FALSE)</f>
        <v>#N/A</v>
      </c>
    </row>
    <row r="3350" spans="1:18" x14ac:dyDescent="0.25">
      <c r="A3350" s="202"/>
      <c r="B3350" s="203"/>
      <c r="C3350" s="204"/>
      <c r="D3350" s="204"/>
      <c r="E3350" s="204"/>
      <c r="F3350" s="204"/>
      <c r="G3350" s="204"/>
      <c r="H3350" s="131"/>
      <c r="I3350" s="204"/>
      <c r="J3350" s="204"/>
      <c r="K3350" s="205"/>
      <c r="L3350" s="205"/>
      <c r="M3350" s="205"/>
      <c r="N3350" s="227">
        <f>Table7[[#This Row],[Drug Cost]]+Table7[[#This Row],[Drug Markup]]+Table7[[#This Row],[Drug Dispensing Fee]]</f>
        <v>0</v>
      </c>
      <c r="O3350" s="132"/>
      <c r="P3350" s="205">
        <f>Table7[[#This Row],[Total Drug Cost]]-Table7[[#This Row],[Total Third-party Pay]]</f>
        <v>0</v>
      </c>
      <c r="Q3350" s="205"/>
      <c r="R3350" s="70" t="e">
        <f>VLOOKUP(Table7[[#This Row],[Patient PHN]],'[1]MASTER LIST'!$C:$D,2,FALSE)</f>
        <v>#N/A</v>
      </c>
    </row>
    <row r="3351" spans="1:18" x14ac:dyDescent="0.25">
      <c r="A3351" s="202"/>
      <c r="B3351" s="203"/>
      <c r="C3351" s="204"/>
      <c r="D3351" s="204"/>
      <c r="E3351" s="204"/>
      <c r="F3351" s="204"/>
      <c r="G3351" s="204"/>
      <c r="H3351" s="131"/>
      <c r="I3351" s="204"/>
      <c r="J3351" s="204"/>
      <c r="K3351" s="205"/>
      <c r="L3351" s="205"/>
      <c r="M3351" s="205"/>
      <c r="N3351" s="227">
        <f>Table7[[#This Row],[Drug Cost]]+Table7[[#This Row],[Drug Markup]]+Table7[[#This Row],[Drug Dispensing Fee]]</f>
        <v>0</v>
      </c>
      <c r="O3351" s="132"/>
      <c r="P3351" s="205">
        <f>Table7[[#This Row],[Total Drug Cost]]-Table7[[#This Row],[Total Third-party Pay]]</f>
        <v>0</v>
      </c>
      <c r="Q3351" s="205"/>
      <c r="R3351" s="70" t="e">
        <f>VLOOKUP(Table7[[#This Row],[Patient PHN]],'[1]MASTER LIST'!$C:$D,2,FALSE)</f>
        <v>#N/A</v>
      </c>
    </row>
    <row r="3352" spans="1:18" x14ac:dyDescent="0.25">
      <c r="A3352" s="202"/>
      <c r="B3352" s="203"/>
      <c r="C3352" s="204"/>
      <c r="D3352" s="204"/>
      <c r="E3352" s="204"/>
      <c r="F3352" s="204"/>
      <c r="G3352" s="204"/>
      <c r="H3352" s="131"/>
      <c r="I3352" s="204"/>
      <c r="J3352" s="204"/>
      <c r="K3352" s="205"/>
      <c r="L3352" s="205"/>
      <c r="M3352" s="205"/>
      <c r="N3352" s="227">
        <f>Table7[[#This Row],[Drug Cost]]+Table7[[#This Row],[Drug Markup]]+Table7[[#This Row],[Drug Dispensing Fee]]</f>
        <v>0</v>
      </c>
      <c r="O3352" s="132"/>
      <c r="P3352" s="205">
        <f>Table7[[#This Row],[Total Drug Cost]]-Table7[[#This Row],[Total Third-party Pay]]</f>
        <v>0</v>
      </c>
      <c r="Q3352" s="205"/>
      <c r="R3352" s="70" t="e">
        <f>VLOOKUP(Table7[[#This Row],[Patient PHN]],'[1]MASTER LIST'!$C:$D,2,FALSE)</f>
        <v>#N/A</v>
      </c>
    </row>
    <row r="3353" spans="1:18" x14ac:dyDescent="0.25">
      <c r="A3353" s="202"/>
      <c r="B3353" s="203"/>
      <c r="C3353" s="204"/>
      <c r="D3353" s="204"/>
      <c r="E3353" s="204"/>
      <c r="F3353" s="204"/>
      <c r="G3353" s="204"/>
      <c r="H3353" s="131"/>
      <c r="I3353" s="204"/>
      <c r="J3353" s="204"/>
      <c r="K3353" s="205"/>
      <c r="L3353" s="205"/>
      <c r="M3353" s="205"/>
      <c r="N3353" s="227">
        <f>Table7[[#This Row],[Drug Cost]]+Table7[[#This Row],[Drug Markup]]+Table7[[#This Row],[Drug Dispensing Fee]]</f>
        <v>0</v>
      </c>
      <c r="O3353" s="132"/>
      <c r="P3353" s="205">
        <f>Table7[[#This Row],[Total Drug Cost]]-Table7[[#This Row],[Total Third-party Pay]]</f>
        <v>0</v>
      </c>
      <c r="Q3353" s="205"/>
      <c r="R3353" s="70" t="e">
        <f>VLOOKUP(Table7[[#This Row],[Patient PHN]],'[1]MASTER LIST'!$C:$D,2,FALSE)</f>
        <v>#N/A</v>
      </c>
    </row>
    <row r="3354" spans="1:18" x14ac:dyDescent="0.25">
      <c r="A3354" s="202"/>
      <c r="B3354" s="203"/>
      <c r="C3354" s="204"/>
      <c r="D3354" s="204"/>
      <c r="E3354" s="204"/>
      <c r="F3354" s="204"/>
      <c r="G3354" s="204"/>
      <c r="H3354" s="131"/>
      <c r="I3354" s="204"/>
      <c r="J3354" s="204"/>
      <c r="K3354" s="205"/>
      <c r="L3354" s="205"/>
      <c r="M3354" s="205"/>
      <c r="N3354" s="227">
        <f>Table7[[#This Row],[Drug Cost]]+Table7[[#This Row],[Drug Markup]]+Table7[[#This Row],[Drug Dispensing Fee]]</f>
        <v>0</v>
      </c>
      <c r="O3354" s="132"/>
      <c r="P3354" s="205">
        <f>Table7[[#This Row],[Total Drug Cost]]-Table7[[#This Row],[Total Third-party Pay]]</f>
        <v>0</v>
      </c>
      <c r="Q3354" s="205"/>
      <c r="R3354" s="70" t="e">
        <f>VLOOKUP(Table7[[#This Row],[Patient PHN]],'[1]MASTER LIST'!$C:$D,2,FALSE)</f>
        <v>#N/A</v>
      </c>
    </row>
    <row r="3355" spans="1:18" x14ac:dyDescent="0.25">
      <c r="A3355" s="202"/>
      <c r="B3355" s="203"/>
      <c r="C3355" s="204"/>
      <c r="D3355" s="204"/>
      <c r="E3355" s="204"/>
      <c r="F3355" s="204"/>
      <c r="G3355" s="204"/>
      <c r="H3355" s="131"/>
      <c r="I3355" s="204"/>
      <c r="J3355" s="204"/>
      <c r="K3355" s="205"/>
      <c r="L3355" s="205"/>
      <c r="M3355" s="205"/>
      <c r="N3355" s="227">
        <f>Table7[[#This Row],[Drug Cost]]+Table7[[#This Row],[Drug Markup]]+Table7[[#This Row],[Drug Dispensing Fee]]</f>
        <v>0</v>
      </c>
      <c r="O3355" s="132"/>
      <c r="P3355" s="205">
        <f>Table7[[#This Row],[Total Drug Cost]]-Table7[[#This Row],[Total Third-party Pay]]</f>
        <v>0</v>
      </c>
      <c r="Q3355" s="205"/>
      <c r="R3355" s="70" t="e">
        <f>VLOOKUP(Table7[[#This Row],[Patient PHN]],'[1]MASTER LIST'!$C:$D,2,FALSE)</f>
        <v>#N/A</v>
      </c>
    </row>
    <row r="3356" spans="1:18" x14ac:dyDescent="0.25">
      <c r="A3356" s="202"/>
      <c r="B3356" s="203"/>
      <c r="C3356" s="204"/>
      <c r="D3356" s="204"/>
      <c r="E3356" s="204"/>
      <c r="F3356" s="204"/>
      <c r="G3356" s="204"/>
      <c r="H3356" s="131"/>
      <c r="I3356" s="204"/>
      <c r="J3356" s="204"/>
      <c r="K3356" s="205"/>
      <c r="L3356" s="205"/>
      <c r="M3356" s="205"/>
      <c r="N3356" s="227">
        <f>Table7[[#This Row],[Drug Cost]]+Table7[[#This Row],[Drug Markup]]+Table7[[#This Row],[Drug Dispensing Fee]]</f>
        <v>0</v>
      </c>
      <c r="O3356" s="132"/>
      <c r="P3356" s="205">
        <f>Table7[[#This Row],[Total Drug Cost]]-Table7[[#This Row],[Total Third-party Pay]]</f>
        <v>0</v>
      </c>
      <c r="Q3356" s="205"/>
      <c r="R3356" s="70" t="e">
        <f>VLOOKUP(Table7[[#This Row],[Patient PHN]],'[1]MASTER LIST'!$C:$D,2,FALSE)</f>
        <v>#N/A</v>
      </c>
    </row>
    <row r="3357" spans="1:18" x14ac:dyDescent="0.25">
      <c r="A3357" s="202"/>
      <c r="B3357" s="203"/>
      <c r="C3357" s="204"/>
      <c r="D3357" s="204"/>
      <c r="E3357" s="204"/>
      <c r="F3357" s="204"/>
      <c r="G3357" s="204"/>
      <c r="H3357" s="131"/>
      <c r="I3357" s="204"/>
      <c r="J3357" s="204"/>
      <c r="K3357" s="205"/>
      <c r="L3357" s="205"/>
      <c r="M3357" s="205"/>
      <c r="N3357" s="227">
        <f>Table7[[#This Row],[Drug Cost]]+Table7[[#This Row],[Drug Markup]]+Table7[[#This Row],[Drug Dispensing Fee]]</f>
        <v>0</v>
      </c>
      <c r="O3357" s="132"/>
      <c r="P3357" s="205">
        <f>Table7[[#This Row],[Total Drug Cost]]-Table7[[#This Row],[Total Third-party Pay]]</f>
        <v>0</v>
      </c>
      <c r="Q3357" s="205"/>
      <c r="R3357" s="70" t="e">
        <f>VLOOKUP(Table7[[#This Row],[Patient PHN]],'[1]MASTER LIST'!$C:$D,2,FALSE)</f>
        <v>#N/A</v>
      </c>
    </row>
    <row r="3358" spans="1:18" x14ac:dyDescent="0.25">
      <c r="A3358" s="202"/>
      <c r="B3358" s="203"/>
      <c r="C3358" s="204"/>
      <c r="D3358" s="204"/>
      <c r="E3358" s="204"/>
      <c r="F3358" s="204"/>
      <c r="G3358" s="204"/>
      <c r="H3358" s="131"/>
      <c r="I3358" s="204"/>
      <c r="J3358" s="204"/>
      <c r="K3358" s="205"/>
      <c r="L3358" s="205"/>
      <c r="M3358" s="205"/>
      <c r="N3358" s="227">
        <f>Table7[[#This Row],[Drug Cost]]+Table7[[#This Row],[Drug Markup]]+Table7[[#This Row],[Drug Dispensing Fee]]</f>
        <v>0</v>
      </c>
      <c r="O3358" s="132"/>
      <c r="P3358" s="205">
        <f>Table7[[#This Row],[Total Drug Cost]]-Table7[[#This Row],[Total Third-party Pay]]</f>
        <v>0</v>
      </c>
      <c r="Q3358" s="205"/>
      <c r="R3358" s="70" t="e">
        <f>VLOOKUP(Table7[[#This Row],[Patient PHN]],'[1]MASTER LIST'!$C:$D,2,FALSE)</f>
        <v>#N/A</v>
      </c>
    </row>
    <row r="3359" spans="1:18" x14ac:dyDescent="0.25">
      <c r="A3359" s="202"/>
      <c r="B3359" s="203"/>
      <c r="C3359" s="204"/>
      <c r="D3359" s="204"/>
      <c r="E3359" s="204"/>
      <c r="F3359" s="204"/>
      <c r="G3359" s="204"/>
      <c r="H3359" s="131"/>
      <c r="I3359" s="204"/>
      <c r="J3359" s="204"/>
      <c r="K3359" s="205"/>
      <c r="L3359" s="205"/>
      <c r="M3359" s="205"/>
      <c r="N3359" s="227">
        <f>Table7[[#This Row],[Drug Cost]]+Table7[[#This Row],[Drug Markup]]+Table7[[#This Row],[Drug Dispensing Fee]]</f>
        <v>0</v>
      </c>
      <c r="O3359" s="132"/>
      <c r="P3359" s="205">
        <f>Table7[[#This Row],[Total Drug Cost]]-Table7[[#This Row],[Total Third-party Pay]]</f>
        <v>0</v>
      </c>
      <c r="Q3359" s="205"/>
      <c r="R3359" s="70" t="e">
        <f>VLOOKUP(Table7[[#This Row],[Patient PHN]],'[1]MASTER LIST'!$C:$D,2,FALSE)</f>
        <v>#N/A</v>
      </c>
    </row>
    <row r="3360" spans="1:18" x14ac:dyDescent="0.25">
      <c r="A3360" s="202"/>
      <c r="B3360" s="203"/>
      <c r="C3360" s="204"/>
      <c r="D3360" s="204"/>
      <c r="E3360" s="204"/>
      <c r="F3360" s="204"/>
      <c r="G3360" s="204"/>
      <c r="H3360" s="131"/>
      <c r="I3360" s="204"/>
      <c r="J3360" s="204"/>
      <c r="K3360" s="205"/>
      <c r="L3360" s="205"/>
      <c r="M3360" s="205"/>
      <c r="N3360" s="227">
        <f>Table7[[#This Row],[Drug Cost]]+Table7[[#This Row],[Drug Markup]]+Table7[[#This Row],[Drug Dispensing Fee]]</f>
        <v>0</v>
      </c>
      <c r="O3360" s="132"/>
      <c r="P3360" s="205">
        <f>Table7[[#This Row],[Total Drug Cost]]-Table7[[#This Row],[Total Third-party Pay]]</f>
        <v>0</v>
      </c>
      <c r="Q3360" s="205"/>
      <c r="R3360" s="70" t="e">
        <f>VLOOKUP(Table7[[#This Row],[Patient PHN]],'[1]MASTER LIST'!$C:$D,2,FALSE)</f>
        <v>#N/A</v>
      </c>
    </row>
    <row r="3361" spans="1:18" x14ac:dyDescent="0.25">
      <c r="A3361" s="202"/>
      <c r="B3361" s="203"/>
      <c r="C3361" s="204"/>
      <c r="D3361" s="204"/>
      <c r="E3361" s="204"/>
      <c r="F3361" s="204"/>
      <c r="G3361" s="204"/>
      <c r="H3361" s="131"/>
      <c r="I3361" s="204"/>
      <c r="J3361" s="204"/>
      <c r="K3361" s="205"/>
      <c r="L3361" s="205"/>
      <c r="M3361" s="205"/>
      <c r="N3361" s="227">
        <f>Table7[[#This Row],[Drug Cost]]+Table7[[#This Row],[Drug Markup]]+Table7[[#This Row],[Drug Dispensing Fee]]</f>
        <v>0</v>
      </c>
      <c r="O3361" s="132"/>
      <c r="P3361" s="205">
        <f>Table7[[#This Row],[Total Drug Cost]]-Table7[[#This Row],[Total Third-party Pay]]</f>
        <v>0</v>
      </c>
      <c r="Q3361" s="205"/>
      <c r="R3361" s="70" t="e">
        <f>VLOOKUP(Table7[[#This Row],[Patient PHN]],'[1]MASTER LIST'!$C:$D,2,FALSE)</f>
        <v>#N/A</v>
      </c>
    </row>
    <row r="3362" spans="1:18" x14ac:dyDescent="0.25">
      <c r="A3362" s="202"/>
      <c r="B3362" s="203"/>
      <c r="C3362" s="204"/>
      <c r="D3362" s="204"/>
      <c r="E3362" s="204"/>
      <c r="F3362" s="204"/>
      <c r="G3362" s="204"/>
      <c r="H3362" s="131"/>
      <c r="I3362" s="204"/>
      <c r="J3362" s="204"/>
      <c r="K3362" s="205"/>
      <c r="L3362" s="205"/>
      <c r="M3362" s="205"/>
      <c r="N3362" s="227">
        <f>Table7[[#This Row],[Drug Cost]]+Table7[[#This Row],[Drug Markup]]+Table7[[#This Row],[Drug Dispensing Fee]]</f>
        <v>0</v>
      </c>
      <c r="O3362" s="132"/>
      <c r="P3362" s="205">
        <f>Table7[[#This Row],[Total Drug Cost]]-Table7[[#This Row],[Total Third-party Pay]]</f>
        <v>0</v>
      </c>
      <c r="Q3362" s="205"/>
      <c r="R3362" s="70" t="e">
        <f>VLOOKUP(Table7[[#This Row],[Patient PHN]],'[1]MASTER LIST'!$C:$D,2,FALSE)</f>
        <v>#N/A</v>
      </c>
    </row>
    <row r="3363" spans="1:18" x14ac:dyDescent="0.25">
      <c r="A3363" s="202"/>
      <c r="B3363" s="203"/>
      <c r="C3363" s="204"/>
      <c r="D3363" s="204"/>
      <c r="E3363" s="204"/>
      <c r="F3363" s="204"/>
      <c r="G3363" s="204"/>
      <c r="H3363" s="131"/>
      <c r="I3363" s="204"/>
      <c r="J3363" s="204"/>
      <c r="K3363" s="205"/>
      <c r="L3363" s="205"/>
      <c r="M3363" s="205"/>
      <c r="N3363" s="227">
        <f>Table7[[#This Row],[Drug Cost]]+Table7[[#This Row],[Drug Markup]]+Table7[[#This Row],[Drug Dispensing Fee]]</f>
        <v>0</v>
      </c>
      <c r="O3363" s="132"/>
      <c r="P3363" s="205">
        <f>Table7[[#This Row],[Total Drug Cost]]-Table7[[#This Row],[Total Third-party Pay]]</f>
        <v>0</v>
      </c>
      <c r="Q3363" s="205"/>
      <c r="R3363" s="70" t="e">
        <f>VLOOKUP(Table7[[#This Row],[Patient PHN]],'[1]MASTER LIST'!$C:$D,2,FALSE)</f>
        <v>#N/A</v>
      </c>
    </row>
    <row r="3364" spans="1:18" x14ac:dyDescent="0.25">
      <c r="A3364" s="202"/>
      <c r="B3364" s="203"/>
      <c r="C3364" s="204"/>
      <c r="D3364" s="204"/>
      <c r="E3364" s="204"/>
      <c r="F3364" s="204"/>
      <c r="G3364" s="204"/>
      <c r="H3364" s="131"/>
      <c r="I3364" s="204"/>
      <c r="J3364" s="204"/>
      <c r="K3364" s="205"/>
      <c r="L3364" s="205"/>
      <c r="M3364" s="205"/>
      <c r="N3364" s="227">
        <f>Table7[[#This Row],[Drug Cost]]+Table7[[#This Row],[Drug Markup]]+Table7[[#This Row],[Drug Dispensing Fee]]</f>
        <v>0</v>
      </c>
      <c r="O3364" s="132"/>
      <c r="P3364" s="205">
        <f>Table7[[#This Row],[Total Drug Cost]]-Table7[[#This Row],[Total Third-party Pay]]</f>
        <v>0</v>
      </c>
      <c r="Q3364" s="205"/>
      <c r="R3364" s="70" t="e">
        <f>VLOOKUP(Table7[[#This Row],[Patient PHN]],'[1]MASTER LIST'!$C:$D,2,FALSE)</f>
        <v>#N/A</v>
      </c>
    </row>
    <row r="3365" spans="1:18" x14ac:dyDescent="0.25">
      <c r="A3365" s="202"/>
      <c r="B3365" s="203"/>
      <c r="C3365" s="204"/>
      <c r="D3365" s="204"/>
      <c r="E3365" s="204"/>
      <c r="F3365" s="204"/>
      <c r="G3365" s="204"/>
      <c r="H3365" s="131"/>
      <c r="I3365" s="204"/>
      <c r="J3365" s="204"/>
      <c r="K3365" s="205"/>
      <c r="L3365" s="205"/>
      <c r="M3365" s="205"/>
      <c r="N3365" s="227">
        <f>Table7[[#This Row],[Drug Cost]]+Table7[[#This Row],[Drug Markup]]+Table7[[#This Row],[Drug Dispensing Fee]]</f>
        <v>0</v>
      </c>
      <c r="O3365" s="132"/>
      <c r="P3365" s="205">
        <f>Table7[[#This Row],[Total Drug Cost]]-Table7[[#This Row],[Total Third-party Pay]]</f>
        <v>0</v>
      </c>
      <c r="Q3365" s="205"/>
      <c r="R3365" s="70" t="e">
        <f>VLOOKUP(Table7[[#This Row],[Patient PHN]],'[1]MASTER LIST'!$C:$D,2,FALSE)</f>
        <v>#N/A</v>
      </c>
    </row>
    <row r="3366" spans="1:18" x14ac:dyDescent="0.25">
      <c r="A3366" s="202"/>
      <c r="B3366" s="203"/>
      <c r="C3366" s="204"/>
      <c r="D3366" s="204"/>
      <c r="E3366" s="204"/>
      <c r="F3366" s="204"/>
      <c r="G3366" s="204"/>
      <c r="H3366" s="131"/>
      <c r="I3366" s="204"/>
      <c r="J3366" s="204"/>
      <c r="K3366" s="205"/>
      <c r="L3366" s="205"/>
      <c r="M3366" s="205"/>
      <c r="N3366" s="227">
        <f>Table7[[#This Row],[Drug Cost]]+Table7[[#This Row],[Drug Markup]]+Table7[[#This Row],[Drug Dispensing Fee]]</f>
        <v>0</v>
      </c>
      <c r="O3366" s="132"/>
      <c r="P3366" s="205">
        <f>Table7[[#This Row],[Total Drug Cost]]-Table7[[#This Row],[Total Third-party Pay]]</f>
        <v>0</v>
      </c>
      <c r="Q3366" s="205"/>
      <c r="R3366" s="70" t="e">
        <f>VLOOKUP(Table7[[#This Row],[Patient PHN]],'[1]MASTER LIST'!$C:$D,2,FALSE)</f>
        <v>#N/A</v>
      </c>
    </row>
    <row r="3367" spans="1:18" x14ac:dyDescent="0.25">
      <c r="A3367" s="202"/>
      <c r="B3367" s="203"/>
      <c r="C3367" s="204"/>
      <c r="D3367" s="204"/>
      <c r="E3367" s="204"/>
      <c r="F3367" s="204"/>
      <c r="G3367" s="204"/>
      <c r="H3367" s="131"/>
      <c r="I3367" s="204"/>
      <c r="J3367" s="204"/>
      <c r="K3367" s="205"/>
      <c r="L3367" s="205"/>
      <c r="M3367" s="205"/>
      <c r="N3367" s="227">
        <f>Table7[[#This Row],[Drug Cost]]+Table7[[#This Row],[Drug Markup]]+Table7[[#This Row],[Drug Dispensing Fee]]</f>
        <v>0</v>
      </c>
      <c r="O3367" s="132"/>
      <c r="P3367" s="205">
        <f>Table7[[#This Row],[Total Drug Cost]]-Table7[[#This Row],[Total Third-party Pay]]</f>
        <v>0</v>
      </c>
      <c r="Q3367" s="205"/>
      <c r="R3367" s="70" t="e">
        <f>VLOOKUP(Table7[[#This Row],[Patient PHN]],'[1]MASTER LIST'!$C:$D,2,FALSE)</f>
        <v>#N/A</v>
      </c>
    </row>
    <row r="3368" spans="1:18" x14ac:dyDescent="0.25">
      <c r="A3368" s="202"/>
      <c r="B3368" s="203"/>
      <c r="C3368" s="204"/>
      <c r="D3368" s="204"/>
      <c r="E3368" s="204"/>
      <c r="F3368" s="204"/>
      <c r="G3368" s="204"/>
      <c r="H3368" s="131"/>
      <c r="I3368" s="204"/>
      <c r="J3368" s="204"/>
      <c r="K3368" s="205"/>
      <c r="L3368" s="205"/>
      <c r="M3368" s="205"/>
      <c r="N3368" s="227">
        <f>Table7[[#This Row],[Drug Cost]]+Table7[[#This Row],[Drug Markup]]+Table7[[#This Row],[Drug Dispensing Fee]]</f>
        <v>0</v>
      </c>
      <c r="O3368" s="132"/>
      <c r="P3368" s="205">
        <f>Table7[[#This Row],[Total Drug Cost]]-Table7[[#This Row],[Total Third-party Pay]]</f>
        <v>0</v>
      </c>
      <c r="Q3368" s="205"/>
      <c r="R3368" s="70" t="e">
        <f>VLOOKUP(Table7[[#This Row],[Patient PHN]],'[1]MASTER LIST'!$C:$D,2,FALSE)</f>
        <v>#N/A</v>
      </c>
    </row>
    <row r="3369" spans="1:18" x14ac:dyDescent="0.25">
      <c r="A3369" s="202"/>
      <c r="B3369" s="203"/>
      <c r="C3369" s="204"/>
      <c r="D3369" s="204"/>
      <c r="E3369" s="204"/>
      <c r="F3369" s="204"/>
      <c r="G3369" s="204"/>
      <c r="H3369" s="131"/>
      <c r="I3369" s="204"/>
      <c r="J3369" s="204"/>
      <c r="K3369" s="205"/>
      <c r="L3369" s="205"/>
      <c r="M3369" s="205"/>
      <c r="N3369" s="227">
        <f>Table7[[#This Row],[Drug Cost]]+Table7[[#This Row],[Drug Markup]]+Table7[[#This Row],[Drug Dispensing Fee]]</f>
        <v>0</v>
      </c>
      <c r="O3369" s="132"/>
      <c r="P3369" s="205">
        <f>Table7[[#This Row],[Total Drug Cost]]-Table7[[#This Row],[Total Third-party Pay]]</f>
        <v>0</v>
      </c>
      <c r="Q3369" s="205"/>
      <c r="R3369" s="70" t="e">
        <f>VLOOKUP(Table7[[#This Row],[Patient PHN]],'[1]MASTER LIST'!$C:$D,2,FALSE)</f>
        <v>#N/A</v>
      </c>
    </row>
    <row r="3370" spans="1:18" x14ac:dyDescent="0.25">
      <c r="A3370" s="202"/>
      <c r="B3370" s="203"/>
      <c r="C3370" s="204"/>
      <c r="D3370" s="204"/>
      <c r="E3370" s="204"/>
      <c r="F3370" s="204"/>
      <c r="G3370" s="204"/>
      <c r="H3370" s="131"/>
      <c r="I3370" s="204"/>
      <c r="J3370" s="204"/>
      <c r="K3370" s="205"/>
      <c r="L3370" s="205"/>
      <c r="M3370" s="205"/>
      <c r="N3370" s="227">
        <f>Table7[[#This Row],[Drug Cost]]+Table7[[#This Row],[Drug Markup]]+Table7[[#This Row],[Drug Dispensing Fee]]</f>
        <v>0</v>
      </c>
      <c r="O3370" s="132"/>
      <c r="P3370" s="205">
        <f>Table7[[#This Row],[Total Drug Cost]]-Table7[[#This Row],[Total Third-party Pay]]</f>
        <v>0</v>
      </c>
      <c r="Q3370" s="205"/>
      <c r="R3370" s="70" t="e">
        <f>VLOOKUP(Table7[[#This Row],[Patient PHN]],'[1]MASTER LIST'!$C:$D,2,FALSE)</f>
        <v>#N/A</v>
      </c>
    </row>
    <row r="3371" spans="1:18" x14ac:dyDescent="0.25">
      <c r="A3371" s="202"/>
      <c r="B3371" s="203"/>
      <c r="C3371" s="204"/>
      <c r="D3371" s="204"/>
      <c r="E3371" s="204"/>
      <c r="F3371" s="204"/>
      <c r="G3371" s="204"/>
      <c r="H3371" s="131"/>
      <c r="I3371" s="204"/>
      <c r="J3371" s="204"/>
      <c r="K3371" s="205"/>
      <c r="L3371" s="205"/>
      <c r="M3371" s="205"/>
      <c r="N3371" s="227">
        <f>Table7[[#This Row],[Drug Cost]]+Table7[[#This Row],[Drug Markup]]+Table7[[#This Row],[Drug Dispensing Fee]]</f>
        <v>0</v>
      </c>
      <c r="O3371" s="132"/>
      <c r="P3371" s="205">
        <f>Table7[[#This Row],[Total Drug Cost]]-Table7[[#This Row],[Total Third-party Pay]]</f>
        <v>0</v>
      </c>
      <c r="Q3371" s="205"/>
      <c r="R3371" s="70" t="e">
        <f>VLOOKUP(Table7[[#This Row],[Patient PHN]],'[1]MASTER LIST'!$C:$D,2,FALSE)</f>
        <v>#N/A</v>
      </c>
    </row>
    <row r="3372" spans="1:18" x14ac:dyDescent="0.25">
      <c r="A3372" s="202"/>
      <c r="B3372" s="203"/>
      <c r="C3372" s="204"/>
      <c r="D3372" s="204"/>
      <c r="E3372" s="204"/>
      <c r="F3372" s="204"/>
      <c r="G3372" s="204"/>
      <c r="H3372" s="131"/>
      <c r="I3372" s="204"/>
      <c r="J3372" s="204"/>
      <c r="K3372" s="205"/>
      <c r="L3372" s="205"/>
      <c r="M3372" s="205"/>
      <c r="N3372" s="227">
        <f>Table7[[#This Row],[Drug Cost]]+Table7[[#This Row],[Drug Markup]]+Table7[[#This Row],[Drug Dispensing Fee]]</f>
        <v>0</v>
      </c>
      <c r="O3372" s="132"/>
      <c r="P3372" s="205">
        <f>Table7[[#This Row],[Total Drug Cost]]-Table7[[#This Row],[Total Third-party Pay]]</f>
        <v>0</v>
      </c>
      <c r="Q3372" s="205"/>
      <c r="R3372" s="70" t="e">
        <f>VLOOKUP(Table7[[#This Row],[Patient PHN]],'[1]MASTER LIST'!$C:$D,2,FALSE)</f>
        <v>#N/A</v>
      </c>
    </row>
    <row r="3373" spans="1:18" x14ac:dyDescent="0.25">
      <c r="A3373" s="202"/>
      <c r="B3373" s="203"/>
      <c r="C3373" s="204"/>
      <c r="D3373" s="204"/>
      <c r="E3373" s="204"/>
      <c r="F3373" s="204"/>
      <c r="G3373" s="204"/>
      <c r="H3373" s="131"/>
      <c r="I3373" s="204"/>
      <c r="J3373" s="204"/>
      <c r="K3373" s="205"/>
      <c r="L3373" s="205"/>
      <c r="M3373" s="205"/>
      <c r="N3373" s="227">
        <f>Table7[[#This Row],[Drug Cost]]+Table7[[#This Row],[Drug Markup]]+Table7[[#This Row],[Drug Dispensing Fee]]</f>
        <v>0</v>
      </c>
      <c r="O3373" s="132"/>
      <c r="P3373" s="205">
        <f>Table7[[#This Row],[Total Drug Cost]]-Table7[[#This Row],[Total Third-party Pay]]</f>
        <v>0</v>
      </c>
      <c r="Q3373" s="205"/>
      <c r="R3373" s="70" t="e">
        <f>VLOOKUP(Table7[[#This Row],[Patient PHN]],'[1]MASTER LIST'!$C:$D,2,FALSE)</f>
        <v>#N/A</v>
      </c>
    </row>
    <row r="3374" spans="1:18" x14ac:dyDescent="0.25">
      <c r="A3374" s="202"/>
      <c r="B3374" s="203"/>
      <c r="C3374" s="204"/>
      <c r="D3374" s="204"/>
      <c r="E3374" s="204"/>
      <c r="F3374" s="204"/>
      <c r="G3374" s="204"/>
      <c r="H3374" s="131"/>
      <c r="I3374" s="204"/>
      <c r="J3374" s="204"/>
      <c r="K3374" s="205"/>
      <c r="L3374" s="205"/>
      <c r="M3374" s="205"/>
      <c r="N3374" s="227">
        <f>Table7[[#This Row],[Drug Cost]]+Table7[[#This Row],[Drug Markup]]+Table7[[#This Row],[Drug Dispensing Fee]]</f>
        <v>0</v>
      </c>
      <c r="O3374" s="132"/>
      <c r="P3374" s="205">
        <f>Table7[[#This Row],[Total Drug Cost]]-Table7[[#This Row],[Total Third-party Pay]]</f>
        <v>0</v>
      </c>
      <c r="Q3374" s="205"/>
      <c r="R3374" s="70" t="e">
        <f>VLOOKUP(Table7[[#This Row],[Patient PHN]],'[1]MASTER LIST'!$C:$D,2,FALSE)</f>
        <v>#N/A</v>
      </c>
    </row>
    <row r="3375" spans="1:18" x14ac:dyDescent="0.25">
      <c r="A3375" s="202"/>
      <c r="B3375" s="203"/>
      <c r="C3375" s="204"/>
      <c r="D3375" s="204"/>
      <c r="E3375" s="204"/>
      <c r="F3375" s="204"/>
      <c r="G3375" s="204"/>
      <c r="H3375" s="131"/>
      <c r="I3375" s="204"/>
      <c r="J3375" s="204"/>
      <c r="K3375" s="205"/>
      <c r="L3375" s="205"/>
      <c r="M3375" s="205"/>
      <c r="N3375" s="227">
        <f>Table7[[#This Row],[Drug Cost]]+Table7[[#This Row],[Drug Markup]]+Table7[[#This Row],[Drug Dispensing Fee]]</f>
        <v>0</v>
      </c>
      <c r="O3375" s="132"/>
      <c r="P3375" s="205">
        <f>Table7[[#This Row],[Total Drug Cost]]-Table7[[#This Row],[Total Third-party Pay]]</f>
        <v>0</v>
      </c>
      <c r="Q3375" s="205"/>
      <c r="R3375" s="70" t="e">
        <f>VLOOKUP(Table7[[#This Row],[Patient PHN]],'[1]MASTER LIST'!$C:$D,2,FALSE)</f>
        <v>#N/A</v>
      </c>
    </row>
    <row r="3376" spans="1:18" x14ac:dyDescent="0.25">
      <c r="A3376" s="202"/>
      <c r="B3376" s="203"/>
      <c r="C3376" s="204"/>
      <c r="D3376" s="204"/>
      <c r="E3376" s="204"/>
      <c r="F3376" s="204"/>
      <c r="G3376" s="204"/>
      <c r="H3376" s="131"/>
      <c r="I3376" s="204"/>
      <c r="J3376" s="204"/>
      <c r="K3376" s="205"/>
      <c r="L3376" s="205"/>
      <c r="M3376" s="205"/>
      <c r="N3376" s="227">
        <f>Table7[[#This Row],[Drug Cost]]+Table7[[#This Row],[Drug Markup]]+Table7[[#This Row],[Drug Dispensing Fee]]</f>
        <v>0</v>
      </c>
      <c r="O3376" s="132"/>
      <c r="P3376" s="205">
        <f>Table7[[#This Row],[Total Drug Cost]]-Table7[[#This Row],[Total Third-party Pay]]</f>
        <v>0</v>
      </c>
      <c r="Q3376" s="205"/>
      <c r="R3376" s="70" t="e">
        <f>VLOOKUP(Table7[[#This Row],[Patient PHN]],'[1]MASTER LIST'!$C:$D,2,FALSE)</f>
        <v>#N/A</v>
      </c>
    </row>
    <row r="3377" spans="1:18" x14ac:dyDescent="0.25">
      <c r="A3377" s="202"/>
      <c r="B3377" s="203"/>
      <c r="C3377" s="204"/>
      <c r="D3377" s="204"/>
      <c r="E3377" s="204"/>
      <c r="F3377" s="204"/>
      <c r="G3377" s="204"/>
      <c r="H3377" s="131"/>
      <c r="I3377" s="204"/>
      <c r="J3377" s="204"/>
      <c r="K3377" s="205"/>
      <c r="L3377" s="205"/>
      <c r="M3377" s="205"/>
      <c r="N3377" s="227">
        <f>Table7[[#This Row],[Drug Cost]]+Table7[[#This Row],[Drug Markup]]+Table7[[#This Row],[Drug Dispensing Fee]]</f>
        <v>0</v>
      </c>
      <c r="O3377" s="132"/>
      <c r="P3377" s="205">
        <f>Table7[[#This Row],[Total Drug Cost]]-Table7[[#This Row],[Total Third-party Pay]]</f>
        <v>0</v>
      </c>
      <c r="Q3377" s="205"/>
      <c r="R3377" s="70" t="e">
        <f>VLOOKUP(Table7[[#This Row],[Patient PHN]],'[1]MASTER LIST'!$C:$D,2,FALSE)</f>
        <v>#N/A</v>
      </c>
    </row>
    <row r="3378" spans="1:18" x14ac:dyDescent="0.25">
      <c r="A3378" s="202"/>
      <c r="B3378" s="203"/>
      <c r="C3378" s="204"/>
      <c r="D3378" s="204"/>
      <c r="E3378" s="204"/>
      <c r="F3378" s="204"/>
      <c r="G3378" s="204"/>
      <c r="H3378" s="131"/>
      <c r="I3378" s="204"/>
      <c r="J3378" s="204"/>
      <c r="K3378" s="205"/>
      <c r="L3378" s="205"/>
      <c r="M3378" s="205"/>
      <c r="N3378" s="227">
        <f>Table7[[#This Row],[Drug Cost]]+Table7[[#This Row],[Drug Markup]]+Table7[[#This Row],[Drug Dispensing Fee]]</f>
        <v>0</v>
      </c>
      <c r="O3378" s="132"/>
      <c r="P3378" s="205">
        <f>Table7[[#This Row],[Total Drug Cost]]-Table7[[#This Row],[Total Third-party Pay]]</f>
        <v>0</v>
      </c>
      <c r="Q3378" s="205"/>
      <c r="R3378" s="70" t="e">
        <f>VLOOKUP(Table7[[#This Row],[Patient PHN]],'[1]MASTER LIST'!$C:$D,2,FALSE)</f>
        <v>#N/A</v>
      </c>
    </row>
    <row r="3379" spans="1:18" x14ac:dyDescent="0.25">
      <c r="A3379" s="202"/>
      <c r="B3379" s="203"/>
      <c r="C3379" s="204"/>
      <c r="D3379" s="204"/>
      <c r="E3379" s="204"/>
      <c r="F3379" s="204"/>
      <c r="G3379" s="204"/>
      <c r="H3379" s="131"/>
      <c r="I3379" s="204"/>
      <c r="J3379" s="204"/>
      <c r="K3379" s="205"/>
      <c r="L3379" s="205"/>
      <c r="M3379" s="205"/>
      <c r="N3379" s="227">
        <f>Table7[[#This Row],[Drug Cost]]+Table7[[#This Row],[Drug Markup]]+Table7[[#This Row],[Drug Dispensing Fee]]</f>
        <v>0</v>
      </c>
      <c r="O3379" s="132"/>
      <c r="P3379" s="205">
        <f>Table7[[#This Row],[Total Drug Cost]]-Table7[[#This Row],[Total Third-party Pay]]</f>
        <v>0</v>
      </c>
      <c r="Q3379" s="205"/>
      <c r="R3379" s="70" t="e">
        <f>VLOOKUP(Table7[[#This Row],[Patient PHN]],'[1]MASTER LIST'!$C:$D,2,FALSE)</f>
        <v>#N/A</v>
      </c>
    </row>
    <row r="3380" spans="1:18" x14ac:dyDescent="0.25">
      <c r="A3380" s="202"/>
      <c r="B3380" s="203"/>
      <c r="C3380" s="204"/>
      <c r="D3380" s="204"/>
      <c r="E3380" s="204"/>
      <c r="F3380" s="204"/>
      <c r="G3380" s="204"/>
      <c r="H3380" s="131"/>
      <c r="I3380" s="204"/>
      <c r="J3380" s="204"/>
      <c r="K3380" s="205"/>
      <c r="L3380" s="205"/>
      <c r="M3380" s="205"/>
      <c r="N3380" s="227">
        <f>Table7[[#This Row],[Drug Cost]]+Table7[[#This Row],[Drug Markup]]+Table7[[#This Row],[Drug Dispensing Fee]]</f>
        <v>0</v>
      </c>
      <c r="O3380" s="132"/>
      <c r="P3380" s="205">
        <f>Table7[[#This Row],[Total Drug Cost]]-Table7[[#This Row],[Total Third-party Pay]]</f>
        <v>0</v>
      </c>
      <c r="Q3380" s="205"/>
      <c r="R3380" s="70" t="e">
        <f>VLOOKUP(Table7[[#This Row],[Patient PHN]],'[1]MASTER LIST'!$C:$D,2,FALSE)</f>
        <v>#N/A</v>
      </c>
    </row>
    <row r="3381" spans="1:18" x14ac:dyDescent="0.25">
      <c r="A3381" s="202"/>
      <c r="B3381" s="203"/>
      <c r="C3381" s="204"/>
      <c r="D3381" s="204"/>
      <c r="E3381" s="204"/>
      <c r="F3381" s="204"/>
      <c r="G3381" s="204"/>
      <c r="H3381" s="131"/>
      <c r="I3381" s="204"/>
      <c r="J3381" s="204"/>
      <c r="K3381" s="205"/>
      <c r="L3381" s="205"/>
      <c r="M3381" s="205"/>
      <c r="N3381" s="227">
        <f>Table7[[#This Row],[Drug Cost]]+Table7[[#This Row],[Drug Markup]]+Table7[[#This Row],[Drug Dispensing Fee]]</f>
        <v>0</v>
      </c>
      <c r="O3381" s="132"/>
      <c r="P3381" s="205">
        <f>Table7[[#This Row],[Total Drug Cost]]-Table7[[#This Row],[Total Third-party Pay]]</f>
        <v>0</v>
      </c>
      <c r="Q3381" s="205"/>
      <c r="R3381" s="70" t="e">
        <f>VLOOKUP(Table7[[#This Row],[Patient PHN]],'[1]MASTER LIST'!$C:$D,2,FALSE)</f>
        <v>#N/A</v>
      </c>
    </row>
    <row r="3382" spans="1:18" x14ac:dyDescent="0.25">
      <c r="A3382" s="202"/>
      <c r="B3382" s="203"/>
      <c r="C3382" s="204"/>
      <c r="D3382" s="204"/>
      <c r="E3382" s="204"/>
      <c r="F3382" s="204"/>
      <c r="G3382" s="204"/>
      <c r="H3382" s="131"/>
      <c r="I3382" s="204"/>
      <c r="J3382" s="204"/>
      <c r="K3382" s="205"/>
      <c r="L3382" s="205"/>
      <c r="M3382" s="205"/>
      <c r="N3382" s="227">
        <f>Table7[[#This Row],[Drug Cost]]+Table7[[#This Row],[Drug Markup]]+Table7[[#This Row],[Drug Dispensing Fee]]</f>
        <v>0</v>
      </c>
      <c r="O3382" s="132"/>
      <c r="P3382" s="205">
        <f>Table7[[#This Row],[Total Drug Cost]]-Table7[[#This Row],[Total Third-party Pay]]</f>
        <v>0</v>
      </c>
      <c r="Q3382" s="205"/>
      <c r="R3382" s="70" t="e">
        <f>VLOOKUP(Table7[[#This Row],[Patient PHN]],'[1]MASTER LIST'!$C:$D,2,FALSE)</f>
        <v>#N/A</v>
      </c>
    </row>
    <row r="3383" spans="1:18" x14ac:dyDescent="0.25">
      <c r="A3383" s="202"/>
      <c r="B3383" s="203"/>
      <c r="C3383" s="204"/>
      <c r="D3383" s="204"/>
      <c r="E3383" s="204"/>
      <c r="F3383" s="204"/>
      <c r="G3383" s="204"/>
      <c r="H3383" s="131"/>
      <c r="I3383" s="204"/>
      <c r="J3383" s="204"/>
      <c r="K3383" s="205"/>
      <c r="L3383" s="205"/>
      <c r="M3383" s="205"/>
      <c r="N3383" s="227">
        <f>Table7[[#This Row],[Drug Cost]]+Table7[[#This Row],[Drug Markup]]+Table7[[#This Row],[Drug Dispensing Fee]]</f>
        <v>0</v>
      </c>
      <c r="O3383" s="132"/>
      <c r="P3383" s="205">
        <f>Table7[[#This Row],[Total Drug Cost]]-Table7[[#This Row],[Total Third-party Pay]]</f>
        <v>0</v>
      </c>
      <c r="Q3383" s="205"/>
      <c r="R3383" s="70" t="e">
        <f>VLOOKUP(Table7[[#This Row],[Patient PHN]],'[1]MASTER LIST'!$C:$D,2,FALSE)</f>
        <v>#N/A</v>
      </c>
    </row>
    <row r="3384" spans="1:18" x14ac:dyDescent="0.25">
      <c r="A3384" s="202"/>
      <c r="B3384" s="203"/>
      <c r="C3384" s="204"/>
      <c r="D3384" s="204"/>
      <c r="E3384" s="204"/>
      <c r="F3384" s="204"/>
      <c r="G3384" s="204"/>
      <c r="H3384" s="131"/>
      <c r="I3384" s="204"/>
      <c r="J3384" s="204"/>
      <c r="K3384" s="205"/>
      <c r="L3384" s="205"/>
      <c r="M3384" s="205"/>
      <c r="N3384" s="227">
        <f>Table7[[#This Row],[Drug Cost]]+Table7[[#This Row],[Drug Markup]]+Table7[[#This Row],[Drug Dispensing Fee]]</f>
        <v>0</v>
      </c>
      <c r="O3384" s="132"/>
      <c r="P3384" s="205">
        <f>Table7[[#This Row],[Total Drug Cost]]-Table7[[#This Row],[Total Third-party Pay]]</f>
        <v>0</v>
      </c>
      <c r="Q3384" s="205"/>
      <c r="R3384" s="70" t="e">
        <f>VLOOKUP(Table7[[#This Row],[Patient PHN]],'[1]MASTER LIST'!$C:$D,2,FALSE)</f>
        <v>#N/A</v>
      </c>
    </row>
    <row r="3385" spans="1:18" x14ac:dyDescent="0.25">
      <c r="A3385" s="202"/>
      <c r="B3385" s="203"/>
      <c r="C3385" s="204"/>
      <c r="D3385" s="204"/>
      <c r="E3385" s="204"/>
      <c r="F3385" s="204"/>
      <c r="G3385" s="204"/>
      <c r="H3385" s="131"/>
      <c r="I3385" s="204"/>
      <c r="J3385" s="204"/>
      <c r="K3385" s="205"/>
      <c r="L3385" s="205"/>
      <c r="M3385" s="205"/>
      <c r="N3385" s="227">
        <f>Table7[[#This Row],[Drug Cost]]+Table7[[#This Row],[Drug Markup]]+Table7[[#This Row],[Drug Dispensing Fee]]</f>
        <v>0</v>
      </c>
      <c r="O3385" s="132"/>
      <c r="P3385" s="205">
        <f>Table7[[#This Row],[Total Drug Cost]]-Table7[[#This Row],[Total Third-party Pay]]</f>
        <v>0</v>
      </c>
      <c r="Q3385" s="205"/>
      <c r="R3385" s="70" t="e">
        <f>VLOOKUP(Table7[[#This Row],[Patient PHN]],'[1]MASTER LIST'!$C:$D,2,FALSE)</f>
        <v>#N/A</v>
      </c>
    </row>
    <row r="3386" spans="1:18" x14ac:dyDescent="0.25">
      <c r="A3386" s="202"/>
      <c r="B3386" s="203"/>
      <c r="C3386" s="204"/>
      <c r="D3386" s="204"/>
      <c r="E3386" s="204"/>
      <c r="F3386" s="204"/>
      <c r="G3386" s="204"/>
      <c r="H3386" s="131"/>
      <c r="I3386" s="204"/>
      <c r="J3386" s="204"/>
      <c r="K3386" s="205"/>
      <c r="L3386" s="205"/>
      <c r="M3386" s="205"/>
      <c r="N3386" s="227">
        <f>Table7[[#This Row],[Drug Cost]]+Table7[[#This Row],[Drug Markup]]+Table7[[#This Row],[Drug Dispensing Fee]]</f>
        <v>0</v>
      </c>
      <c r="O3386" s="132"/>
      <c r="P3386" s="205">
        <f>Table7[[#This Row],[Total Drug Cost]]-Table7[[#This Row],[Total Third-party Pay]]</f>
        <v>0</v>
      </c>
      <c r="Q3386" s="205"/>
      <c r="R3386" s="70" t="e">
        <f>VLOOKUP(Table7[[#This Row],[Patient PHN]],'[1]MASTER LIST'!$C:$D,2,FALSE)</f>
        <v>#N/A</v>
      </c>
    </row>
    <row r="3387" spans="1:18" x14ac:dyDescent="0.25">
      <c r="A3387" s="202"/>
      <c r="B3387" s="203"/>
      <c r="C3387" s="204"/>
      <c r="D3387" s="204"/>
      <c r="E3387" s="204"/>
      <c r="F3387" s="204"/>
      <c r="G3387" s="204"/>
      <c r="H3387" s="131"/>
      <c r="I3387" s="204"/>
      <c r="J3387" s="204"/>
      <c r="K3387" s="205"/>
      <c r="L3387" s="205"/>
      <c r="M3387" s="205"/>
      <c r="N3387" s="227">
        <f>Table7[[#This Row],[Drug Cost]]+Table7[[#This Row],[Drug Markup]]+Table7[[#This Row],[Drug Dispensing Fee]]</f>
        <v>0</v>
      </c>
      <c r="O3387" s="132"/>
      <c r="P3387" s="205">
        <f>Table7[[#This Row],[Total Drug Cost]]-Table7[[#This Row],[Total Third-party Pay]]</f>
        <v>0</v>
      </c>
      <c r="Q3387" s="205"/>
      <c r="R3387" s="70" t="e">
        <f>VLOOKUP(Table7[[#This Row],[Patient PHN]],'[1]MASTER LIST'!$C:$D,2,FALSE)</f>
        <v>#N/A</v>
      </c>
    </row>
    <row r="3388" spans="1:18" x14ac:dyDescent="0.25">
      <c r="A3388" s="202"/>
      <c r="B3388" s="203"/>
      <c r="C3388" s="204"/>
      <c r="D3388" s="204"/>
      <c r="E3388" s="204"/>
      <c r="F3388" s="204"/>
      <c r="G3388" s="204"/>
      <c r="H3388" s="131"/>
      <c r="I3388" s="204"/>
      <c r="J3388" s="204"/>
      <c r="K3388" s="205"/>
      <c r="L3388" s="205"/>
      <c r="M3388" s="205"/>
      <c r="N3388" s="227">
        <f>Table7[[#This Row],[Drug Cost]]+Table7[[#This Row],[Drug Markup]]+Table7[[#This Row],[Drug Dispensing Fee]]</f>
        <v>0</v>
      </c>
      <c r="O3388" s="132"/>
      <c r="P3388" s="205">
        <f>Table7[[#This Row],[Total Drug Cost]]-Table7[[#This Row],[Total Third-party Pay]]</f>
        <v>0</v>
      </c>
      <c r="Q3388" s="205"/>
      <c r="R3388" s="70" t="e">
        <f>VLOOKUP(Table7[[#This Row],[Patient PHN]],'[1]MASTER LIST'!$C:$D,2,FALSE)</f>
        <v>#N/A</v>
      </c>
    </row>
    <row r="3389" spans="1:18" x14ac:dyDescent="0.25">
      <c r="A3389" s="202"/>
      <c r="B3389" s="203"/>
      <c r="C3389" s="204"/>
      <c r="D3389" s="204"/>
      <c r="E3389" s="204"/>
      <c r="F3389" s="204"/>
      <c r="G3389" s="204"/>
      <c r="H3389" s="131"/>
      <c r="I3389" s="204"/>
      <c r="J3389" s="204"/>
      <c r="K3389" s="205"/>
      <c r="L3389" s="205"/>
      <c r="M3389" s="205"/>
      <c r="N3389" s="227">
        <f>Table7[[#This Row],[Drug Cost]]+Table7[[#This Row],[Drug Markup]]+Table7[[#This Row],[Drug Dispensing Fee]]</f>
        <v>0</v>
      </c>
      <c r="O3389" s="132"/>
      <c r="P3389" s="205">
        <f>Table7[[#This Row],[Total Drug Cost]]-Table7[[#This Row],[Total Third-party Pay]]</f>
        <v>0</v>
      </c>
      <c r="Q3389" s="205"/>
      <c r="R3389" s="70" t="e">
        <f>VLOOKUP(Table7[[#This Row],[Patient PHN]],'[1]MASTER LIST'!$C:$D,2,FALSE)</f>
        <v>#N/A</v>
      </c>
    </row>
    <row r="3390" spans="1:18" x14ac:dyDescent="0.25">
      <c r="A3390" s="202"/>
      <c r="B3390" s="203"/>
      <c r="C3390" s="204"/>
      <c r="D3390" s="204"/>
      <c r="E3390" s="204"/>
      <c r="F3390" s="204"/>
      <c r="G3390" s="204"/>
      <c r="H3390" s="131"/>
      <c r="I3390" s="204"/>
      <c r="J3390" s="204"/>
      <c r="K3390" s="205"/>
      <c r="L3390" s="205"/>
      <c r="M3390" s="205"/>
      <c r="N3390" s="227">
        <f>Table7[[#This Row],[Drug Cost]]+Table7[[#This Row],[Drug Markup]]+Table7[[#This Row],[Drug Dispensing Fee]]</f>
        <v>0</v>
      </c>
      <c r="O3390" s="132"/>
      <c r="P3390" s="205">
        <f>Table7[[#This Row],[Total Drug Cost]]-Table7[[#This Row],[Total Third-party Pay]]</f>
        <v>0</v>
      </c>
      <c r="Q3390" s="205"/>
      <c r="R3390" s="70" t="e">
        <f>VLOOKUP(Table7[[#This Row],[Patient PHN]],'[1]MASTER LIST'!$C:$D,2,FALSE)</f>
        <v>#N/A</v>
      </c>
    </row>
    <row r="3391" spans="1:18" x14ac:dyDescent="0.25">
      <c r="A3391" s="202"/>
      <c r="B3391" s="203"/>
      <c r="C3391" s="204"/>
      <c r="D3391" s="204"/>
      <c r="E3391" s="204"/>
      <c r="F3391" s="204"/>
      <c r="G3391" s="204"/>
      <c r="H3391" s="131"/>
      <c r="I3391" s="204"/>
      <c r="J3391" s="204"/>
      <c r="K3391" s="205"/>
      <c r="L3391" s="205"/>
      <c r="M3391" s="205"/>
      <c r="N3391" s="227">
        <f>Table7[[#This Row],[Drug Cost]]+Table7[[#This Row],[Drug Markup]]+Table7[[#This Row],[Drug Dispensing Fee]]</f>
        <v>0</v>
      </c>
      <c r="O3391" s="132"/>
      <c r="P3391" s="205">
        <f>Table7[[#This Row],[Total Drug Cost]]-Table7[[#This Row],[Total Third-party Pay]]</f>
        <v>0</v>
      </c>
      <c r="Q3391" s="205"/>
      <c r="R3391" s="70" t="e">
        <f>VLOOKUP(Table7[[#This Row],[Patient PHN]],'[1]MASTER LIST'!$C:$D,2,FALSE)</f>
        <v>#N/A</v>
      </c>
    </row>
    <row r="3392" spans="1:18" x14ac:dyDescent="0.25">
      <c r="A3392" s="202"/>
      <c r="B3392" s="203"/>
      <c r="C3392" s="204"/>
      <c r="D3392" s="204"/>
      <c r="E3392" s="204"/>
      <c r="F3392" s="204"/>
      <c r="G3392" s="204"/>
      <c r="H3392" s="131"/>
      <c r="I3392" s="204"/>
      <c r="J3392" s="204"/>
      <c r="K3392" s="205"/>
      <c r="L3392" s="205"/>
      <c r="M3392" s="205"/>
      <c r="N3392" s="227">
        <f>Table7[[#This Row],[Drug Cost]]+Table7[[#This Row],[Drug Markup]]+Table7[[#This Row],[Drug Dispensing Fee]]</f>
        <v>0</v>
      </c>
      <c r="O3392" s="132"/>
      <c r="P3392" s="205">
        <f>Table7[[#This Row],[Total Drug Cost]]-Table7[[#This Row],[Total Third-party Pay]]</f>
        <v>0</v>
      </c>
      <c r="Q3392" s="205"/>
      <c r="R3392" s="70" t="e">
        <f>VLOOKUP(Table7[[#This Row],[Patient PHN]],'[1]MASTER LIST'!$C:$D,2,FALSE)</f>
        <v>#N/A</v>
      </c>
    </row>
    <row r="3393" spans="1:18" x14ac:dyDescent="0.25">
      <c r="A3393" s="202"/>
      <c r="B3393" s="203"/>
      <c r="C3393" s="204"/>
      <c r="D3393" s="204"/>
      <c r="E3393" s="204"/>
      <c r="F3393" s="204"/>
      <c r="G3393" s="204"/>
      <c r="H3393" s="131"/>
      <c r="I3393" s="204"/>
      <c r="J3393" s="204"/>
      <c r="K3393" s="205"/>
      <c r="L3393" s="205"/>
      <c r="M3393" s="205"/>
      <c r="N3393" s="227">
        <f>Table7[[#This Row],[Drug Cost]]+Table7[[#This Row],[Drug Markup]]+Table7[[#This Row],[Drug Dispensing Fee]]</f>
        <v>0</v>
      </c>
      <c r="O3393" s="132"/>
      <c r="P3393" s="205">
        <f>Table7[[#This Row],[Total Drug Cost]]-Table7[[#This Row],[Total Third-party Pay]]</f>
        <v>0</v>
      </c>
      <c r="Q3393" s="205"/>
      <c r="R3393" s="70" t="e">
        <f>VLOOKUP(Table7[[#This Row],[Patient PHN]],'[1]MASTER LIST'!$C:$D,2,FALSE)</f>
        <v>#N/A</v>
      </c>
    </row>
    <row r="3394" spans="1:18" x14ac:dyDescent="0.25">
      <c r="A3394" s="202"/>
      <c r="B3394" s="203"/>
      <c r="C3394" s="204"/>
      <c r="D3394" s="204"/>
      <c r="E3394" s="204"/>
      <c r="F3394" s="204"/>
      <c r="G3394" s="204"/>
      <c r="H3394" s="131"/>
      <c r="I3394" s="204"/>
      <c r="J3394" s="204"/>
      <c r="K3394" s="205"/>
      <c r="L3394" s="205"/>
      <c r="M3394" s="205"/>
      <c r="N3394" s="227">
        <f>Table7[[#This Row],[Drug Cost]]+Table7[[#This Row],[Drug Markup]]+Table7[[#This Row],[Drug Dispensing Fee]]</f>
        <v>0</v>
      </c>
      <c r="O3394" s="132"/>
      <c r="P3394" s="205">
        <f>Table7[[#This Row],[Total Drug Cost]]-Table7[[#This Row],[Total Third-party Pay]]</f>
        <v>0</v>
      </c>
      <c r="Q3394" s="205"/>
      <c r="R3394" s="70" t="e">
        <f>VLOOKUP(Table7[[#This Row],[Patient PHN]],'[1]MASTER LIST'!$C:$D,2,FALSE)</f>
        <v>#N/A</v>
      </c>
    </row>
    <row r="3395" spans="1:18" x14ac:dyDescent="0.25">
      <c r="A3395" s="202"/>
      <c r="B3395" s="203"/>
      <c r="C3395" s="204"/>
      <c r="D3395" s="204"/>
      <c r="E3395" s="204"/>
      <c r="F3395" s="204"/>
      <c r="G3395" s="204"/>
      <c r="H3395" s="131"/>
      <c r="I3395" s="204"/>
      <c r="J3395" s="204"/>
      <c r="K3395" s="205"/>
      <c r="L3395" s="205"/>
      <c r="M3395" s="205"/>
      <c r="N3395" s="227">
        <f>Table7[[#This Row],[Drug Cost]]+Table7[[#This Row],[Drug Markup]]+Table7[[#This Row],[Drug Dispensing Fee]]</f>
        <v>0</v>
      </c>
      <c r="O3395" s="132"/>
      <c r="P3395" s="205">
        <f>Table7[[#This Row],[Total Drug Cost]]-Table7[[#This Row],[Total Third-party Pay]]</f>
        <v>0</v>
      </c>
      <c r="Q3395" s="205"/>
      <c r="R3395" s="70" t="e">
        <f>VLOOKUP(Table7[[#This Row],[Patient PHN]],'[1]MASTER LIST'!$C:$D,2,FALSE)</f>
        <v>#N/A</v>
      </c>
    </row>
    <row r="3396" spans="1:18" x14ac:dyDescent="0.25">
      <c r="A3396" s="202"/>
      <c r="B3396" s="203"/>
      <c r="C3396" s="204"/>
      <c r="D3396" s="204"/>
      <c r="E3396" s="204"/>
      <c r="F3396" s="204"/>
      <c r="G3396" s="204"/>
      <c r="H3396" s="131"/>
      <c r="I3396" s="204"/>
      <c r="J3396" s="204"/>
      <c r="K3396" s="205"/>
      <c r="L3396" s="205"/>
      <c r="M3396" s="205"/>
      <c r="N3396" s="227">
        <f>Table7[[#This Row],[Drug Cost]]+Table7[[#This Row],[Drug Markup]]+Table7[[#This Row],[Drug Dispensing Fee]]</f>
        <v>0</v>
      </c>
      <c r="O3396" s="132"/>
      <c r="P3396" s="205">
        <f>Table7[[#This Row],[Total Drug Cost]]-Table7[[#This Row],[Total Third-party Pay]]</f>
        <v>0</v>
      </c>
      <c r="Q3396" s="205"/>
      <c r="R3396" s="70" t="e">
        <f>VLOOKUP(Table7[[#This Row],[Patient PHN]],'[1]MASTER LIST'!$C:$D,2,FALSE)</f>
        <v>#N/A</v>
      </c>
    </row>
    <row r="3397" spans="1:18" x14ac:dyDescent="0.25">
      <c r="A3397" s="202"/>
      <c r="B3397" s="203"/>
      <c r="C3397" s="204"/>
      <c r="D3397" s="204"/>
      <c r="E3397" s="204"/>
      <c r="F3397" s="204"/>
      <c r="G3397" s="204"/>
      <c r="H3397" s="131"/>
      <c r="I3397" s="204"/>
      <c r="J3397" s="204"/>
      <c r="K3397" s="205"/>
      <c r="L3397" s="205"/>
      <c r="M3397" s="205"/>
      <c r="N3397" s="227">
        <f>Table7[[#This Row],[Drug Cost]]+Table7[[#This Row],[Drug Markup]]+Table7[[#This Row],[Drug Dispensing Fee]]</f>
        <v>0</v>
      </c>
      <c r="O3397" s="132"/>
      <c r="P3397" s="205">
        <f>Table7[[#This Row],[Total Drug Cost]]-Table7[[#This Row],[Total Third-party Pay]]</f>
        <v>0</v>
      </c>
      <c r="Q3397" s="205"/>
      <c r="R3397" s="70" t="e">
        <f>VLOOKUP(Table7[[#This Row],[Patient PHN]],'[1]MASTER LIST'!$C:$D,2,FALSE)</f>
        <v>#N/A</v>
      </c>
    </row>
    <row r="3398" spans="1:18" x14ac:dyDescent="0.25">
      <c r="A3398" s="202"/>
      <c r="B3398" s="203"/>
      <c r="C3398" s="204"/>
      <c r="D3398" s="204"/>
      <c r="E3398" s="204"/>
      <c r="F3398" s="204"/>
      <c r="G3398" s="204"/>
      <c r="H3398" s="131"/>
      <c r="I3398" s="204"/>
      <c r="J3398" s="204"/>
      <c r="K3398" s="205"/>
      <c r="L3398" s="205"/>
      <c r="M3398" s="205"/>
      <c r="N3398" s="227">
        <f>Table7[[#This Row],[Drug Cost]]+Table7[[#This Row],[Drug Markup]]+Table7[[#This Row],[Drug Dispensing Fee]]</f>
        <v>0</v>
      </c>
      <c r="O3398" s="132"/>
      <c r="P3398" s="205">
        <f>Table7[[#This Row],[Total Drug Cost]]-Table7[[#This Row],[Total Third-party Pay]]</f>
        <v>0</v>
      </c>
      <c r="Q3398" s="205"/>
      <c r="R3398" s="70" t="e">
        <f>VLOOKUP(Table7[[#This Row],[Patient PHN]],'[1]MASTER LIST'!$C:$D,2,FALSE)</f>
        <v>#N/A</v>
      </c>
    </row>
    <row r="3399" spans="1:18" x14ac:dyDescent="0.25">
      <c r="A3399" s="202"/>
      <c r="B3399" s="203"/>
      <c r="C3399" s="204"/>
      <c r="D3399" s="204"/>
      <c r="E3399" s="204"/>
      <c r="F3399" s="204"/>
      <c r="G3399" s="204"/>
      <c r="H3399" s="131"/>
      <c r="I3399" s="204"/>
      <c r="J3399" s="204"/>
      <c r="K3399" s="205"/>
      <c r="L3399" s="205"/>
      <c r="M3399" s="205"/>
      <c r="N3399" s="227">
        <f>Table7[[#This Row],[Drug Cost]]+Table7[[#This Row],[Drug Markup]]+Table7[[#This Row],[Drug Dispensing Fee]]</f>
        <v>0</v>
      </c>
      <c r="O3399" s="132"/>
      <c r="P3399" s="205">
        <f>Table7[[#This Row],[Total Drug Cost]]-Table7[[#This Row],[Total Third-party Pay]]</f>
        <v>0</v>
      </c>
      <c r="Q3399" s="205"/>
      <c r="R3399" s="70" t="e">
        <f>VLOOKUP(Table7[[#This Row],[Patient PHN]],'[1]MASTER LIST'!$C:$D,2,FALSE)</f>
        <v>#N/A</v>
      </c>
    </row>
    <row r="3400" spans="1:18" x14ac:dyDescent="0.25">
      <c r="A3400" s="202"/>
      <c r="B3400" s="203"/>
      <c r="C3400" s="204"/>
      <c r="D3400" s="204"/>
      <c r="E3400" s="204"/>
      <c r="F3400" s="204"/>
      <c r="G3400" s="204"/>
      <c r="H3400" s="131"/>
      <c r="I3400" s="204"/>
      <c r="J3400" s="204"/>
      <c r="K3400" s="205"/>
      <c r="L3400" s="205"/>
      <c r="M3400" s="205"/>
      <c r="N3400" s="227">
        <f>Table7[[#This Row],[Drug Cost]]+Table7[[#This Row],[Drug Markup]]+Table7[[#This Row],[Drug Dispensing Fee]]</f>
        <v>0</v>
      </c>
      <c r="O3400" s="132"/>
      <c r="P3400" s="205">
        <f>Table7[[#This Row],[Total Drug Cost]]-Table7[[#This Row],[Total Third-party Pay]]</f>
        <v>0</v>
      </c>
      <c r="Q3400" s="205"/>
      <c r="R3400" s="70" t="e">
        <f>VLOOKUP(Table7[[#This Row],[Patient PHN]],'[1]MASTER LIST'!$C:$D,2,FALSE)</f>
        <v>#N/A</v>
      </c>
    </row>
    <row r="3401" spans="1:18" x14ac:dyDescent="0.25">
      <c r="A3401" s="202"/>
      <c r="B3401" s="203"/>
      <c r="C3401" s="204"/>
      <c r="D3401" s="204"/>
      <c r="E3401" s="204"/>
      <c r="F3401" s="204"/>
      <c r="G3401" s="204"/>
      <c r="H3401" s="131"/>
      <c r="I3401" s="204"/>
      <c r="J3401" s="204"/>
      <c r="K3401" s="205"/>
      <c r="L3401" s="205"/>
      <c r="M3401" s="205"/>
      <c r="N3401" s="227">
        <f>Table7[[#This Row],[Drug Cost]]+Table7[[#This Row],[Drug Markup]]+Table7[[#This Row],[Drug Dispensing Fee]]</f>
        <v>0</v>
      </c>
      <c r="O3401" s="132"/>
      <c r="P3401" s="205">
        <f>Table7[[#This Row],[Total Drug Cost]]-Table7[[#This Row],[Total Third-party Pay]]</f>
        <v>0</v>
      </c>
      <c r="Q3401" s="205"/>
      <c r="R3401" s="70" t="e">
        <f>VLOOKUP(Table7[[#This Row],[Patient PHN]],'[1]MASTER LIST'!$C:$D,2,FALSE)</f>
        <v>#N/A</v>
      </c>
    </row>
    <row r="3402" spans="1:18" x14ac:dyDescent="0.25">
      <c r="A3402" s="202"/>
      <c r="B3402" s="203"/>
      <c r="C3402" s="204"/>
      <c r="D3402" s="204"/>
      <c r="E3402" s="204"/>
      <c r="F3402" s="204"/>
      <c r="G3402" s="204"/>
      <c r="H3402" s="131"/>
      <c r="I3402" s="204"/>
      <c r="J3402" s="204"/>
      <c r="K3402" s="205"/>
      <c r="L3402" s="205"/>
      <c r="M3402" s="205"/>
      <c r="N3402" s="227">
        <f>Table7[[#This Row],[Drug Cost]]+Table7[[#This Row],[Drug Markup]]+Table7[[#This Row],[Drug Dispensing Fee]]</f>
        <v>0</v>
      </c>
      <c r="O3402" s="132"/>
      <c r="P3402" s="205">
        <f>Table7[[#This Row],[Total Drug Cost]]-Table7[[#This Row],[Total Third-party Pay]]</f>
        <v>0</v>
      </c>
      <c r="Q3402" s="205"/>
      <c r="R3402" s="70" t="e">
        <f>VLOOKUP(Table7[[#This Row],[Patient PHN]],'[1]MASTER LIST'!$C:$D,2,FALSE)</f>
        <v>#N/A</v>
      </c>
    </row>
    <row r="3403" spans="1:18" x14ac:dyDescent="0.25">
      <c r="A3403" s="202"/>
      <c r="B3403" s="203"/>
      <c r="C3403" s="204"/>
      <c r="D3403" s="204"/>
      <c r="E3403" s="204"/>
      <c r="F3403" s="204"/>
      <c r="G3403" s="204"/>
      <c r="H3403" s="131"/>
      <c r="I3403" s="204"/>
      <c r="J3403" s="204"/>
      <c r="K3403" s="205"/>
      <c r="L3403" s="205"/>
      <c r="M3403" s="205"/>
      <c r="N3403" s="227">
        <f>Table7[[#This Row],[Drug Cost]]+Table7[[#This Row],[Drug Markup]]+Table7[[#This Row],[Drug Dispensing Fee]]</f>
        <v>0</v>
      </c>
      <c r="O3403" s="132"/>
      <c r="P3403" s="205">
        <f>Table7[[#This Row],[Total Drug Cost]]-Table7[[#This Row],[Total Third-party Pay]]</f>
        <v>0</v>
      </c>
      <c r="Q3403" s="205"/>
      <c r="R3403" s="70" t="e">
        <f>VLOOKUP(Table7[[#This Row],[Patient PHN]],'[1]MASTER LIST'!$C:$D,2,FALSE)</f>
        <v>#N/A</v>
      </c>
    </row>
    <row r="3404" spans="1:18" x14ac:dyDescent="0.25">
      <c r="A3404" s="202"/>
      <c r="B3404" s="203"/>
      <c r="C3404" s="204"/>
      <c r="D3404" s="204"/>
      <c r="E3404" s="204"/>
      <c r="F3404" s="204"/>
      <c r="G3404" s="204"/>
      <c r="H3404" s="131"/>
      <c r="I3404" s="204"/>
      <c r="J3404" s="204"/>
      <c r="K3404" s="205"/>
      <c r="L3404" s="205"/>
      <c r="M3404" s="205"/>
      <c r="N3404" s="227">
        <f>Table7[[#This Row],[Drug Cost]]+Table7[[#This Row],[Drug Markup]]+Table7[[#This Row],[Drug Dispensing Fee]]</f>
        <v>0</v>
      </c>
      <c r="O3404" s="132"/>
      <c r="P3404" s="205">
        <f>Table7[[#This Row],[Total Drug Cost]]-Table7[[#This Row],[Total Third-party Pay]]</f>
        <v>0</v>
      </c>
      <c r="Q3404" s="205"/>
      <c r="R3404" s="70" t="e">
        <f>VLOOKUP(Table7[[#This Row],[Patient PHN]],'[1]MASTER LIST'!$C:$D,2,FALSE)</f>
        <v>#N/A</v>
      </c>
    </row>
    <row r="3405" spans="1:18" x14ac:dyDescent="0.25">
      <c r="A3405" s="202"/>
      <c r="B3405" s="203"/>
      <c r="C3405" s="204"/>
      <c r="D3405" s="204"/>
      <c r="E3405" s="204"/>
      <c r="F3405" s="204"/>
      <c r="G3405" s="204"/>
      <c r="H3405" s="131"/>
      <c r="I3405" s="204"/>
      <c r="J3405" s="204"/>
      <c r="K3405" s="205"/>
      <c r="L3405" s="205"/>
      <c r="M3405" s="205"/>
      <c r="N3405" s="227">
        <f>Table7[[#This Row],[Drug Cost]]+Table7[[#This Row],[Drug Markup]]+Table7[[#This Row],[Drug Dispensing Fee]]</f>
        <v>0</v>
      </c>
      <c r="O3405" s="132"/>
      <c r="P3405" s="205">
        <f>Table7[[#This Row],[Total Drug Cost]]-Table7[[#This Row],[Total Third-party Pay]]</f>
        <v>0</v>
      </c>
      <c r="Q3405" s="205"/>
      <c r="R3405" s="70" t="e">
        <f>VLOOKUP(Table7[[#This Row],[Patient PHN]],'[1]MASTER LIST'!$C:$D,2,FALSE)</f>
        <v>#N/A</v>
      </c>
    </row>
    <row r="3406" spans="1:18" x14ac:dyDescent="0.25">
      <c r="A3406" s="202"/>
      <c r="B3406" s="203"/>
      <c r="C3406" s="204"/>
      <c r="D3406" s="204"/>
      <c r="E3406" s="204"/>
      <c r="F3406" s="204"/>
      <c r="G3406" s="204"/>
      <c r="H3406" s="131"/>
      <c r="I3406" s="204"/>
      <c r="J3406" s="204"/>
      <c r="K3406" s="205"/>
      <c r="L3406" s="205"/>
      <c r="M3406" s="205"/>
      <c r="N3406" s="227">
        <f>Table7[[#This Row],[Drug Cost]]+Table7[[#This Row],[Drug Markup]]+Table7[[#This Row],[Drug Dispensing Fee]]</f>
        <v>0</v>
      </c>
      <c r="O3406" s="132"/>
      <c r="P3406" s="205">
        <f>Table7[[#This Row],[Total Drug Cost]]-Table7[[#This Row],[Total Third-party Pay]]</f>
        <v>0</v>
      </c>
      <c r="Q3406" s="205"/>
      <c r="R3406" s="70" t="e">
        <f>VLOOKUP(Table7[[#This Row],[Patient PHN]],'[1]MASTER LIST'!$C:$D,2,FALSE)</f>
        <v>#N/A</v>
      </c>
    </row>
    <row r="3407" spans="1:18" x14ac:dyDescent="0.25">
      <c r="A3407" s="202"/>
      <c r="B3407" s="203"/>
      <c r="C3407" s="204"/>
      <c r="D3407" s="204"/>
      <c r="E3407" s="204"/>
      <c r="F3407" s="204"/>
      <c r="G3407" s="204"/>
      <c r="H3407" s="131"/>
      <c r="I3407" s="204"/>
      <c r="J3407" s="204"/>
      <c r="K3407" s="205"/>
      <c r="L3407" s="205"/>
      <c r="M3407" s="205"/>
      <c r="N3407" s="227">
        <f>Table7[[#This Row],[Drug Cost]]+Table7[[#This Row],[Drug Markup]]+Table7[[#This Row],[Drug Dispensing Fee]]</f>
        <v>0</v>
      </c>
      <c r="O3407" s="132"/>
      <c r="P3407" s="205">
        <f>Table7[[#This Row],[Total Drug Cost]]-Table7[[#This Row],[Total Third-party Pay]]</f>
        <v>0</v>
      </c>
      <c r="Q3407" s="205"/>
      <c r="R3407" s="70" t="e">
        <f>VLOOKUP(Table7[[#This Row],[Patient PHN]],'[1]MASTER LIST'!$C:$D,2,FALSE)</f>
        <v>#N/A</v>
      </c>
    </row>
    <row r="3408" spans="1:18" x14ac:dyDescent="0.25">
      <c r="A3408" s="202"/>
      <c r="B3408" s="203"/>
      <c r="C3408" s="204"/>
      <c r="D3408" s="204"/>
      <c r="E3408" s="204"/>
      <c r="F3408" s="204"/>
      <c r="G3408" s="204"/>
      <c r="H3408" s="131"/>
      <c r="I3408" s="204"/>
      <c r="J3408" s="204"/>
      <c r="K3408" s="205"/>
      <c r="L3408" s="205"/>
      <c r="M3408" s="205"/>
      <c r="N3408" s="227">
        <f>Table7[[#This Row],[Drug Cost]]+Table7[[#This Row],[Drug Markup]]+Table7[[#This Row],[Drug Dispensing Fee]]</f>
        <v>0</v>
      </c>
      <c r="O3408" s="132"/>
      <c r="P3408" s="205">
        <f>Table7[[#This Row],[Total Drug Cost]]-Table7[[#This Row],[Total Third-party Pay]]</f>
        <v>0</v>
      </c>
      <c r="Q3408" s="205"/>
      <c r="R3408" s="70" t="e">
        <f>VLOOKUP(Table7[[#This Row],[Patient PHN]],'[1]MASTER LIST'!$C:$D,2,FALSE)</f>
        <v>#N/A</v>
      </c>
    </row>
    <row r="3409" spans="1:18" x14ac:dyDescent="0.25">
      <c r="A3409" s="202"/>
      <c r="B3409" s="203"/>
      <c r="C3409" s="204"/>
      <c r="D3409" s="204"/>
      <c r="E3409" s="204"/>
      <c r="F3409" s="204"/>
      <c r="G3409" s="204"/>
      <c r="H3409" s="131"/>
      <c r="I3409" s="204"/>
      <c r="J3409" s="204"/>
      <c r="K3409" s="205"/>
      <c r="L3409" s="205"/>
      <c r="M3409" s="205"/>
      <c r="N3409" s="227">
        <f>Table7[[#This Row],[Drug Cost]]+Table7[[#This Row],[Drug Markup]]+Table7[[#This Row],[Drug Dispensing Fee]]</f>
        <v>0</v>
      </c>
      <c r="O3409" s="132"/>
      <c r="P3409" s="205">
        <f>Table7[[#This Row],[Total Drug Cost]]-Table7[[#This Row],[Total Third-party Pay]]</f>
        <v>0</v>
      </c>
      <c r="Q3409" s="205"/>
      <c r="R3409" s="70" t="e">
        <f>VLOOKUP(Table7[[#This Row],[Patient PHN]],'[1]MASTER LIST'!$C:$D,2,FALSE)</f>
        <v>#N/A</v>
      </c>
    </row>
    <row r="3410" spans="1:18" x14ac:dyDescent="0.25">
      <c r="A3410" s="202"/>
      <c r="B3410" s="203"/>
      <c r="C3410" s="204"/>
      <c r="D3410" s="204"/>
      <c r="E3410" s="204"/>
      <c r="F3410" s="204"/>
      <c r="G3410" s="204"/>
      <c r="H3410" s="131"/>
      <c r="I3410" s="204"/>
      <c r="J3410" s="204"/>
      <c r="K3410" s="205"/>
      <c r="L3410" s="205"/>
      <c r="M3410" s="205"/>
      <c r="N3410" s="227">
        <f>Table7[[#This Row],[Drug Cost]]+Table7[[#This Row],[Drug Markup]]+Table7[[#This Row],[Drug Dispensing Fee]]</f>
        <v>0</v>
      </c>
      <c r="O3410" s="132"/>
      <c r="P3410" s="205">
        <f>Table7[[#This Row],[Total Drug Cost]]-Table7[[#This Row],[Total Third-party Pay]]</f>
        <v>0</v>
      </c>
      <c r="Q3410" s="205"/>
      <c r="R3410" s="70" t="e">
        <f>VLOOKUP(Table7[[#This Row],[Patient PHN]],'[1]MASTER LIST'!$C:$D,2,FALSE)</f>
        <v>#N/A</v>
      </c>
    </row>
    <row r="3411" spans="1:18" x14ac:dyDescent="0.25">
      <c r="A3411" s="202"/>
      <c r="B3411" s="203"/>
      <c r="C3411" s="204"/>
      <c r="D3411" s="204"/>
      <c r="E3411" s="204"/>
      <c r="F3411" s="204"/>
      <c r="G3411" s="204"/>
      <c r="H3411" s="131"/>
      <c r="I3411" s="204"/>
      <c r="J3411" s="204"/>
      <c r="K3411" s="205"/>
      <c r="L3411" s="205"/>
      <c r="M3411" s="205"/>
      <c r="N3411" s="227">
        <f>Table7[[#This Row],[Drug Cost]]+Table7[[#This Row],[Drug Markup]]+Table7[[#This Row],[Drug Dispensing Fee]]</f>
        <v>0</v>
      </c>
      <c r="O3411" s="132"/>
      <c r="P3411" s="205">
        <f>Table7[[#This Row],[Total Drug Cost]]-Table7[[#This Row],[Total Third-party Pay]]</f>
        <v>0</v>
      </c>
      <c r="Q3411" s="205"/>
      <c r="R3411" s="70" t="e">
        <f>VLOOKUP(Table7[[#This Row],[Patient PHN]],'[1]MASTER LIST'!$C:$D,2,FALSE)</f>
        <v>#N/A</v>
      </c>
    </row>
    <row r="3412" spans="1:18" x14ac:dyDescent="0.25">
      <c r="A3412" s="202"/>
      <c r="B3412" s="203"/>
      <c r="C3412" s="204"/>
      <c r="D3412" s="204"/>
      <c r="E3412" s="204"/>
      <c r="F3412" s="204"/>
      <c r="G3412" s="204"/>
      <c r="H3412" s="131"/>
      <c r="I3412" s="204"/>
      <c r="J3412" s="204"/>
      <c r="K3412" s="205"/>
      <c r="L3412" s="205"/>
      <c r="M3412" s="205"/>
      <c r="N3412" s="227">
        <f>Table7[[#This Row],[Drug Cost]]+Table7[[#This Row],[Drug Markup]]+Table7[[#This Row],[Drug Dispensing Fee]]</f>
        <v>0</v>
      </c>
      <c r="O3412" s="132"/>
      <c r="P3412" s="205">
        <f>Table7[[#This Row],[Total Drug Cost]]-Table7[[#This Row],[Total Third-party Pay]]</f>
        <v>0</v>
      </c>
      <c r="Q3412" s="205"/>
      <c r="R3412" s="70" t="e">
        <f>VLOOKUP(Table7[[#This Row],[Patient PHN]],'[1]MASTER LIST'!$C:$D,2,FALSE)</f>
        <v>#N/A</v>
      </c>
    </row>
    <row r="3413" spans="1:18" x14ac:dyDescent="0.25">
      <c r="A3413" s="202"/>
      <c r="B3413" s="203"/>
      <c r="C3413" s="204"/>
      <c r="D3413" s="204"/>
      <c r="E3413" s="204"/>
      <c r="F3413" s="204"/>
      <c r="G3413" s="204"/>
      <c r="H3413" s="131"/>
      <c r="I3413" s="204"/>
      <c r="J3413" s="204"/>
      <c r="K3413" s="205"/>
      <c r="L3413" s="205"/>
      <c r="M3413" s="205"/>
      <c r="N3413" s="227">
        <f>Table7[[#This Row],[Drug Cost]]+Table7[[#This Row],[Drug Markup]]+Table7[[#This Row],[Drug Dispensing Fee]]</f>
        <v>0</v>
      </c>
      <c r="O3413" s="132"/>
      <c r="P3413" s="205">
        <f>Table7[[#This Row],[Total Drug Cost]]-Table7[[#This Row],[Total Third-party Pay]]</f>
        <v>0</v>
      </c>
      <c r="Q3413" s="205"/>
      <c r="R3413" s="70" t="e">
        <f>VLOOKUP(Table7[[#This Row],[Patient PHN]],'[1]MASTER LIST'!$C:$D,2,FALSE)</f>
        <v>#N/A</v>
      </c>
    </row>
    <row r="3414" spans="1:18" x14ac:dyDescent="0.25">
      <c r="A3414" s="202"/>
      <c r="B3414" s="203"/>
      <c r="C3414" s="204"/>
      <c r="D3414" s="204"/>
      <c r="E3414" s="204"/>
      <c r="F3414" s="204"/>
      <c r="G3414" s="204"/>
      <c r="H3414" s="131"/>
      <c r="I3414" s="204"/>
      <c r="J3414" s="204"/>
      <c r="K3414" s="205"/>
      <c r="L3414" s="205"/>
      <c r="M3414" s="205"/>
      <c r="N3414" s="227">
        <f>Table7[[#This Row],[Drug Cost]]+Table7[[#This Row],[Drug Markup]]+Table7[[#This Row],[Drug Dispensing Fee]]</f>
        <v>0</v>
      </c>
      <c r="O3414" s="132"/>
      <c r="P3414" s="205">
        <f>Table7[[#This Row],[Total Drug Cost]]-Table7[[#This Row],[Total Third-party Pay]]</f>
        <v>0</v>
      </c>
      <c r="Q3414" s="205"/>
      <c r="R3414" s="70" t="e">
        <f>VLOOKUP(Table7[[#This Row],[Patient PHN]],'[1]MASTER LIST'!$C:$D,2,FALSE)</f>
        <v>#N/A</v>
      </c>
    </row>
    <row r="3415" spans="1:18" x14ac:dyDescent="0.25">
      <c r="A3415" s="202"/>
      <c r="B3415" s="203"/>
      <c r="C3415" s="204"/>
      <c r="D3415" s="204"/>
      <c r="E3415" s="204"/>
      <c r="F3415" s="204"/>
      <c r="G3415" s="204"/>
      <c r="H3415" s="131"/>
      <c r="I3415" s="204"/>
      <c r="J3415" s="204"/>
      <c r="K3415" s="205"/>
      <c r="L3415" s="205"/>
      <c r="M3415" s="205"/>
      <c r="N3415" s="227">
        <f>Table7[[#This Row],[Drug Cost]]+Table7[[#This Row],[Drug Markup]]+Table7[[#This Row],[Drug Dispensing Fee]]</f>
        <v>0</v>
      </c>
      <c r="O3415" s="132"/>
      <c r="P3415" s="205">
        <f>Table7[[#This Row],[Total Drug Cost]]-Table7[[#This Row],[Total Third-party Pay]]</f>
        <v>0</v>
      </c>
      <c r="Q3415" s="205"/>
      <c r="R3415" s="70" t="e">
        <f>VLOOKUP(Table7[[#This Row],[Patient PHN]],'[1]MASTER LIST'!$C:$D,2,FALSE)</f>
        <v>#N/A</v>
      </c>
    </row>
    <row r="3416" spans="1:18" x14ac:dyDescent="0.25">
      <c r="A3416" s="202"/>
      <c r="B3416" s="203"/>
      <c r="C3416" s="204"/>
      <c r="D3416" s="204"/>
      <c r="E3416" s="204"/>
      <c r="F3416" s="204"/>
      <c r="G3416" s="204"/>
      <c r="H3416" s="131"/>
      <c r="I3416" s="204"/>
      <c r="J3416" s="204"/>
      <c r="K3416" s="205"/>
      <c r="L3416" s="205"/>
      <c r="M3416" s="205"/>
      <c r="N3416" s="227">
        <f>Table7[[#This Row],[Drug Cost]]+Table7[[#This Row],[Drug Markup]]+Table7[[#This Row],[Drug Dispensing Fee]]</f>
        <v>0</v>
      </c>
      <c r="O3416" s="132"/>
      <c r="P3416" s="205">
        <f>Table7[[#This Row],[Total Drug Cost]]-Table7[[#This Row],[Total Third-party Pay]]</f>
        <v>0</v>
      </c>
      <c r="Q3416" s="205"/>
      <c r="R3416" s="70" t="e">
        <f>VLOOKUP(Table7[[#This Row],[Patient PHN]],'[1]MASTER LIST'!$C:$D,2,FALSE)</f>
        <v>#N/A</v>
      </c>
    </row>
    <row r="3417" spans="1:18" x14ac:dyDescent="0.25">
      <c r="A3417" s="202"/>
      <c r="B3417" s="203"/>
      <c r="C3417" s="204"/>
      <c r="D3417" s="204"/>
      <c r="E3417" s="204"/>
      <c r="F3417" s="204"/>
      <c r="G3417" s="204"/>
      <c r="H3417" s="131"/>
      <c r="I3417" s="204"/>
      <c r="J3417" s="204"/>
      <c r="K3417" s="205"/>
      <c r="L3417" s="205"/>
      <c r="M3417" s="205"/>
      <c r="N3417" s="227">
        <f>Table7[[#This Row],[Drug Cost]]+Table7[[#This Row],[Drug Markup]]+Table7[[#This Row],[Drug Dispensing Fee]]</f>
        <v>0</v>
      </c>
      <c r="O3417" s="132"/>
      <c r="P3417" s="205">
        <f>Table7[[#This Row],[Total Drug Cost]]-Table7[[#This Row],[Total Third-party Pay]]</f>
        <v>0</v>
      </c>
      <c r="Q3417" s="205"/>
      <c r="R3417" s="70" t="e">
        <f>VLOOKUP(Table7[[#This Row],[Patient PHN]],'[1]MASTER LIST'!$C:$D,2,FALSE)</f>
        <v>#N/A</v>
      </c>
    </row>
    <row r="3418" spans="1:18" x14ac:dyDescent="0.25">
      <c r="A3418" s="202"/>
      <c r="B3418" s="203"/>
      <c r="C3418" s="204"/>
      <c r="D3418" s="204"/>
      <c r="E3418" s="204"/>
      <c r="F3418" s="204"/>
      <c r="G3418" s="204"/>
      <c r="H3418" s="131"/>
      <c r="I3418" s="204"/>
      <c r="J3418" s="204"/>
      <c r="K3418" s="205"/>
      <c r="L3418" s="205"/>
      <c r="M3418" s="205"/>
      <c r="N3418" s="227">
        <f>Table7[[#This Row],[Drug Cost]]+Table7[[#This Row],[Drug Markup]]+Table7[[#This Row],[Drug Dispensing Fee]]</f>
        <v>0</v>
      </c>
      <c r="O3418" s="132"/>
      <c r="P3418" s="205">
        <f>Table7[[#This Row],[Total Drug Cost]]-Table7[[#This Row],[Total Third-party Pay]]</f>
        <v>0</v>
      </c>
      <c r="Q3418" s="205"/>
      <c r="R3418" s="70" t="e">
        <f>VLOOKUP(Table7[[#This Row],[Patient PHN]],'[1]MASTER LIST'!$C:$D,2,FALSE)</f>
        <v>#N/A</v>
      </c>
    </row>
    <row r="3419" spans="1:18" x14ac:dyDescent="0.25">
      <c r="A3419" s="202"/>
      <c r="B3419" s="203"/>
      <c r="C3419" s="204"/>
      <c r="D3419" s="204"/>
      <c r="E3419" s="204"/>
      <c r="F3419" s="204"/>
      <c r="G3419" s="204"/>
      <c r="H3419" s="131"/>
      <c r="I3419" s="204"/>
      <c r="J3419" s="204"/>
      <c r="K3419" s="205"/>
      <c r="L3419" s="205"/>
      <c r="M3419" s="205"/>
      <c r="N3419" s="227">
        <f>Table7[[#This Row],[Drug Cost]]+Table7[[#This Row],[Drug Markup]]+Table7[[#This Row],[Drug Dispensing Fee]]</f>
        <v>0</v>
      </c>
      <c r="O3419" s="132"/>
      <c r="P3419" s="205">
        <f>Table7[[#This Row],[Total Drug Cost]]-Table7[[#This Row],[Total Third-party Pay]]</f>
        <v>0</v>
      </c>
      <c r="Q3419" s="205"/>
      <c r="R3419" s="70" t="e">
        <f>VLOOKUP(Table7[[#This Row],[Patient PHN]],'[1]MASTER LIST'!$C:$D,2,FALSE)</f>
        <v>#N/A</v>
      </c>
    </row>
    <row r="3420" spans="1:18" x14ac:dyDescent="0.25">
      <c r="A3420" s="202"/>
      <c r="B3420" s="203"/>
      <c r="C3420" s="204"/>
      <c r="D3420" s="204"/>
      <c r="E3420" s="204"/>
      <c r="F3420" s="204"/>
      <c r="G3420" s="204"/>
      <c r="H3420" s="131"/>
      <c r="I3420" s="204"/>
      <c r="J3420" s="204"/>
      <c r="K3420" s="205"/>
      <c r="L3420" s="205"/>
      <c r="M3420" s="205"/>
      <c r="N3420" s="227">
        <f>Table7[[#This Row],[Drug Cost]]+Table7[[#This Row],[Drug Markup]]+Table7[[#This Row],[Drug Dispensing Fee]]</f>
        <v>0</v>
      </c>
      <c r="O3420" s="132"/>
      <c r="P3420" s="205">
        <f>Table7[[#This Row],[Total Drug Cost]]-Table7[[#This Row],[Total Third-party Pay]]</f>
        <v>0</v>
      </c>
      <c r="Q3420" s="205"/>
      <c r="R3420" s="70" t="e">
        <f>VLOOKUP(Table7[[#This Row],[Patient PHN]],'[1]MASTER LIST'!$C:$D,2,FALSE)</f>
        <v>#N/A</v>
      </c>
    </row>
    <row r="3421" spans="1:18" x14ac:dyDescent="0.25">
      <c r="A3421" s="202"/>
      <c r="B3421" s="203"/>
      <c r="C3421" s="204"/>
      <c r="D3421" s="204"/>
      <c r="E3421" s="204"/>
      <c r="F3421" s="204"/>
      <c r="G3421" s="204"/>
      <c r="H3421" s="131"/>
      <c r="I3421" s="204"/>
      <c r="J3421" s="204"/>
      <c r="K3421" s="205"/>
      <c r="L3421" s="205"/>
      <c r="M3421" s="205"/>
      <c r="N3421" s="227">
        <f>Table7[[#This Row],[Drug Cost]]+Table7[[#This Row],[Drug Markup]]+Table7[[#This Row],[Drug Dispensing Fee]]</f>
        <v>0</v>
      </c>
      <c r="O3421" s="132"/>
      <c r="P3421" s="205">
        <f>Table7[[#This Row],[Total Drug Cost]]-Table7[[#This Row],[Total Third-party Pay]]</f>
        <v>0</v>
      </c>
      <c r="Q3421" s="205"/>
      <c r="R3421" s="70" t="e">
        <f>VLOOKUP(Table7[[#This Row],[Patient PHN]],'[1]MASTER LIST'!$C:$D,2,FALSE)</f>
        <v>#N/A</v>
      </c>
    </row>
    <row r="3422" spans="1:18" x14ac:dyDescent="0.25">
      <c r="A3422" s="202"/>
      <c r="B3422" s="203"/>
      <c r="C3422" s="204"/>
      <c r="D3422" s="204"/>
      <c r="E3422" s="204"/>
      <c r="F3422" s="204"/>
      <c r="G3422" s="204"/>
      <c r="H3422" s="131"/>
      <c r="I3422" s="204"/>
      <c r="J3422" s="204"/>
      <c r="K3422" s="205"/>
      <c r="L3422" s="205"/>
      <c r="M3422" s="205"/>
      <c r="N3422" s="227">
        <f>Table7[[#This Row],[Drug Cost]]+Table7[[#This Row],[Drug Markup]]+Table7[[#This Row],[Drug Dispensing Fee]]</f>
        <v>0</v>
      </c>
      <c r="O3422" s="132"/>
      <c r="P3422" s="205">
        <f>Table7[[#This Row],[Total Drug Cost]]-Table7[[#This Row],[Total Third-party Pay]]</f>
        <v>0</v>
      </c>
      <c r="Q3422" s="205"/>
      <c r="R3422" s="70" t="e">
        <f>VLOOKUP(Table7[[#This Row],[Patient PHN]],'[1]MASTER LIST'!$C:$D,2,FALSE)</f>
        <v>#N/A</v>
      </c>
    </row>
    <row r="3423" spans="1:18" x14ac:dyDescent="0.25">
      <c r="A3423" s="202"/>
      <c r="B3423" s="203"/>
      <c r="C3423" s="204"/>
      <c r="D3423" s="204"/>
      <c r="E3423" s="204"/>
      <c r="F3423" s="204"/>
      <c r="G3423" s="204"/>
      <c r="H3423" s="131"/>
      <c r="I3423" s="204"/>
      <c r="J3423" s="204"/>
      <c r="K3423" s="205"/>
      <c r="L3423" s="205"/>
      <c r="M3423" s="205"/>
      <c r="N3423" s="227">
        <f>Table7[[#This Row],[Drug Cost]]+Table7[[#This Row],[Drug Markup]]+Table7[[#This Row],[Drug Dispensing Fee]]</f>
        <v>0</v>
      </c>
      <c r="O3423" s="132"/>
      <c r="P3423" s="205">
        <f>Table7[[#This Row],[Total Drug Cost]]-Table7[[#This Row],[Total Third-party Pay]]</f>
        <v>0</v>
      </c>
      <c r="Q3423" s="205"/>
      <c r="R3423" s="70" t="e">
        <f>VLOOKUP(Table7[[#This Row],[Patient PHN]],'[1]MASTER LIST'!$C:$D,2,FALSE)</f>
        <v>#N/A</v>
      </c>
    </row>
    <row r="3424" spans="1:18" x14ac:dyDescent="0.25">
      <c r="A3424" s="202"/>
      <c r="B3424" s="203"/>
      <c r="C3424" s="204"/>
      <c r="D3424" s="204"/>
      <c r="E3424" s="204"/>
      <c r="F3424" s="204"/>
      <c r="G3424" s="204"/>
      <c r="H3424" s="131"/>
      <c r="I3424" s="204"/>
      <c r="J3424" s="204"/>
      <c r="K3424" s="205"/>
      <c r="L3424" s="205"/>
      <c r="M3424" s="205"/>
      <c r="N3424" s="227">
        <f>Table7[[#This Row],[Drug Cost]]+Table7[[#This Row],[Drug Markup]]+Table7[[#This Row],[Drug Dispensing Fee]]</f>
        <v>0</v>
      </c>
      <c r="O3424" s="132"/>
      <c r="P3424" s="205">
        <f>Table7[[#This Row],[Total Drug Cost]]-Table7[[#This Row],[Total Third-party Pay]]</f>
        <v>0</v>
      </c>
      <c r="Q3424" s="205"/>
      <c r="R3424" s="70" t="e">
        <f>VLOOKUP(Table7[[#This Row],[Patient PHN]],'[1]MASTER LIST'!$C:$D,2,FALSE)</f>
        <v>#N/A</v>
      </c>
    </row>
    <row r="3425" spans="1:18" x14ac:dyDescent="0.25">
      <c r="A3425" s="202"/>
      <c r="B3425" s="203"/>
      <c r="C3425" s="204"/>
      <c r="D3425" s="204"/>
      <c r="E3425" s="204"/>
      <c r="F3425" s="204"/>
      <c r="G3425" s="204"/>
      <c r="H3425" s="131"/>
      <c r="I3425" s="204"/>
      <c r="J3425" s="204"/>
      <c r="K3425" s="205"/>
      <c r="L3425" s="205"/>
      <c r="M3425" s="205"/>
      <c r="N3425" s="227">
        <f>Table7[[#This Row],[Drug Cost]]+Table7[[#This Row],[Drug Markup]]+Table7[[#This Row],[Drug Dispensing Fee]]</f>
        <v>0</v>
      </c>
      <c r="O3425" s="132"/>
      <c r="P3425" s="205">
        <f>Table7[[#This Row],[Total Drug Cost]]-Table7[[#This Row],[Total Third-party Pay]]</f>
        <v>0</v>
      </c>
      <c r="Q3425" s="205"/>
      <c r="R3425" s="70" t="e">
        <f>VLOOKUP(Table7[[#This Row],[Patient PHN]],'[1]MASTER LIST'!$C:$D,2,FALSE)</f>
        <v>#N/A</v>
      </c>
    </row>
    <row r="3426" spans="1:18" x14ac:dyDescent="0.25">
      <c r="A3426" s="202"/>
      <c r="B3426" s="203"/>
      <c r="C3426" s="204"/>
      <c r="D3426" s="204"/>
      <c r="E3426" s="204"/>
      <c r="F3426" s="204"/>
      <c r="G3426" s="204"/>
      <c r="H3426" s="131"/>
      <c r="I3426" s="204"/>
      <c r="J3426" s="204"/>
      <c r="K3426" s="205"/>
      <c r="L3426" s="205"/>
      <c r="M3426" s="205"/>
      <c r="N3426" s="227">
        <f>Table7[[#This Row],[Drug Cost]]+Table7[[#This Row],[Drug Markup]]+Table7[[#This Row],[Drug Dispensing Fee]]</f>
        <v>0</v>
      </c>
      <c r="O3426" s="132"/>
      <c r="P3426" s="205">
        <f>Table7[[#This Row],[Total Drug Cost]]-Table7[[#This Row],[Total Third-party Pay]]</f>
        <v>0</v>
      </c>
      <c r="Q3426" s="205"/>
      <c r="R3426" s="70" t="e">
        <f>VLOOKUP(Table7[[#This Row],[Patient PHN]],'[1]MASTER LIST'!$C:$D,2,FALSE)</f>
        <v>#N/A</v>
      </c>
    </row>
    <row r="3427" spans="1:18" x14ac:dyDescent="0.25">
      <c r="A3427" s="202"/>
      <c r="B3427" s="203"/>
      <c r="C3427" s="204"/>
      <c r="D3427" s="204"/>
      <c r="E3427" s="204"/>
      <c r="F3427" s="204"/>
      <c r="G3427" s="204"/>
      <c r="H3427" s="131"/>
      <c r="I3427" s="204"/>
      <c r="J3427" s="204"/>
      <c r="K3427" s="205"/>
      <c r="L3427" s="205"/>
      <c r="M3427" s="205"/>
      <c r="N3427" s="227">
        <f>Table7[[#This Row],[Drug Cost]]+Table7[[#This Row],[Drug Markup]]+Table7[[#This Row],[Drug Dispensing Fee]]</f>
        <v>0</v>
      </c>
      <c r="O3427" s="132"/>
      <c r="P3427" s="205">
        <f>Table7[[#This Row],[Total Drug Cost]]-Table7[[#This Row],[Total Third-party Pay]]</f>
        <v>0</v>
      </c>
      <c r="Q3427" s="205"/>
      <c r="R3427" s="70" t="e">
        <f>VLOOKUP(Table7[[#This Row],[Patient PHN]],'[1]MASTER LIST'!$C:$D,2,FALSE)</f>
        <v>#N/A</v>
      </c>
    </row>
    <row r="3428" spans="1:18" x14ac:dyDescent="0.25">
      <c r="A3428" s="202"/>
      <c r="B3428" s="203"/>
      <c r="C3428" s="204"/>
      <c r="D3428" s="204"/>
      <c r="E3428" s="204"/>
      <c r="F3428" s="204"/>
      <c r="G3428" s="204"/>
      <c r="H3428" s="131"/>
      <c r="I3428" s="204"/>
      <c r="J3428" s="204"/>
      <c r="K3428" s="205"/>
      <c r="L3428" s="205"/>
      <c r="M3428" s="205"/>
      <c r="N3428" s="227">
        <f>Table7[[#This Row],[Drug Cost]]+Table7[[#This Row],[Drug Markup]]+Table7[[#This Row],[Drug Dispensing Fee]]</f>
        <v>0</v>
      </c>
      <c r="O3428" s="132"/>
      <c r="P3428" s="205">
        <f>Table7[[#This Row],[Total Drug Cost]]-Table7[[#This Row],[Total Third-party Pay]]</f>
        <v>0</v>
      </c>
      <c r="Q3428" s="205"/>
      <c r="R3428" s="70" t="e">
        <f>VLOOKUP(Table7[[#This Row],[Patient PHN]],'[1]MASTER LIST'!$C:$D,2,FALSE)</f>
        <v>#N/A</v>
      </c>
    </row>
    <row r="3429" spans="1:18" x14ac:dyDescent="0.25">
      <c r="A3429" s="202"/>
      <c r="B3429" s="203"/>
      <c r="C3429" s="204"/>
      <c r="D3429" s="204"/>
      <c r="E3429" s="204"/>
      <c r="F3429" s="204"/>
      <c r="G3429" s="204"/>
      <c r="H3429" s="131"/>
      <c r="I3429" s="204"/>
      <c r="J3429" s="204"/>
      <c r="K3429" s="205"/>
      <c r="L3429" s="205"/>
      <c r="M3429" s="205"/>
      <c r="N3429" s="227">
        <f>Table7[[#This Row],[Drug Cost]]+Table7[[#This Row],[Drug Markup]]+Table7[[#This Row],[Drug Dispensing Fee]]</f>
        <v>0</v>
      </c>
      <c r="O3429" s="132"/>
      <c r="P3429" s="205">
        <f>Table7[[#This Row],[Total Drug Cost]]-Table7[[#This Row],[Total Third-party Pay]]</f>
        <v>0</v>
      </c>
      <c r="Q3429" s="205"/>
      <c r="R3429" s="70" t="e">
        <f>VLOOKUP(Table7[[#This Row],[Patient PHN]],'[1]MASTER LIST'!$C:$D,2,FALSE)</f>
        <v>#N/A</v>
      </c>
    </row>
    <row r="3430" spans="1:18" x14ac:dyDescent="0.25">
      <c r="A3430" s="202"/>
      <c r="B3430" s="203"/>
      <c r="C3430" s="204"/>
      <c r="D3430" s="204"/>
      <c r="E3430" s="204"/>
      <c r="F3430" s="204"/>
      <c r="G3430" s="204"/>
      <c r="H3430" s="131"/>
      <c r="I3430" s="204"/>
      <c r="J3430" s="204"/>
      <c r="K3430" s="205"/>
      <c r="L3430" s="205"/>
      <c r="M3430" s="205"/>
      <c r="N3430" s="227">
        <f>Table7[[#This Row],[Drug Cost]]+Table7[[#This Row],[Drug Markup]]+Table7[[#This Row],[Drug Dispensing Fee]]</f>
        <v>0</v>
      </c>
      <c r="O3430" s="132"/>
      <c r="P3430" s="205">
        <f>Table7[[#This Row],[Total Drug Cost]]-Table7[[#This Row],[Total Third-party Pay]]</f>
        <v>0</v>
      </c>
      <c r="Q3430" s="205"/>
      <c r="R3430" s="70" t="e">
        <f>VLOOKUP(Table7[[#This Row],[Patient PHN]],'[1]MASTER LIST'!$C:$D,2,FALSE)</f>
        <v>#N/A</v>
      </c>
    </row>
    <row r="3431" spans="1:18" x14ac:dyDescent="0.25">
      <c r="A3431" s="202"/>
      <c r="B3431" s="203"/>
      <c r="C3431" s="204"/>
      <c r="D3431" s="204"/>
      <c r="E3431" s="204"/>
      <c r="F3431" s="204"/>
      <c r="G3431" s="204"/>
      <c r="H3431" s="131"/>
      <c r="I3431" s="204"/>
      <c r="J3431" s="204"/>
      <c r="K3431" s="205"/>
      <c r="L3431" s="205"/>
      <c r="M3431" s="205"/>
      <c r="N3431" s="227">
        <f>Table7[[#This Row],[Drug Cost]]+Table7[[#This Row],[Drug Markup]]+Table7[[#This Row],[Drug Dispensing Fee]]</f>
        <v>0</v>
      </c>
      <c r="O3431" s="132"/>
      <c r="P3431" s="205">
        <f>Table7[[#This Row],[Total Drug Cost]]-Table7[[#This Row],[Total Third-party Pay]]</f>
        <v>0</v>
      </c>
      <c r="Q3431" s="205"/>
      <c r="R3431" s="70" t="e">
        <f>VLOOKUP(Table7[[#This Row],[Patient PHN]],'[1]MASTER LIST'!$C:$D,2,FALSE)</f>
        <v>#N/A</v>
      </c>
    </row>
    <row r="3432" spans="1:18" x14ac:dyDescent="0.25">
      <c r="A3432" s="202"/>
      <c r="B3432" s="203"/>
      <c r="C3432" s="204"/>
      <c r="D3432" s="204"/>
      <c r="E3432" s="204"/>
      <c r="F3432" s="204"/>
      <c r="G3432" s="204"/>
      <c r="H3432" s="131"/>
      <c r="I3432" s="204"/>
      <c r="J3432" s="204"/>
      <c r="K3432" s="205"/>
      <c r="L3432" s="205"/>
      <c r="M3432" s="205"/>
      <c r="N3432" s="227">
        <f>Table7[[#This Row],[Drug Cost]]+Table7[[#This Row],[Drug Markup]]+Table7[[#This Row],[Drug Dispensing Fee]]</f>
        <v>0</v>
      </c>
      <c r="O3432" s="132"/>
      <c r="P3432" s="205">
        <f>Table7[[#This Row],[Total Drug Cost]]-Table7[[#This Row],[Total Third-party Pay]]</f>
        <v>0</v>
      </c>
      <c r="Q3432" s="205"/>
      <c r="R3432" s="70" t="e">
        <f>VLOOKUP(Table7[[#This Row],[Patient PHN]],'[1]MASTER LIST'!$C:$D,2,FALSE)</f>
        <v>#N/A</v>
      </c>
    </row>
    <row r="3433" spans="1:18" x14ac:dyDescent="0.25">
      <c r="A3433" s="202"/>
      <c r="B3433" s="203"/>
      <c r="C3433" s="204"/>
      <c r="D3433" s="204"/>
      <c r="E3433" s="204"/>
      <c r="F3433" s="204"/>
      <c r="G3433" s="204"/>
      <c r="H3433" s="131"/>
      <c r="I3433" s="204"/>
      <c r="J3433" s="204"/>
      <c r="K3433" s="205"/>
      <c r="L3433" s="205"/>
      <c r="M3433" s="205"/>
      <c r="N3433" s="227">
        <f>Table7[[#This Row],[Drug Cost]]+Table7[[#This Row],[Drug Markup]]+Table7[[#This Row],[Drug Dispensing Fee]]</f>
        <v>0</v>
      </c>
      <c r="O3433" s="132"/>
      <c r="P3433" s="205">
        <f>Table7[[#This Row],[Total Drug Cost]]-Table7[[#This Row],[Total Third-party Pay]]</f>
        <v>0</v>
      </c>
      <c r="Q3433" s="205"/>
      <c r="R3433" s="70" t="e">
        <f>VLOOKUP(Table7[[#This Row],[Patient PHN]],'[1]MASTER LIST'!$C:$D,2,FALSE)</f>
        <v>#N/A</v>
      </c>
    </row>
    <row r="3434" spans="1:18" x14ac:dyDescent="0.25">
      <c r="A3434" s="202"/>
      <c r="B3434" s="203"/>
      <c r="C3434" s="204"/>
      <c r="D3434" s="204"/>
      <c r="E3434" s="204"/>
      <c r="F3434" s="204"/>
      <c r="G3434" s="204"/>
      <c r="H3434" s="131"/>
      <c r="I3434" s="204"/>
      <c r="J3434" s="204"/>
      <c r="K3434" s="205"/>
      <c r="L3434" s="205"/>
      <c r="M3434" s="205"/>
      <c r="N3434" s="227">
        <f>Table7[[#This Row],[Drug Cost]]+Table7[[#This Row],[Drug Markup]]+Table7[[#This Row],[Drug Dispensing Fee]]</f>
        <v>0</v>
      </c>
      <c r="O3434" s="132"/>
      <c r="P3434" s="205">
        <f>Table7[[#This Row],[Total Drug Cost]]-Table7[[#This Row],[Total Third-party Pay]]</f>
        <v>0</v>
      </c>
      <c r="Q3434" s="205"/>
      <c r="R3434" s="70" t="e">
        <f>VLOOKUP(Table7[[#This Row],[Patient PHN]],'[1]MASTER LIST'!$C:$D,2,FALSE)</f>
        <v>#N/A</v>
      </c>
    </row>
    <row r="3435" spans="1:18" x14ac:dyDescent="0.25">
      <c r="A3435" s="202"/>
      <c r="B3435" s="203"/>
      <c r="C3435" s="204"/>
      <c r="D3435" s="204"/>
      <c r="E3435" s="204"/>
      <c r="F3435" s="204"/>
      <c r="G3435" s="204"/>
      <c r="H3435" s="131"/>
      <c r="I3435" s="204"/>
      <c r="J3435" s="204"/>
      <c r="K3435" s="205"/>
      <c r="L3435" s="205"/>
      <c r="M3435" s="205"/>
      <c r="N3435" s="227">
        <f>Table7[[#This Row],[Drug Cost]]+Table7[[#This Row],[Drug Markup]]+Table7[[#This Row],[Drug Dispensing Fee]]</f>
        <v>0</v>
      </c>
      <c r="O3435" s="132"/>
      <c r="P3435" s="205">
        <f>Table7[[#This Row],[Total Drug Cost]]-Table7[[#This Row],[Total Third-party Pay]]</f>
        <v>0</v>
      </c>
      <c r="Q3435" s="205"/>
      <c r="R3435" s="70" t="e">
        <f>VLOOKUP(Table7[[#This Row],[Patient PHN]],'[1]MASTER LIST'!$C:$D,2,FALSE)</f>
        <v>#N/A</v>
      </c>
    </row>
    <row r="3436" spans="1:18" x14ac:dyDescent="0.25">
      <c r="A3436" s="202"/>
      <c r="B3436" s="203"/>
      <c r="C3436" s="204"/>
      <c r="D3436" s="204"/>
      <c r="E3436" s="204"/>
      <c r="F3436" s="204"/>
      <c r="G3436" s="204"/>
      <c r="H3436" s="131"/>
      <c r="I3436" s="204"/>
      <c r="J3436" s="204"/>
      <c r="K3436" s="205"/>
      <c r="L3436" s="205"/>
      <c r="M3436" s="205"/>
      <c r="N3436" s="227">
        <f>Table7[[#This Row],[Drug Cost]]+Table7[[#This Row],[Drug Markup]]+Table7[[#This Row],[Drug Dispensing Fee]]</f>
        <v>0</v>
      </c>
      <c r="O3436" s="132"/>
      <c r="P3436" s="205">
        <f>Table7[[#This Row],[Total Drug Cost]]-Table7[[#This Row],[Total Third-party Pay]]</f>
        <v>0</v>
      </c>
      <c r="Q3436" s="205"/>
      <c r="R3436" s="70" t="e">
        <f>VLOOKUP(Table7[[#This Row],[Patient PHN]],'[1]MASTER LIST'!$C:$D,2,FALSE)</f>
        <v>#N/A</v>
      </c>
    </row>
    <row r="3437" spans="1:18" x14ac:dyDescent="0.25">
      <c r="A3437" s="202"/>
      <c r="B3437" s="203"/>
      <c r="C3437" s="204"/>
      <c r="D3437" s="204"/>
      <c r="E3437" s="204"/>
      <c r="F3437" s="204"/>
      <c r="G3437" s="204"/>
      <c r="H3437" s="131"/>
      <c r="I3437" s="204"/>
      <c r="J3437" s="204"/>
      <c r="K3437" s="205"/>
      <c r="L3437" s="205"/>
      <c r="M3437" s="205"/>
      <c r="N3437" s="227">
        <f>Table7[[#This Row],[Drug Cost]]+Table7[[#This Row],[Drug Markup]]+Table7[[#This Row],[Drug Dispensing Fee]]</f>
        <v>0</v>
      </c>
      <c r="O3437" s="132"/>
      <c r="P3437" s="205">
        <f>Table7[[#This Row],[Total Drug Cost]]-Table7[[#This Row],[Total Third-party Pay]]</f>
        <v>0</v>
      </c>
      <c r="Q3437" s="205"/>
      <c r="R3437" s="70" t="e">
        <f>VLOOKUP(Table7[[#This Row],[Patient PHN]],'[1]MASTER LIST'!$C:$D,2,FALSE)</f>
        <v>#N/A</v>
      </c>
    </row>
    <row r="3438" spans="1:18" x14ac:dyDescent="0.25">
      <c r="A3438" s="202"/>
      <c r="B3438" s="203"/>
      <c r="C3438" s="204"/>
      <c r="D3438" s="204"/>
      <c r="E3438" s="204"/>
      <c r="F3438" s="204"/>
      <c r="G3438" s="204"/>
      <c r="H3438" s="131"/>
      <c r="I3438" s="204"/>
      <c r="J3438" s="204"/>
      <c r="K3438" s="205"/>
      <c r="L3438" s="205"/>
      <c r="M3438" s="205"/>
      <c r="N3438" s="227">
        <f>Table7[[#This Row],[Drug Cost]]+Table7[[#This Row],[Drug Markup]]+Table7[[#This Row],[Drug Dispensing Fee]]</f>
        <v>0</v>
      </c>
      <c r="O3438" s="132"/>
      <c r="P3438" s="205">
        <f>Table7[[#This Row],[Total Drug Cost]]-Table7[[#This Row],[Total Third-party Pay]]</f>
        <v>0</v>
      </c>
      <c r="Q3438" s="205"/>
      <c r="R3438" s="70" t="e">
        <f>VLOOKUP(Table7[[#This Row],[Patient PHN]],'[1]MASTER LIST'!$C:$D,2,FALSE)</f>
        <v>#N/A</v>
      </c>
    </row>
    <row r="3439" spans="1:18" x14ac:dyDescent="0.25">
      <c r="A3439" s="202"/>
      <c r="B3439" s="203"/>
      <c r="C3439" s="204"/>
      <c r="D3439" s="204"/>
      <c r="E3439" s="204"/>
      <c r="F3439" s="204"/>
      <c r="G3439" s="204"/>
      <c r="H3439" s="131"/>
      <c r="I3439" s="204"/>
      <c r="J3439" s="204"/>
      <c r="K3439" s="205"/>
      <c r="L3439" s="205"/>
      <c r="M3439" s="205"/>
      <c r="N3439" s="227">
        <f>Table7[[#This Row],[Drug Cost]]+Table7[[#This Row],[Drug Markup]]+Table7[[#This Row],[Drug Dispensing Fee]]</f>
        <v>0</v>
      </c>
      <c r="O3439" s="132"/>
      <c r="P3439" s="205">
        <f>Table7[[#This Row],[Total Drug Cost]]-Table7[[#This Row],[Total Third-party Pay]]</f>
        <v>0</v>
      </c>
      <c r="Q3439" s="205"/>
      <c r="R3439" s="70" t="e">
        <f>VLOOKUP(Table7[[#This Row],[Patient PHN]],'[1]MASTER LIST'!$C:$D,2,FALSE)</f>
        <v>#N/A</v>
      </c>
    </row>
    <row r="3440" spans="1:18" x14ac:dyDescent="0.25">
      <c r="A3440" s="202"/>
      <c r="B3440" s="203"/>
      <c r="C3440" s="204"/>
      <c r="D3440" s="204"/>
      <c r="E3440" s="204"/>
      <c r="F3440" s="204"/>
      <c r="G3440" s="204"/>
      <c r="H3440" s="131"/>
      <c r="I3440" s="204"/>
      <c r="J3440" s="204"/>
      <c r="K3440" s="205"/>
      <c r="L3440" s="205"/>
      <c r="M3440" s="205"/>
      <c r="N3440" s="227">
        <f>Table7[[#This Row],[Drug Cost]]+Table7[[#This Row],[Drug Markup]]+Table7[[#This Row],[Drug Dispensing Fee]]</f>
        <v>0</v>
      </c>
      <c r="O3440" s="132"/>
      <c r="P3440" s="205">
        <f>Table7[[#This Row],[Total Drug Cost]]-Table7[[#This Row],[Total Third-party Pay]]</f>
        <v>0</v>
      </c>
      <c r="Q3440" s="205"/>
      <c r="R3440" s="70" t="e">
        <f>VLOOKUP(Table7[[#This Row],[Patient PHN]],'[1]MASTER LIST'!$C:$D,2,FALSE)</f>
        <v>#N/A</v>
      </c>
    </row>
    <row r="3441" spans="1:18" x14ac:dyDescent="0.25">
      <c r="A3441" s="202"/>
      <c r="B3441" s="203"/>
      <c r="C3441" s="204"/>
      <c r="D3441" s="204"/>
      <c r="E3441" s="204"/>
      <c r="F3441" s="204"/>
      <c r="G3441" s="204"/>
      <c r="H3441" s="131"/>
      <c r="I3441" s="204"/>
      <c r="J3441" s="204"/>
      <c r="K3441" s="205"/>
      <c r="L3441" s="205"/>
      <c r="M3441" s="205"/>
      <c r="N3441" s="227">
        <f>Table7[[#This Row],[Drug Cost]]+Table7[[#This Row],[Drug Markup]]+Table7[[#This Row],[Drug Dispensing Fee]]</f>
        <v>0</v>
      </c>
      <c r="O3441" s="132"/>
      <c r="P3441" s="205">
        <f>Table7[[#This Row],[Total Drug Cost]]-Table7[[#This Row],[Total Third-party Pay]]</f>
        <v>0</v>
      </c>
      <c r="Q3441" s="205"/>
      <c r="R3441" s="70" t="e">
        <f>VLOOKUP(Table7[[#This Row],[Patient PHN]],'[1]MASTER LIST'!$C:$D,2,FALSE)</f>
        <v>#N/A</v>
      </c>
    </row>
    <row r="3442" spans="1:18" x14ac:dyDescent="0.25">
      <c r="A3442" s="202"/>
      <c r="B3442" s="203"/>
      <c r="C3442" s="204"/>
      <c r="D3442" s="204"/>
      <c r="E3442" s="204"/>
      <c r="F3442" s="204"/>
      <c r="G3442" s="204"/>
      <c r="H3442" s="131"/>
      <c r="I3442" s="204"/>
      <c r="J3442" s="204"/>
      <c r="K3442" s="205"/>
      <c r="L3442" s="205"/>
      <c r="M3442" s="205"/>
      <c r="N3442" s="227">
        <f>Table7[[#This Row],[Drug Cost]]+Table7[[#This Row],[Drug Markup]]+Table7[[#This Row],[Drug Dispensing Fee]]</f>
        <v>0</v>
      </c>
      <c r="O3442" s="132"/>
      <c r="P3442" s="205">
        <f>Table7[[#This Row],[Total Drug Cost]]-Table7[[#This Row],[Total Third-party Pay]]</f>
        <v>0</v>
      </c>
      <c r="Q3442" s="205"/>
      <c r="R3442" s="70" t="e">
        <f>VLOOKUP(Table7[[#This Row],[Patient PHN]],'[1]MASTER LIST'!$C:$D,2,FALSE)</f>
        <v>#N/A</v>
      </c>
    </row>
    <row r="3443" spans="1:18" x14ac:dyDescent="0.25">
      <c r="A3443" s="202"/>
      <c r="B3443" s="203"/>
      <c r="C3443" s="204"/>
      <c r="D3443" s="204"/>
      <c r="E3443" s="204"/>
      <c r="F3443" s="204"/>
      <c r="G3443" s="204"/>
      <c r="H3443" s="131"/>
      <c r="I3443" s="204"/>
      <c r="J3443" s="204"/>
      <c r="K3443" s="205"/>
      <c r="L3443" s="205"/>
      <c r="M3443" s="205"/>
      <c r="N3443" s="227">
        <f>Table7[[#This Row],[Drug Cost]]+Table7[[#This Row],[Drug Markup]]+Table7[[#This Row],[Drug Dispensing Fee]]</f>
        <v>0</v>
      </c>
      <c r="O3443" s="132"/>
      <c r="P3443" s="205">
        <f>Table7[[#This Row],[Total Drug Cost]]-Table7[[#This Row],[Total Third-party Pay]]</f>
        <v>0</v>
      </c>
      <c r="Q3443" s="205"/>
      <c r="R3443" s="70" t="e">
        <f>VLOOKUP(Table7[[#This Row],[Patient PHN]],'[1]MASTER LIST'!$C:$D,2,FALSE)</f>
        <v>#N/A</v>
      </c>
    </row>
    <row r="3444" spans="1:18" x14ac:dyDescent="0.25">
      <c r="A3444" s="202"/>
      <c r="B3444" s="203"/>
      <c r="C3444" s="204"/>
      <c r="D3444" s="204"/>
      <c r="E3444" s="204"/>
      <c r="F3444" s="204"/>
      <c r="G3444" s="204"/>
      <c r="H3444" s="131"/>
      <c r="I3444" s="204"/>
      <c r="J3444" s="204"/>
      <c r="K3444" s="205"/>
      <c r="L3444" s="205"/>
      <c r="M3444" s="205"/>
      <c r="N3444" s="227">
        <f>Table7[[#This Row],[Drug Cost]]+Table7[[#This Row],[Drug Markup]]+Table7[[#This Row],[Drug Dispensing Fee]]</f>
        <v>0</v>
      </c>
      <c r="O3444" s="132"/>
      <c r="P3444" s="205">
        <f>Table7[[#This Row],[Total Drug Cost]]-Table7[[#This Row],[Total Third-party Pay]]</f>
        <v>0</v>
      </c>
      <c r="Q3444" s="205"/>
      <c r="R3444" s="70" t="e">
        <f>VLOOKUP(Table7[[#This Row],[Patient PHN]],'[1]MASTER LIST'!$C:$D,2,FALSE)</f>
        <v>#N/A</v>
      </c>
    </row>
    <row r="3445" spans="1:18" x14ac:dyDescent="0.25">
      <c r="A3445" s="202"/>
      <c r="B3445" s="203"/>
      <c r="C3445" s="204"/>
      <c r="D3445" s="204"/>
      <c r="E3445" s="204"/>
      <c r="F3445" s="204"/>
      <c r="G3445" s="204"/>
      <c r="H3445" s="131"/>
      <c r="I3445" s="204"/>
      <c r="J3445" s="204"/>
      <c r="K3445" s="205"/>
      <c r="L3445" s="205"/>
      <c r="M3445" s="205"/>
      <c r="N3445" s="227">
        <f>Table7[[#This Row],[Drug Cost]]+Table7[[#This Row],[Drug Markup]]+Table7[[#This Row],[Drug Dispensing Fee]]</f>
        <v>0</v>
      </c>
      <c r="O3445" s="132"/>
      <c r="P3445" s="205">
        <f>Table7[[#This Row],[Total Drug Cost]]-Table7[[#This Row],[Total Third-party Pay]]</f>
        <v>0</v>
      </c>
      <c r="Q3445" s="205"/>
      <c r="R3445" s="70" t="e">
        <f>VLOOKUP(Table7[[#This Row],[Patient PHN]],'[1]MASTER LIST'!$C:$D,2,FALSE)</f>
        <v>#N/A</v>
      </c>
    </row>
    <row r="3446" spans="1:18" x14ac:dyDescent="0.25">
      <c r="A3446" s="202"/>
      <c r="B3446" s="203"/>
      <c r="C3446" s="204"/>
      <c r="D3446" s="204"/>
      <c r="E3446" s="204"/>
      <c r="F3446" s="204"/>
      <c r="G3446" s="204"/>
      <c r="H3446" s="131"/>
      <c r="I3446" s="204"/>
      <c r="J3446" s="204"/>
      <c r="K3446" s="205"/>
      <c r="L3446" s="205"/>
      <c r="M3446" s="205"/>
      <c r="N3446" s="227">
        <f>Table7[[#This Row],[Drug Cost]]+Table7[[#This Row],[Drug Markup]]+Table7[[#This Row],[Drug Dispensing Fee]]</f>
        <v>0</v>
      </c>
      <c r="O3446" s="132"/>
      <c r="P3446" s="205">
        <f>Table7[[#This Row],[Total Drug Cost]]-Table7[[#This Row],[Total Third-party Pay]]</f>
        <v>0</v>
      </c>
      <c r="Q3446" s="205"/>
      <c r="R3446" s="70" t="e">
        <f>VLOOKUP(Table7[[#This Row],[Patient PHN]],'[1]MASTER LIST'!$C:$D,2,FALSE)</f>
        <v>#N/A</v>
      </c>
    </row>
    <row r="3447" spans="1:18" x14ac:dyDescent="0.25">
      <c r="A3447" s="202"/>
      <c r="B3447" s="203"/>
      <c r="C3447" s="204"/>
      <c r="D3447" s="204"/>
      <c r="E3447" s="204"/>
      <c r="F3447" s="204"/>
      <c r="G3447" s="204"/>
      <c r="H3447" s="131"/>
      <c r="I3447" s="204"/>
      <c r="J3447" s="204"/>
      <c r="K3447" s="205"/>
      <c r="L3447" s="205"/>
      <c r="M3447" s="205"/>
      <c r="N3447" s="227">
        <f>Table7[[#This Row],[Drug Cost]]+Table7[[#This Row],[Drug Markup]]+Table7[[#This Row],[Drug Dispensing Fee]]</f>
        <v>0</v>
      </c>
      <c r="O3447" s="132"/>
      <c r="P3447" s="205">
        <f>Table7[[#This Row],[Total Drug Cost]]-Table7[[#This Row],[Total Third-party Pay]]</f>
        <v>0</v>
      </c>
      <c r="Q3447" s="205"/>
      <c r="R3447" s="70" t="e">
        <f>VLOOKUP(Table7[[#This Row],[Patient PHN]],'[1]MASTER LIST'!$C:$D,2,FALSE)</f>
        <v>#N/A</v>
      </c>
    </row>
    <row r="3448" spans="1:18" x14ac:dyDescent="0.25">
      <c r="A3448" s="202"/>
      <c r="B3448" s="203"/>
      <c r="C3448" s="204"/>
      <c r="D3448" s="204"/>
      <c r="E3448" s="204"/>
      <c r="F3448" s="204"/>
      <c r="G3448" s="204"/>
      <c r="H3448" s="131"/>
      <c r="I3448" s="204"/>
      <c r="J3448" s="204"/>
      <c r="K3448" s="205"/>
      <c r="L3448" s="205"/>
      <c r="M3448" s="205"/>
      <c r="N3448" s="227">
        <f>Table7[[#This Row],[Drug Cost]]+Table7[[#This Row],[Drug Markup]]+Table7[[#This Row],[Drug Dispensing Fee]]</f>
        <v>0</v>
      </c>
      <c r="O3448" s="132"/>
      <c r="P3448" s="205">
        <f>Table7[[#This Row],[Total Drug Cost]]-Table7[[#This Row],[Total Third-party Pay]]</f>
        <v>0</v>
      </c>
      <c r="Q3448" s="205"/>
      <c r="R3448" s="70" t="e">
        <f>VLOOKUP(Table7[[#This Row],[Patient PHN]],'[1]MASTER LIST'!$C:$D,2,FALSE)</f>
        <v>#N/A</v>
      </c>
    </row>
    <row r="3449" spans="1:18" x14ac:dyDescent="0.25">
      <c r="A3449" s="202"/>
      <c r="B3449" s="203"/>
      <c r="C3449" s="204"/>
      <c r="D3449" s="204"/>
      <c r="E3449" s="204"/>
      <c r="F3449" s="204"/>
      <c r="G3449" s="204"/>
      <c r="H3449" s="131"/>
      <c r="I3449" s="204"/>
      <c r="J3449" s="204"/>
      <c r="K3449" s="205"/>
      <c r="L3449" s="205"/>
      <c r="M3449" s="205"/>
      <c r="N3449" s="227">
        <f>Table7[[#This Row],[Drug Cost]]+Table7[[#This Row],[Drug Markup]]+Table7[[#This Row],[Drug Dispensing Fee]]</f>
        <v>0</v>
      </c>
      <c r="O3449" s="132"/>
      <c r="P3449" s="205">
        <f>Table7[[#This Row],[Total Drug Cost]]-Table7[[#This Row],[Total Third-party Pay]]</f>
        <v>0</v>
      </c>
      <c r="Q3449" s="205"/>
      <c r="R3449" s="70" t="e">
        <f>VLOOKUP(Table7[[#This Row],[Patient PHN]],'[1]MASTER LIST'!$C:$D,2,FALSE)</f>
        <v>#N/A</v>
      </c>
    </row>
    <row r="3450" spans="1:18" x14ac:dyDescent="0.25">
      <c r="A3450" s="202"/>
      <c r="B3450" s="203"/>
      <c r="C3450" s="204"/>
      <c r="D3450" s="204"/>
      <c r="E3450" s="204"/>
      <c r="F3450" s="204"/>
      <c r="G3450" s="204"/>
      <c r="H3450" s="131"/>
      <c r="I3450" s="204"/>
      <c r="J3450" s="204"/>
      <c r="K3450" s="205"/>
      <c r="L3450" s="205"/>
      <c r="M3450" s="205"/>
      <c r="N3450" s="227">
        <f>Table7[[#This Row],[Drug Cost]]+Table7[[#This Row],[Drug Markup]]+Table7[[#This Row],[Drug Dispensing Fee]]</f>
        <v>0</v>
      </c>
      <c r="O3450" s="132"/>
      <c r="P3450" s="205">
        <f>Table7[[#This Row],[Total Drug Cost]]-Table7[[#This Row],[Total Third-party Pay]]</f>
        <v>0</v>
      </c>
      <c r="Q3450" s="205"/>
      <c r="R3450" s="70" t="e">
        <f>VLOOKUP(Table7[[#This Row],[Patient PHN]],'[1]MASTER LIST'!$C:$D,2,FALSE)</f>
        <v>#N/A</v>
      </c>
    </row>
    <row r="3451" spans="1:18" x14ac:dyDescent="0.25">
      <c r="A3451" s="202"/>
      <c r="B3451" s="203"/>
      <c r="C3451" s="204"/>
      <c r="D3451" s="204"/>
      <c r="E3451" s="204"/>
      <c r="F3451" s="204"/>
      <c r="G3451" s="204"/>
      <c r="H3451" s="131"/>
      <c r="I3451" s="204"/>
      <c r="J3451" s="204"/>
      <c r="K3451" s="205"/>
      <c r="L3451" s="205"/>
      <c r="M3451" s="205"/>
      <c r="N3451" s="227">
        <f>Table7[[#This Row],[Drug Cost]]+Table7[[#This Row],[Drug Markup]]+Table7[[#This Row],[Drug Dispensing Fee]]</f>
        <v>0</v>
      </c>
      <c r="O3451" s="132"/>
      <c r="P3451" s="205">
        <f>Table7[[#This Row],[Total Drug Cost]]-Table7[[#This Row],[Total Third-party Pay]]</f>
        <v>0</v>
      </c>
      <c r="Q3451" s="205"/>
      <c r="R3451" s="70" t="e">
        <f>VLOOKUP(Table7[[#This Row],[Patient PHN]],'[1]MASTER LIST'!$C:$D,2,FALSE)</f>
        <v>#N/A</v>
      </c>
    </row>
    <row r="3452" spans="1:18" x14ac:dyDescent="0.25">
      <c r="A3452" s="202"/>
      <c r="B3452" s="203"/>
      <c r="C3452" s="204"/>
      <c r="D3452" s="204"/>
      <c r="E3452" s="204"/>
      <c r="F3452" s="204"/>
      <c r="G3452" s="204"/>
      <c r="H3452" s="131"/>
      <c r="I3452" s="204"/>
      <c r="J3452" s="204"/>
      <c r="K3452" s="205"/>
      <c r="L3452" s="205"/>
      <c r="M3452" s="205"/>
      <c r="N3452" s="227">
        <f>Table7[[#This Row],[Drug Cost]]+Table7[[#This Row],[Drug Markup]]+Table7[[#This Row],[Drug Dispensing Fee]]</f>
        <v>0</v>
      </c>
      <c r="O3452" s="132"/>
      <c r="P3452" s="205">
        <f>Table7[[#This Row],[Total Drug Cost]]-Table7[[#This Row],[Total Third-party Pay]]</f>
        <v>0</v>
      </c>
      <c r="Q3452" s="205"/>
      <c r="R3452" s="70" t="e">
        <f>VLOOKUP(Table7[[#This Row],[Patient PHN]],'[1]MASTER LIST'!$C:$D,2,FALSE)</f>
        <v>#N/A</v>
      </c>
    </row>
    <row r="3453" spans="1:18" x14ac:dyDescent="0.25">
      <c r="A3453" s="202"/>
      <c r="B3453" s="203"/>
      <c r="C3453" s="204"/>
      <c r="D3453" s="204"/>
      <c r="E3453" s="204"/>
      <c r="F3453" s="204"/>
      <c r="G3453" s="204"/>
      <c r="H3453" s="131"/>
      <c r="I3453" s="204"/>
      <c r="J3453" s="204"/>
      <c r="K3453" s="205"/>
      <c r="L3453" s="205"/>
      <c r="M3453" s="205"/>
      <c r="N3453" s="227">
        <f>Table7[[#This Row],[Drug Cost]]+Table7[[#This Row],[Drug Markup]]+Table7[[#This Row],[Drug Dispensing Fee]]</f>
        <v>0</v>
      </c>
      <c r="O3453" s="132"/>
      <c r="P3453" s="205">
        <f>Table7[[#This Row],[Total Drug Cost]]-Table7[[#This Row],[Total Third-party Pay]]</f>
        <v>0</v>
      </c>
      <c r="Q3453" s="205"/>
      <c r="R3453" s="70" t="e">
        <f>VLOOKUP(Table7[[#This Row],[Patient PHN]],'[1]MASTER LIST'!$C:$D,2,FALSE)</f>
        <v>#N/A</v>
      </c>
    </row>
    <row r="3454" spans="1:18" x14ac:dyDescent="0.25">
      <c r="A3454" s="202"/>
      <c r="B3454" s="203"/>
      <c r="C3454" s="204"/>
      <c r="D3454" s="204"/>
      <c r="E3454" s="204"/>
      <c r="F3454" s="204"/>
      <c r="G3454" s="204"/>
      <c r="H3454" s="131"/>
      <c r="I3454" s="204"/>
      <c r="J3454" s="204"/>
      <c r="K3454" s="205"/>
      <c r="L3454" s="205"/>
      <c r="M3454" s="205"/>
      <c r="N3454" s="227">
        <f>Table7[[#This Row],[Drug Cost]]+Table7[[#This Row],[Drug Markup]]+Table7[[#This Row],[Drug Dispensing Fee]]</f>
        <v>0</v>
      </c>
      <c r="O3454" s="132"/>
      <c r="P3454" s="205">
        <f>Table7[[#This Row],[Total Drug Cost]]-Table7[[#This Row],[Total Third-party Pay]]</f>
        <v>0</v>
      </c>
      <c r="Q3454" s="205"/>
      <c r="R3454" s="70" t="e">
        <f>VLOOKUP(Table7[[#This Row],[Patient PHN]],'[1]MASTER LIST'!$C:$D,2,FALSE)</f>
        <v>#N/A</v>
      </c>
    </row>
    <row r="3455" spans="1:18" x14ac:dyDescent="0.25">
      <c r="A3455" s="202"/>
      <c r="B3455" s="203"/>
      <c r="C3455" s="204"/>
      <c r="D3455" s="204"/>
      <c r="E3455" s="204"/>
      <c r="F3455" s="204"/>
      <c r="G3455" s="204"/>
      <c r="H3455" s="131"/>
      <c r="I3455" s="204"/>
      <c r="J3455" s="204"/>
      <c r="K3455" s="205"/>
      <c r="L3455" s="205"/>
      <c r="M3455" s="205"/>
      <c r="N3455" s="227">
        <f>Table7[[#This Row],[Drug Cost]]+Table7[[#This Row],[Drug Markup]]+Table7[[#This Row],[Drug Dispensing Fee]]</f>
        <v>0</v>
      </c>
      <c r="O3455" s="132"/>
      <c r="P3455" s="205">
        <f>Table7[[#This Row],[Total Drug Cost]]-Table7[[#This Row],[Total Third-party Pay]]</f>
        <v>0</v>
      </c>
      <c r="Q3455" s="205"/>
      <c r="R3455" s="70" t="e">
        <f>VLOOKUP(Table7[[#This Row],[Patient PHN]],'[1]MASTER LIST'!$C:$D,2,FALSE)</f>
        <v>#N/A</v>
      </c>
    </row>
    <row r="3456" spans="1:18" x14ac:dyDescent="0.25">
      <c r="A3456" s="202"/>
      <c r="B3456" s="203"/>
      <c r="C3456" s="204"/>
      <c r="D3456" s="204"/>
      <c r="E3456" s="204"/>
      <c r="F3456" s="204"/>
      <c r="G3456" s="204"/>
      <c r="H3456" s="131"/>
      <c r="I3456" s="204"/>
      <c r="J3456" s="204"/>
      <c r="K3456" s="205"/>
      <c r="L3456" s="205"/>
      <c r="M3456" s="205"/>
      <c r="N3456" s="227">
        <f>Table7[[#This Row],[Drug Cost]]+Table7[[#This Row],[Drug Markup]]+Table7[[#This Row],[Drug Dispensing Fee]]</f>
        <v>0</v>
      </c>
      <c r="O3456" s="132"/>
      <c r="P3456" s="205">
        <f>Table7[[#This Row],[Total Drug Cost]]-Table7[[#This Row],[Total Third-party Pay]]</f>
        <v>0</v>
      </c>
      <c r="Q3456" s="205"/>
      <c r="R3456" s="70" t="e">
        <f>VLOOKUP(Table7[[#This Row],[Patient PHN]],'[1]MASTER LIST'!$C:$D,2,FALSE)</f>
        <v>#N/A</v>
      </c>
    </row>
    <row r="3457" spans="1:18" x14ac:dyDescent="0.25">
      <c r="A3457" s="202"/>
      <c r="B3457" s="203"/>
      <c r="C3457" s="204"/>
      <c r="D3457" s="204"/>
      <c r="E3457" s="204"/>
      <c r="F3457" s="204"/>
      <c r="G3457" s="204"/>
      <c r="H3457" s="131"/>
      <c r="I3457" s="204"/>
      <c r="J3457" s="204"/>
      <c r="K3457" s="205"/>
      <c r="L3457" s="205"/>
      <c r="M3457" s="205"/>
      <c r="N3457" s="227">
        <f>Table7[[#This Row],[Drug Cost]]+Table7[[#This Row],[Drug Markup]]+Table7[[#This Row],[Drug Dispensing Fee]]</f>
        <v>0</v>
      </c>
      <c r="O3457" s="132"/>
      <c r="P3457" s="205">
        <f>Table7[[#This Row],[Total Drug Cost]]-Table7[[#This Row],[Total Third-party Pay]]</f>
        <v>0</v>
      </c>
      <c r="Q3457" s="205"/>
      <c r="R3457" s="70" t="e">
        <f>VLOOKUP(Table7[[#This Row],[Patient PHN]],'[1]MASTER LIST'!$C:$D,2,FALSE)</f>
        <v>#N/A</v>
      </c>
    </row>
    <row r="3458" spans="1:18" x14ac:dyDescent="0.25">
      <c r="A3458" s="202"/>
      <c r="B3458" s="203"/>
      <c r="C3458" s="204"/>
      <c r="D3458" s="204"/>
      <c r="E3458" s="204"/>
      <c r="F3458" s="204"/>
      <c r="G3458" s="204"/>
      <c r="H3458" s="131"/>
      <c r="I3458" s="204"/>
      <c r="J3458" s="204"/>
      <c r="K3458" s="205"/>
      <c r="L3458" s="205"/>
      <c r="M3458" s="205"/>
      <c r="N3458" s="227">
        <f>Table7[[#This Row],[Drug Cost]]+Table7[[#This Row],[Drug Markup]]+Table7[[#This Row],[Drug Dispensing Fee]]</f>
        <v>0</v>
      </c>
      <c r="O3458" s="132"/>
      <c r="P3458" s="205">
        <f>Table7[[#This Row],[Total Drug Cost]]-Table7[[#This Row],[Total Third-party Pay]]</f>
        <v>0</v>
      </c>
      <c r="Q3458" s="205"/>
      <c r="R3458" s="70" t="e">
        <f>VLOOKUP(Table7[[#This Row],[Patient PHN]],'[1]MASTER LIST'!$C:$D,2,FALSE)</f>
        <v>#N/A</v>
      </c>
    </row>
    <row r="3459" spans="1:18" x14ac:dyDescent="0.25">
      <c r="A3459" s="202"/>
      <c r="B3459" s="203"/>
      <c r="C3459" s="204"/>
      <c r="D3459" s="204"/>
      <c r="E3459" s="204"/>
      <c r="F3459" s="204"/>
      <c r="G3459" s="204"/>
      <c r="H3459" s="131"/>
      <c r="I3459" s="204"/>
      <c r="J3459" s="204"/>
      <c r="K3459" s="205"/>
      <c r="L3459" s="205"/>
      <c r="M3459" s="205"/>
      <c r="N3459" s="227">
        <f>Table7[[#This Row],[Drug Cost]]+Table7[[#This Row],[Drug Markup]]+Table7[[#This Row],[Drug Dispensing Fee]]</f>
        <v>0</v>
      </c>
      <c r="O3459" s="132"/>
      <c r="P3459" s="205">
        <f>Table7[[#This Row],[Total Drug Cost]]-Table7[[#This Row],[Total Third-party Pay]]</f>
        <v>0</v>
      </c>
      <c r="Q3459" s="205"/>
      <c r="R3459" s="70" t="e">
        <f>VLOOKUP(Table7[[#This Row],[Patient PHN]],'[1]MASTER LIST'!$C:$D,2,FALSE)</f>
        <v>#N/A</v>
      </c>
    </row>
    <row r="3460" spans="1:18" x14ac:dyDescent="0.25">
      <c r="A3460" s="202"/>
      <c r="B3460" s="203"/>
      <c r="C3460" s="204"/>
      <c r="D3460" s="204"/>
      <c r="E3460" s="204"/>
      <c r="F3460" s="204"/>
      <c r="G3460" s="204"/>
      <c r="H3460" s="131"/>
      <c r="I3460" s="204"/>
      <c r="J3460" s="204"/>
      <c r="K3460" s="205"/>
      <c r="L3460" s="205"/>
      <c r="M3460" s="205"/>
      <c r="N3460" s="227">
        <f>Table7[[#This Row],[Drug Cost]]+Table7[[#This Row],[Drug Markup]]+Table7[[#This Row],[Drug Dispensing Fee]]</f>
        <v>0</v>
      </c>
      <c r="O3460" s="132"/>
      <c r="P3460" s="205">
        <f>Table7[[#This Row],[Total Drug Cost]]-Table7[[#This Row],[Total Third-party Pay]]</f>
        <v>0</v>
      </c>
      <c r="Q3460" s="205"/>
      <c r="R3460" s="70" t="e">
        <f>VLOOKUP(Table7[[#This Row],[Patient PHN]],'[1]MASTER LIST'!$C:$D,2,FALSE)</f>
        <v>#N/A</v>
      </c>
    </row>
    <row r="3461" spans="1:18" x14ac:dyDescent="0.25">
      <c r="A3461" s="202"/>
      <c r="B3461" s="203"/>
      <c r="C3461" s="204"/>
      <c r="D3461" s="204"/>
      <c r="E3461" s="204"/>
      <c r="F3461" s="204"/>
      <c r="G3461" s="204"/>
      <c r="H3461" s="131"/>
      <c r="I3461" s="204"/>
      <c r="J3461" s="204"/>
      <c r="K3461" s="205"/>
      <c r="L3461" s="205"/>
      <c r="M3461" s="205"/>
      <c r="N3461" s="227">
        <f>Table7[[#This Row],[Drug Cost]]+Table7[[#This Row],[Drug Markup]]+Table7[[#This Row],[Drug Dispensing Fee]]</f>
        <v>0</v>
      </c>
      <c r="O3461" s="132"/>
      <c r="P3461" s="205">
        <f>Table7[[#This Row],[Total Drug Cost]]-Table7[[#This Row],[Total Third-party Pay]]</f>
        <v>0</v>
      </c>
      <c r="Q3461" s="205"/>
      <c r="R3461" s="70" t="e">
        <f>VLOOKUP(Table7[[#This Row],[Patient PHN]],'[1]MASTER LIST'!$C:$D,2,FALSE)</f>
        <v>#N/A</v>
      </c>
    </row>
    <row r="3462" spans="1:18" x14ac:dyDescent="0.25">
      <c r="A3462" s="202"/>
      <c r="B3462" s="203"/>
      <c r="C3462" s="204"/>
      <c r="D3462" s="204"/>
      <c r="E3462" s="204"/>
      <c r="F3462" s="204"/>
      <c r="G3462" s="204"/>
      <c r="H3462" s="131"/>
      <c r="I3462" s="204"/>
      <c r="J3462" s="204"/>
      <c r="K3462" s="205"/>
      <c r="L3462" s="205"/>
      <c r="M3462" s="205"/>
      <c r="N3462" s="227">
        <f>Table7[[#This Row],[Drug Cost]]+Table7[[#This Row],[Drug Markup]]+Table7[[#This Row],[Drug Dispensing Fee]]</f>
        <v>0</v>
      </c>
      <c r="O3462" s="132"/>
      <c r="P3462" s="205">
        <f>Table7[[#This Row],[Total Drug Cost]]-Table7[[#This Row],[Total Third-party Pay]]</f>
        <v>0</v>
      </c>
      <c r="Q3462" s="205"/>
      <c r="R3462" s="70" t="e">
        <f>VLOOKUP(Table7[[#This Row],[Patient PHN]],'[1]MASTER LIST'!$C:$D,2,FALSE)</f>
        <v>#N/A</v>
      </c>
    </row>
    <row r="3463" spans="1:18" x14ac:dyDescent="0.25">
      <c r="A3463" s="202"/>
      <c r="B3463" s="203"/>
      <c r="C3463" s="204"/>
      <c r="D3463" s="204"/>
      <c r="E3463" s="204"/>
      <c r="F3463" s="204"/>
      <c r="G3463" s="204"/>
      <c r="H3463" s="131"/>
      <c r="I3463" s="204"/>
      <c r="J3463" s="204"/>
      <c r="K3463" s="205"/>
      <c r="L3463" s="205"/>
      <c r="M3463" s="205"/>
      <c r="N3463" s="227">
        <f>Table7[[#This Row],[Drug Cost]]+Table7[[#This Row],[Drug Markup]]+Table7[[#This Row],[Drug Dispensing Fee]]</f>
        <v>0</v>
      </c>
      <c r="O3463" s="132"/>
      <c r="P3463" s="205">
        <f>Table7[[#This Row],[Total Drug Cost]]-Table7[[#This Row],[Total Third-party Pay]]</f>
        <v>0</v>
      </c>
      <c r="Q3463" s="205"/>
      <c r="R3463" s="70" t="e">
        <f>VLOOKUP(Table7[[#This Row],[Patient PHN]],'[1]MASTER LIST'!$C:$D,2,FALSE)</f>
        <v>#N/A</v>
      </c>
    </row>
    <row r="3464" spans="1:18" x14ac:dyDescent="0.25">
      <c r="A3464" s="202"/>
      <c r="B3464" s="203"/>
      <c r="C3464" s="204"/>
      <c r="D3464" s="204"/>
      <c r="E3464" s="204"/>
      <c r="F3464" s="204"/>
      <c r="G3464" s="204"/>
      <c r="H3464" s="131"/>
      <c r="I3464" s="204"/>
      <c r="J3464" s="204"/>
      <c r="K3464" s="205"/>
      <c r="L3464" s="205"/>
      <c r="M3464" s="205"/>
      <c r="N3464" s="227">
        <f>Table7[[#This Row],[Drug Cost]]+Table7[[#This Row],[Drug Markup]]+Table7[[#This Row],[Drug Dispensing Fee]]</f>
        <v>0</v>
      </c>
      <c r="O3464" s="132"/>
      <c r="P3464" s="205">
        <f>Table7[[#This Row],[Total Drug Cost]]-Table7[[#This Row],[Total Third-party Pay]]</f>
        <v>0</v>
      </c>
      <c r="Q3464" s="205"/>
      <c r="R3464" s="70" t="e">
        <f>VLOOKUP(Table7[[#This Row],[Patient PHN]],'[1]MASTER LIST'!$C:$D,2,FALSE)</f>
        <v>#N/A</v>
      </c>
    </row>
    <row r="3465" spans="1:18" x14ac:dyDescent="0.25">
      <c r="A3465" s="202"/>
      <c r="B3465" s="203"/>
      <c r="C3465" s="204"/>
      <c r="D3465" s="204"/>
      <c r="E3465" s="204"/>
      <c r="F3465" s="204"/>
      <c r="G3465" s="204"/>
      <c r="H3465" s="131"/>
      <c r="I3465" s="204"/>
      <c r="J3465" s="204"/>
      <c r="K3465" s="205"/>
      <c r="L3465" s="205"/>
      <c r="M3465" s="205"/>
      <c r="N3465" s="227">
        <f>Table7[[#This Row],[Drug Cost]]+Table7[[#This Row],[Drug Markup]]+Table7[[#This Row],[Drug Dispensing Fee]]</f>
        <v>0</v>
      </c>
      <c r="O3465" s="132"/>
      <c r="P3465" s="205">
        <f>Table7[[#This Row],[Total Drug Cost]]-Table7[[#This Row],[Total Third-party Pay]]</f>
        <v>0</v>
      </c>
      <c r="Q3465" s="205"/>
      <c r="R3465" s="70" t="e">
        <f>VLOOKUP(Table7[[#This Row],[Patient PHN]],'[1]MASTER LIST'!$C:$D,2,FALSE)</f>
        <v>#N/A</v>
      </c>
    </row>
    <row r="3466" spans="1:18" x14ac:dyDescent="0.25">
      <c r="A3466" s="202"/>
      <c r="B3466" s="203"/>
      <c r="C3466" s="204"/>
      <c r="D3466" s="204"/>
      <c r="E3466" s="204"/>
      <c r="F3466" s="204"/>
      <c r="G3466" s="204"/>
      <c r="H3466" s="131"/>
      <c r="I3466" s="204"/>
      <c r="J3466" s="204"/>
      <c r="K3466" s="205"/>
      <c r="L3466" s="205"/>
      <c r="M3466" s="205"/>
      <c r="N3466" s="227">
        <f>Table7[[#This Row],[Drug Cost]]+Table7[[#This Row],[Drug Markup]]+Table7[[#This Row],[Drug Dispensing Fee]]</f>
        <v>0</v>
      </c>
      <c r="O3466" s="132"/>
      <c r="P3466" s="205">
        <f>Table7[[#This Row],[Total Drug Cost]]-Table7[[#This Row],[Total Third-party Pay]]</f>
        <v>0</v>
      </c>
      <c r="Q3466" s="205"/>
      <c r="R3466" s="70" t="e">
        <f>VLOOKUP(Table7[[#This Row],[Patient PHN]],'[1]MASTER LIST'!$C:$D,2,FALSE)</f>
        <v>#N/A</v>
      </c>
    </row>
    <row r="3467" spans="1:18" x14ac:dyDescent="0.25">
      <c r="A3467" s="202"/>
      <c r="B3467" s="203"/>
      <c r="C3467" s="204"/>
      <c r="D3467" s="204"/>
      <c r="E3467" s="204"/>
      <c r="F3467" s="204"/>
      <c r="G3467" s="204"/>
      <c r="H3467" s="131"/>
      <c r="I3467" s="204"/>
      <c r="J3467" s="204"/>
      <c r="K3467" s="205"/>
      <c r="L3467" s="205"/>
      <c r="M3467" s="205"/>
      <c r="N3467" s="227">
        <f>Table7[[#This Row],[Drug Cost]]+Table7[[#This Row],[Drug Markup]]+Table7[[#This Row],[Drug Dispensing Fee]]</f>
        <v>0</v>
      </c>
      <c r="O3467" s="132"/>
      <c r="P3467" s="205">
        <f>Table7[[#This Row],[Total Drug Cost]]-Table7[[#This Row],[Total Third-party Pay]]</f>
        <v>0</v>
      </c>
      <c r="Q3467" s="205"/>
      <c r="R3467" s="70" t="e">
        <f>VLOOKUP(Table7[[#This Row],[Patient PHN]],'[1]MASTER LIST'!$C:$D,2,FALSE)</f>
        <v>#N/A</v>
      </c>
    </row>
    <row r="3468" spans="1:18" x14ac:dyDescent="0.25">
      <c r="A3468" s="202"/>
      <c r="B3468" s="203"/>
      <c r="C3468" s="204"/>
      <c r="D3468" s="204"/>
      <c r="E3468" s="204"/>
      <c r="F3468" s="204"/>
      <c r="G3468" s="204"/>
      <c r="H3468" s="131"/>
      <c r="I3468" s="204"/>
      <c r="J3468" s="204"/>
      <c r="K3468" s="205"/>
      <c r="L3468" s="205"/>
      <c r="M3468" s="205"/>
      <c r="N3468" s="227">
        <f>Table7[[#This Row],[Drug Cost]]+Table7[[#This Row],[Drug Markup]]+Table7[[#This Row],[Drug Dispensing Fee]]</f>
        <v>0</v>
      </c>
      <c r="O3468" s="132"/>
      <c r="P3468" s="205">
        <f>Table7[[#This Row],[Total Drug Cost]]-Table7[[#This Row],[Total Third-party Pay]]</f>
        <v>0</v>
      </c>
      <c r="Q3468" s="205"/>
      <c r="R3468" s="70" t="e">
        <f>VLOOKUP(Table7[[#This Row],[Patient PHN]],'[1]MASTER LIST'!$C:$D,2,FALSE)</f>
        <v>#N/A</v>
      </c>
    </row>
    <row r="3469" spans="1:18" x14ac:dyDescent="0.25">
      <c r="A3469" s="202"/>
      <c r="B3469" s="203"/>
      <c r="C3469" s="204"/>
      <c r="D3469" s="204"/>
      <c r="E3469" s="204"/>
      <c r="F3469" s="204"/>
      <c r="G3469" s="204"/>
      <c r="H3469" s="131"/>
      <c r="I3469" s="204"/>
      <c r="J3469" s="204"/>
      <c r="K3469" s="205"/>
      <c r="L3469" s="205"/>
      <c r="M3469" s="205"/>
      <c r="N3469" s="227">
        <f>Table7[[#This Row],[Drug Cost]]+Table7[[#This Row],[Drug Markup]]+Table7[[#This Row],[Drug Dispensing Fee]]</f>
        <v>0</v>
      </c>
      <c r="O3469" s="132"/>
      <c r="P3469" s="205">
        <f>Table7[[#This Row],[Total Drug Cost]]-Table7[[#This Row],[Total Third-party Pay]]</f>
        <v>0</v>
      </c>
      <c r="Q3469" s="205"/>
      <c r="R3469" s="70" t="e">
        <f>VLOOKUP(Table7[[#This Row],[Patient PHN]],'[1]MASTER LIST'!$C:$D,2,FALSE)</f>
        <v>#N/A</v>
      </c>
    </row>
    <row r="3470" spans="1:18" x14ac:dyDescent="0.25">
      <c r="A3470" s="202"/>
      <c r="B3470" s="203"/>
      <c r="C3470" s="204"/>
      <c r="D3470" s="204"/>
      <c r="E3470" s="204"/>
      <c r="F3470" s="204"/>
      <c r="G3470" s="204"/>
      <c r="H3470" s="131"/>
      <c r="I3470" s="204"/>
      <c r="J3470" s="204"/>
      <c r="K3470" s="205"/>
      <c r="L3470" s="205"/>
      <c r="M3470" s="205"/>
      <c r="N3470" s="227">
        <f>Table7[[#This Row],[Drug Cost]]+Table7[[#This Row],[Drug Markup]]+Table7[[#This Row],[Drug Dispensing Fee]]</f>
        <v>0</v>
      </c>
      <c r="O3470" s="132"/>
      <c r="P3470" s="205">
        <f>Table7[[#This Row],[Total Drug Cost]]-Table7[[#This Row],[Total Third-party Pay]]</f>
        <v>0</v>
      </c>
      <c r="Q3470" s="205"/>
      <c r="R3470" s="70" t="e">
        <f>VLOOKUP(Table7[[#This Row],[Patient PHN]],'[1]MASTER LIST'!$C:$D,2,FALSE)</f>
        <v>#N/A</v>
      </c>
    </row>
    <row r="3471" spans="1:18" x14ac:dyDescent="0.25">
      <c r="A3471" s="202"/>
      <c r="B3471" s="203"/>
      <c r="C3471" s="204"/>
      <c r="D3471" s="204"/>
      <c r="E3471" s="204"/>
      <c r="F3471" s="204"/>
      <c r="G3471" s="204"/>
      <c r="H3471" s="131"/>
      <c r="I3471" s="204"/>
      <c r="J3471" s="204"/>
      <c r="K3471" s="205"/>
      <c r="L3471" s="205"/>
      <c r="M3471" s="205"/>
      <c r="N3471" s="227">
        <f>Table7[[#This Row],[Drug Cost]]+Table7[[#This Row],[Drug Markup]]+Table7[[#This Row],[Drug Dispensing Fee]]</f>
        <v>0</v>
      </c>
      <c r="O3471" s="132"/>
      <c r="P3471" s="205">
        <f>Table7[[#This Row],[Total Drug Cost]]-Table7[[#This Row],[Total Third-party Pay]]</f>
        <v>0</v>
      </c>
      <c r="Q3471" s="205"/>
      <c r="R3471" s="70" t="e">
        <f>VLOOKUP(Table7[[#This Row],[Patient PHN]],'[1]MASTER LIST'!$C:$D,2,FALSE)</f>
        <v>#N/A</v>
      </c>
    </row>
    <row r="3472" spans="1:18" x14ac:dyDescent="0.25">
      <c r="A3472" s="202"/>
      <c r="B3472" s="203"/>
      <c r="C3472" s="204"/>
      <c r="D3472" s="204"/>
      <c r="E3472" s="204"/>
      <c r="F3472" s="204"/>
      <c r="G3472" s="204"/>
      <c r="H3472" s="131"/>
      <c r="I3472" s="204"/>
      <c r="J3472" s="204"/>
      <c r="K3472" s="205"/>
      <c r="L3472" s="205"/>
      <c r="M3472" s="205"/>
      <c r="N3472" s="227">
        <f>Table7[[#This Row],[Drug Cost]]+Table7[[#This Row],[Drug Markup]]+Table7[[#This Row],[Drug Dispensing Fee]]</f>
        <v>0</v>
      </c>
      <c r="O3472" s="132"/>
      <c r="P3472" s="205">
        <f>Table7[[#This Row],[Total Drug Cost]]-Table7[[#This Row],[Total Third-party Pay]]</f>
        <v>0</v>
      </c>
      <c r="Q3472" s="205"/>
      <c r="R3472" s="70" t="e">
        <f>VLOOKUP(Table7[[#This Row],[Patient PHN]],'[1]MASTER LIST'!$C:$D,2,FALSE)</f>
        <v>#N/A</v>
      </c>
    </row>
    <row r="3473" spans="1:18" x14ac:dyDescent="0.25">
      <c r="A3473" s="202"/>
      <c r="B3473" s="203"/>
      <c r="C3473" s="204"/>
      <c r="D3473" s="204"/>
      <c r="E3473" s="204"/>
      <c r="F3473" s="204"/>
      <c r="G3473" s="204"/>
      <c r="H3473" s="131"/>
      <c r="I3473" s="204"/>
      <c r="J3473" s="204"/>
      <c r="K3473" s="205"/>
      <c r="L3473" s="205"/>
      <c r="M3473" s="205"/>
      <c r="N3473" s="227">
        <f>Table7[[#This Row],[Drug Cost]]+Table7[[#This Row],[Drug Markup]]+Table7[[#This Row],[Drug Dispensing Fee]]</f>
        <v>0</v>
      </c>
      <c r="O3473" s="132"/>
      <c r="P3473" s="205">
        <f>Table7[[#This Row],[Total Drug Cost]]-Table7[[#This Row],[Total Third-party Pay]]</f>
        <v>0</v>
      </c>
      <c r="Q3473" s="205"/>
      <c r="R3473" s="70" t="e">
        <f>VLOOKUP(Table7[[#This Row],[Patient PHN]],'[1]MASTER LIST'!$C:$D,2,FALSE)</f>
        <v>#N/A</v>
      </c>
    </row>
    <row r="3474" spans="1:18" x14ac:dyDescent="0.25">
      <c r="A3474" s="202"/>
      <c r="B3474" s="203"/>
      <c r="C3474" s="204"/>
      <c r="D3474" s="204"/>
      <c r="E3474" s="204"/>
      <c r="F3474" s="204"/>
      <c r="G3474" s="204"/>
      <c r="H3474" s="131"/>
      <c r="I3474" s="204"/>
      <c r="J3474" s="204"/>
      <c r="K3474" s="205"/>
      <c r="L3474" s="205"/>
      <c r="M3474" s="205"/>
      <c r="N3474" s="227">
        <f>Table7[[#This Row],[Drug Cost]]+Table7[[#This Row],[Drug Markup]]+Table7[[#This Row],[Drug Dispensing Fee]]</f>
        <v>0</v>
      </c>
      <c r="O3474" s="132"/>
      <c r="P3474" s="205">
        <f>Table7[[#This Row],[Total Drug Cost]]-Table7[[#This Row],[Total Third-party Pay]]</f>
        <v>0</v>
      </c>
      <c r="Q3474" s="205"/>
      <c r="R3474" s="70" t="e">
        <f>VLOOKUP(Table7[[#This Row],[Patient PHN]],'[1]MASTER LIST'!$C:$D,2,FALSE)</f>
        <v>#N/A</v>
      </c>
    </row>
    <row r="3475" spans="1:18" x14ac:dyDescent="0.25">
      <c r="A3475" s="202"/>
      <c r="B3475" s="203"/>
      <c r="C3475" s="204"/>
      <c r="D3475" s="204"/>
      <c r="E3475" s="204"/>
      <c r="F3475" s="204"/>
      <c r="G3475" s="204"/>
      <c r="H3475" s="131"/>
      <c r="I3475" s="204"/>
      <c r="J3475" s="204"/>
      <c r="K3475" s="205"/>
      <c r="L3475" s="205"/>
      <c r="M3475" s="205"/>
      <c r="N3475" s="227">
        <f>Table7[[#This Row],[Drug Cost]]+Table7[[#This Row],[Drug Markup]]+Table7[[#This Row],[Drug Dispensing Fee]]</f>
        <v>0</v>
      </c>
      <c r="O3475" s="132"/>
      <c r="P3475" s="205">
        <f>Table7[[#This Row],[Total Drug Cost]]-Table7[[#This Row],[Total Third-party Pay]]</f>
        <v>0</v>
      </c>
      <c r="Q3475" s="205"/>
      <c r="R3475" s="70" t="e">
        <f>VLOOKUP(Table7[[#This Row],[Patient PHN]],'[1]MASTER LIST'!$C:$D,2,FALSE)</f>
        <v>#N/A</v>
      </c>
    </row>
    <row r="3476" spans="1:18" x14ac:dyDescent="0.25">
      <c r="A3476" s="202"/>
      <c r="B3476" s="203"/>
      <c r="C3476" s="204"/>
      <c r="D3476" s="204"/>
      <c r="E3476" s="204"/>
      <c r="F3476" s="204"/>
      <c r="G3476" s="204"/>
      <c r="H3476" s="131"/>
      <c r="I3476" s="204"/>
      <c r="J3476" s="204"/>
      <c r="K3476" s="205"/>
      <c r="L3476" s="205"/>
      <c r="M3476" s="205"/>
      <c r="N3476" s="227">
        <f>Table7[[#This Row],[Drug Cost]]+Table7[[#This Row],[Drug Markup]]+Table7[[#This Row],[Drug Dispensing Fee]]</f>
        <v>0</v>
      </c>
      <c r="O3476" s="132"/>
      <c r="P3476" s="205">
        <f>Table7[[#This Row],[Total Drug Cost]]-Table7[[#This Row],[Total Third-party Pay]]</f>
        <v>0</v>
      </c>
      <c r="Q3476" s="205"/>
      <c r="R3476" s="70" t="e">
        <f>VLOOKUP(Table7[[#This Row],[Patient PHN]],'[1]MASTER LIST'!$C:$D,2,FALSE)</f>
        <v>#N/A</v>
      </c>
    </row>
    <row r="3477" spans="1:18" x14ac:dyDescent="0.25">
      <c r="A3477" s="202"/>
      <c r="B3477" s="203"/>
      <c r="C3477" s="204"/>
      <c r="D3477" s="204"/>
      <c r="E3477" s="204"/>
      <c r="F3477" s="204"/>
      <c r="G3477" s="204"/>
      <c r="H3477" s="131"/>
      <c r="I3477" s="204"/>
      <c r="J3477" s="204"/>
      <c r="K3477" s="205"/>
      <c r="L3477" s="205"/>
      <c r="M3477" s="205"/>
      <c r="N3477" s="227">
        <f>Table7[[#This Row],[Drug Cost]]+Table7[[#This Row],[Drug Markup]]+Table7[[#This Row],[Drug Dispensing Fee]]</f>
        <v>0</v>
      </c>
      <c r="O3477" s="132"/>
      <c r="P3477" s="205">
        <f>Table7[[#This Row],[Total Drug Cost]]-Table7[[#This Row],[Total Third-party Pay]]</f>
        <v>0</v>
      </c>
      <c r="Q3477" s="205"/>
      <c r="R3477" s="70" t="e">
        <f>VLOOKUP(Table7[[#This Row],[Patient PHN]],'[1]MASTER LIST'!$C:$D,2,FALSE)</f>
        <v>#N/A</v>
      </c>
    </row>
    <row r="3478" spans="1:18" x14ac:dyDescent="0.25">
      <c r="A3478" s="202"/>
      <c r="B3478" s="203"/>
      <c r="C3478" s="204"/>
      <c r="D3478" s="204"/>
      <c r="E3478" s="204"/>
      <c r="F3478" s="204"/>
      <c r="G3478" s="204"/>
      <c r="H3478" s="131"/>
      <c r="I3478" s="204"/>
      <c r="J3478" s="204"/>
      <c r="K3478" s="205"/>
      <c r="L3478" s="205"/>
      <c r="M3478" s="205"/>
      <c r="N3478" s="227">
        <f>Table7[[#This Row],[Drug Cost]]+Table7[[#This Row],[Drug Markup]]+Table7[[#This Row],[Drug Dispensing Fee]]</f>
        <v>0</v>
      </c>
      <c r="O3478" s="132"/>
      <c r="P3478" s="205">
        <f>Table7[[#This Row],[Total Drug Cost]]-Table7[[#This Row],[Total Third-party Pay]]</f>
        <v>0</v>
      </c>
      <c r="Q3478" s="205"/>
      <c r="R3478" s="70" t="e">
        <f>VLOOKUP(Table7[[#This Row],[Patient PHN]],'[1]MASTER LIST'!$C:$D,2,FALSE)</f>
        <v>#N/A</v>
      </c>
    </row>
    <row r="3479" spans="1:18" x14ac:dyDescent="0.25">
      <c r="A3479" s="202"/>
      <c r="B3479" s="203"/>
      <c r="C3479" s="204"/>
      <c r="D3479" s="204"/>
      <c r="E3479" s="204"/>
      <c r="F3479" s="204"/>
      <c r="G3479" s="204"/>
      <c r="H3479" s="131"/>
      <c r="I3479" s="204"/>
      <c r="J3479" s="204"/>
      <c r="K3479" s="205"/>
      <c r="L3479" s="205"/>
      <c r="M3479" s="205"/>
      <c r="N3479" s="227">
        <f>Table7[[#This Row],[Drug Cost]]+Table7[[#This Row],[Drug Markup]]+Table7[[#This Row],[Drug Dispensing Fee]]</f>
        <v>0</v>
      </c>
      <c r="O3479" s="132"/>
      <c r="P3479" s="205">
        <f>Table7[[#This Row],[Total Drug Cost]]-Table7[[#This Row],[Total Third-party Pay]]</f>
        <v>0</v>
      </c>
      <c r="Q3479" s="205"/>
      <c r="R3479" s="70" t="e">
        <f>VLOOKUP(Table7[[#This Row],[Patient PHN]],'[1]MASTER LIST'!$C:$D,2,FALSE)</f>
        <v>#N/A</v>
      </c>
    </row>
    <row r="3480" spans="1:18" x14ac:dyDescent="0.25">
      <c r="A3480" s="202"/>
      <c r="B3480" s="203"/>
      <c r="C3480" s="204"/>
      <c r="D3480" s="204"/>
      <c r="E3480" s="204"/>
      <c r="F3480" s="204"/>
      <c r="G3480" s="204"/>
      <c r="H3480" s="131"/>
      <c r="I3480" s="204"/>
      <c r="J3480" s="204"/>
      <c r="K3480" s="205"/>
      <c r="L3480" s="205"/>
      <c r="M3480" s="205"/>
      <c r="N3480" s="227">
        <f>Table7[[#This Row],[Drug Cost]]+Table7[[#This Row],[Drug Markup]]+Table7[[#This Row],[Drug Dispensing Fee]]</f>
        <v>0</v>
      </c>
      <c r="O3480" s="132"/>
      <c r="P3480" s="205">
        <f>Table7[[#This Row],[Total Drug Cost]]-Table7[[#This Row],[Total Third-party Pay]]</f>
        <v>0</v>
      </c>
      <c r="Q3480" s="205"/>
      <c r="R3480" s="70" t="e">
        <f>VLOOKUP(Table7[[#This Row],[Patient PHN]],'[1]MASTER LIST'!$C:$D,2,FALSE)</f>
        <v>#N/A</v>
      </c>
    </row>
    <row r="3481" spans="1:18" x14ac:dyDescent="0.25">
      <c r="A3481" s="202"/>
      <c r="B3481" s="203"/>
      <c r="C3481" s="204"/>
      <c r="D3481" s="204"/>
      <c r="E3481" s="204"/>
      <c r="F3481" s="204"/>
      <c r="G3481" s="204"/>
      <c r="H3481" s="131"/>
      <c r="I3481" s="204"/>
      <c r="J3481" s="204"/>
      <c r="K3481" s="205"/>
      <c r="L3481" s="205"/>
      <c r="M3481" s="205"/>
      <c r="N3481" s="227">
        <f>Table7[[#This Row],[Drug Cost]]+Table7[[#This Row],[Drug Markup]]+Table7[[#This Row],[Drug Dispensing Fee]]</f>
        <v>0</v>
      </c>
      <c r="O3481" s="132"/>
      <c r="P3481" s="205">
        <f>Table7[[#This Row],[Total Drug Cost]]-Table7[[#This Row],[Total Third-party Pay]]</f>
        <v>0</v>
      </c>
      <c r="Q3481" s="205"/>
      <c r="R3481" s="70" t="e">
        <f>VLOOKUP(Table7[[#This Row],[Patient PHN]],'[1]MASTER LIST'!$C:$D,2,FALSE)</f>
        <v>#N/A</v>
      </c>
    </row>
    <row r="3482" spans="1:18" x14ac:dyDescent="0.25">
      <c r="A3482" s="202"/>
      <c r="B3482" s="203"/>
      <c r="C3482" s="204"/>
      <c r="D3482" s="204"/>
      <c r="E3482" s="204"/>
      <c r="F3482" s="204"/>
      <c r="G3482" s="204"/>
      <c r="H3482" s="131"/>
      <c r="I3482" s="204"/>
      <c r="J3482" s="204"/>
      <c r="K3482" s="205"/>
      <c r="L3482" s="205"/>
      <c r="M3482" s="205"/>
      <c r="N3482" s="227">
        <f>Table7[[#This Row],[Drug Cost]]+Table7[[#This Row],[Drug Markup]]+Table7[[#This Row],[Drug Dispensing Fee]]</f>
        <v>0</v>
      </c>
      <c r="O3482" s="132"/>
      <c r="P3482" s="205">
        <f>Table7[[#This Row],[Total Drug Cost]]-Table7[[#This Row],[Total Third-party Pay]]</f>
        <v>0</v>
      </c>
      <c r="Q3482" s="205"/>
      <c r="R3482" s="70" t="e">
        <f>VLOOKUP(Table7[[#This Row],[Patient PHN]],'[1]MASTER LIST'!$C:$D,2,FALSE)</f>
        <v>#N/A</v>
      </c>
    </row>
    <row r="3483" spans="1:18" x14ac:dyDescent="0.25">
      <c r="A3483" s="202"/>
      <c r="B3483" s="203"/>
      <c r="C3483" s="204"/>
      <c r="D3483" s="204"/>
      <c r="E3483" s="204"/>
      <c r="F3483" s="204"/>
      <c r="G3483" s="204"/>
      <c r="H3483" s="131"/>
      <c r="I3483" s="204"/>
      <c r="J3483" s="204"/>
      <c r="K3483" s="205"/>
      <c r="L3483" s="205"/>
      <c r="M3483" s="205"/>
      <c r="N3483" s="227">
        <f>Table7[[#This Row],[Drug Cost]]+Table7[[#This Row],[Drug Markup]]+Table7[[#This Row],[Drug Dispensing Fee]]</f>
        <v>0</v>
      </c>
      <c r="O3483" s="132"/>
      <c r="P3483" s="205">
        <f>Table7[[#This Row],[Total Drug Cost]]-Table7[[#This Row],[Total Third-party Pay]]</f>
        <v>0</v>
      </c>
      <c r="Q3483" s="205"/>
      <c r="R3483" s="70" t="e">
        <f>VLOOKUP(Table7[[#This Row],[Patient PHN]],'[1]MASTER LIST'!$C:$D,2,FALSE)</f>
        <v>#N/A</v>
      </c>
    </row>
    <row r="3484" spans="1:18" x14ac:dyDescent="0.25">
      <c r="A3484" s="202"/>
      <c r="B3484" s="203"/>
      <c r="C3484" s="204"/>
      <c r="D3484" s="204"/>
      <c r="E3484" s="204"/>
      <c r="F3484" s="204"/>
      <c r="G3484" s="204"/>
      <c r="H3484" s="131"/>
      <c r="I3484" s="204"/>
      <c r="J3484" s="204"/>
      <c r="K3484" s="205"/>
      <c r="L3484" s="205"/>
      <c r="M3484" s="205"/>
      <c r="N3484" s="227">
        <f>Table7[[#This Row],[Drug Cost]]+Table7[[#This Row],[Drug Markup]]+Table7[[#This Row],[Drug Dispensing Fee]]</f>
        <v>0</v>
      </c>
      <c r="O3484" s="132"/>
      <c r="P3484" s="205">
        <f>Table7[[#This Row],[Total Drug Cost]]-Table7[[#This Row],[Total Third-party Pay]]</f>
        <v>0</v>
      </c>
      <c r="Q3484" s="205"/>
      <c r="R3484" s="70" t="e">
        <f>VLOOKUP(Table7[[#This Row],[Patient PHN]],'[1]MASTER LIST'!$C:$D,2,FALSE)</f>
        <v>#N/A</v>
      </c>
    </row>
    <row r="3485" spans="1:18" x14ac:dyDescent="0.25">
      <c r="A3485" s="202"/>
      <c r="B3485" s="203"/>
      <c r="C3485" s="204"/>
      <c r="D3485" s="204"/>
      <c r="E3485" s="204"/>
      <c r="F3485" s="204"/>
      <c r="G3485" s="204"/>
      <c r="H3485" s="131"/>
      <c r="I3485" s="204"/>
      <c r="J3485" s="204"/>
      <c r="K3485" s="205"/>
      <c r="L3485" s="205"/>
      <c r="M3485" s="205"/>
      <c r="N3485" s="227">
        <f>Table7[[#This Row],[Drug Cost]]+Table7[[#This Row],[Drug Markup]]+Table7[[#This Row],[Drug Dispensing Fee]]</f>
        <v>0</v>
      </c>
      <c r="O3485" s="132"/>
      <c r="P3485" s="205">
        <f>Table7[[#This Row],[Total Drug Cost]]-Table7[[#This Row],[Total Third-party Pay]]</f>
        <v>0</v>
      </c>
      <c r="Q3485" s="205"/>
      <c r="R3485" s="70" t="e">
        <f>VLOOKUP(Table7[[#This Row],[Patient PHN]],'[1]MASTER LIST'!$C:$D,2,FALSE)</f>
        <v>#N/A</v>
      </c>
    </row>
    <row r="3486" spans="1:18" x14ac:dyDescent="0.25">
      <c r="A3486" s="202"/>
      <c r="B3486" s="203"/>
      <c r="C3486" s="204"/>
      <c r="D3486" s="204"/>
      <c r="E3486" s="204"/>
      <c r="F3486" s="204"/>
      <c r="G3486" s="204"/>
      <c r="H3486" s="131"/>
      <c r="I3486" s="204"/>
      <c r="J3486" s="204"/>
      <c r="K3486" s="205"/>
      <c r="L3486" s="205"/>
      <c r="M3486" s="205"/>
      <c r="N3486" s="227">
        <f>Table7[[#This Row],[Drug Cost]]+Table7[[#This Row],[Drug Markup]]+Table7[[#This Row],[Drug Dispensing Fee]]</f>
        <v>0</v>
      </c>
      <c r="O3486" s="132"/>
      <c r="P3486" s="205">
        <f>Table7[[#This Row],[Total Drug Cost]]-Table7[[#This Row],[Total Third-party Pay]]</f>
        <v>0</v>
      </c>
      <c r="Q3486" s="205"/>
      <c r="R3486" s="70" t="e">
        <f>VLOOKUP(Table7[[#This Row],[Patient PHN]],'[1]MASTER LIST'!$C:$D,2,FALSE)</f>
        <v>#N/A</v>
      </c>
    </row>
    <row r="3487" spans="1:18" x14ac:dyDescent="0.25">
      <c r="A3487" s="202"/>
      <c r="B3487" s="203"/>
      <c r="C3487" s="204"/>
      <c r="D3487" s="204"/>
      <c r="E3487" s="204"/>
      <c r="F3487" s="204"/>
      <c r="G3487" s="204"/>
      <c r="H3487" s="131"/>
      <c r="I3487" s="204"/>
      <c r="J3487" s="204"/>
      <c r="K3487" s="205"/>
      <c r="L3487" s="205"/>
      <c r="M3487" s="205"/>
      <c r="N3487" s="227">
        <f>Table7[[#This Row],[Drug Cost]]+Table7[[#This Row],[Drug Markup]]+Table7[[#This Row],[Drug Dispensing Fee]]</f>
        <v>0</v>
      </c>
      <c r="O3487" s="132"/>
      <c r="P3487" s="205">
        <f>Table7[[#This Row],[Total Drug Cost]]-Table7[[#This Row],[Total Third-party Pay]]</f>
        <v>0</v>
      </c>
      <c r="Q3487" s="205"/>
      <c r="R3487" s="70" t="e">
        <f>VLOOKUP(Table7[[#This Row],[Patient PHN]],'[1]MASTER LIST'!$C:$D,2,FALSE)</f>
        <v>#N/A</v>
      </c>
    </row>
    <row r="3488" spans="1:18" x14ac:dyDescent="0.25">
      <c r="A3488" s="202"/>
      <c r="B3488" s="203"/>
      <c r="C3488" s="204"/>
      <c r="D3488" s="204"/>
      <c r="E3488" s="204"/>
      <c r="F3488" s="204"/>
      <c r="G3488" s="204"/>
      <c r="H3488" s="131"/>
      <c r="I3488" s="204"/>
      <c r="J3488" s="204"/>
      <c r="K3488" s="205"/>
      <c r="L3488" s="205"/>
      <c r="M3488" s="205"/>
      <c r="N3488" s="227">
        <f>Table7[[#This Row],[Drug Cost]]+Table7[[#This Row],[Drug Markup]]+Table7[[#This Row],[Drug Dispensing Fee]]</f>
        <v>0</v>
      </c>
      <c r="O3488" s="132"/>
      <c r="P3488" s="205">
        <f>Table7[[#This Row],[Total Drug Cost]]-Table7[[#This Row],[Total Third-party Pay]]</f>
        <v>0</v>
      </c>
      <c r="Q3488" s="205"/>
      <c r="R3488" s="70" t="e">
        <f>VLOOKUP(Table7[[#This Row],[Patient PHN]],'[1]MASTER LIST'!$C:$D,2,FALSE)</f>
        <v>#N/A</v>
      </c>
    </row>
    <row r="3489" spans="1:18" x14ac:dyDescent="0.25">
      <c r="A3489" s="202"/>
      <c r="B3489" s="203"/>
      <c r="C3489" s="204"/>
      <c r="D3489" s="204"/>
      <c r="E3489" s="204"/>
      <c r="F3489" s="204"/>
      <c r="G3489" s="204"/>
      <c r="H3489" s="131"/>
      <c r="I3489" s="204"/>
      <c r="J3489" s="204"/>
      <c r="K3489" s="205"/>
      <c r="L3489" s="205"/>
      <c r="M3489" s="205"/>
      <c r="N3489" s="227">
        <f>Table7[[#This Row],[Drug Cost]]+Table7[[#This Row],[Drug Markup]]+Table7[[#This Row],[Drug Dispensing Fee]]</f>
        <v>0</v>
      </c>
      <c r="O3489" s="132"/>
      <c r="P3489" s="205">
        <f>Table7[[#This Row],[Total Drug Cost]]-Table7[[#This Row],[Total Third-party Pay]]</f>
        <v>0</v>
      </c>
      <c r="Q3489" s="205"/>
      <c r="R3489" s="70" t="e">
        <f>VLOOKUP(Table7[[#This Row],[Patient PHN]],'[1]MASTER LIST'!$C:$D,2,FALSE)</f>
        <v>#N/A</v>
      </c>
    </row>
    <row r="3490" spans="1:18" x14ac:dyDescent="0.25">
      <c r="A3490" s="202"/>
      <c r="B3490" s="203"/>
      <c r="C3490" s="204"/>
      <c r="D3490" s="204"/>
      <c r="E3490" s="204"/>
      <c r="F3490" s="204"/>
      <c r="G3490" s="204"/>
      <c r="H3490" s="131"/>
      <c r="I3490" s="204"/>
      <c r="J3490" s="204"/>
      <c r="K3490" s="205"/>
      <c r="L3490" s="205"/>
      <c r="M3490" s="205"/>
      <c r="N3490" s="227">
        <f>Table7[[#This Row],[Drug Cost]]+Table7[[#This Row],[Drug Markup]]+Table7[[#This Row],[Drug Dispensing Fee]]</f>
        <v>0</v>
      </c>
      <c r="O3490" s="132"/>
      <c r="P3490" s="205">
        <f>Table7[[#This Row],[Total Drug Cost]]-Table7[[#This Row],[Total Third-party Pay]]</f>
        <v>0</v>
      </c>
      <c r="Q3490" s="205"/>
      <c r="R3490" s="70" t="e">
        <f>VLOOKUP(Table7[[#This Row],[Patient PHN]],'[1]MASTER LIST'!$C:$D,2,FALSE)</f>
        <v>#N/A</v>
      </c>
    </row>
    <row r="3491" spans="1:18" x14ac:dyDescent="0.25">
      <c r="A3491" s="202"/>
      <c r="B3491" s="203"/>
      <c r="C3491" s="204"/>
      <c r="D3491" s="204"/>
      <c r="E3491" s="204"/>
      <c r="F3491" s="204"/>
      <c r="G3491" s="204"/>
      <c r="H3491" s="131"/>
      <c r="I3491" s="204"/>
      <c r="J3491" s="204"/>
      <c r="K3491" s="205"/>
      <c r="L3491" s="205"/>
      <c r="M3491" s="205"/>
      <c r="N3491" s="227">
        <f>Table7[[#This Row],[Drug Cost]]+Table7[[#This Row],[Drug Markup]]+Table7[[#This Row],[Drug Dispensing Fee]]</f>
        <v>0</v>
      </c>
      <c r="O3491" s="132"/>
      <c r="P3491" s="205">
        <f>Table7[[#This Row],[Total Drug Cost]]-Table7[[#This Row],[Total Third-party Pay]]</f>
        <v>0</v>
      </c>
      <c r="Q3491" s="205"/>
      <c r="R3491" s="70" t="e">
        <f>VLOOKUP(Table7[[#This Row],[Patient PHN]],'[1]MASTER LIST'!$C:$D,2,FALSE)</f>
        <v>#N/A</v>
      </c>
    </row>
    <row r="3492" spans="1:18" x14ac:dyDescent="0.25">
      <c r="A3492" s="202"/>
      <c r="B3492" s="203"/>
      <c r="C3492" s="204"/>
      <c r="D3492" s="204"/>
      <c r="E3492" s="204"/>
      <c r="F3492" s="204"/>
      <c r="G3492" s="204"/>
      <c r="H3492" s="131"/>
      <c r="I3492" s="204"/>
      <c r="J3492" s="204"/>
      <c r="K3492" s="205"/>
      <c r="L3492" s="205"/>
      <c r="M3492" s="205"/>
      <c r="N3492" s="227">
        <f>Table7[[#This Row],[Drug Cost]]+Table7[[#This Row],[Drug Markup]]+Table7[[#This Row],[Drug Dispensing Fee]]</f>
        <v>0</v>
      </c>
      <c r="O3492" s="132"/>
      <c r="P3492" s="205">
        <f>Table7[[#This Row],[Total Drug Cost]]-Table7[[#This Row],[Total Third-party Pay]]</f>
        <v>0</v>
      </c>
      <c r="Q3492" s="205"/>
      <c r="R3492" s="70" t="e">
        <f>VLOOKUP(Table7[[#This Row],[Patient PHN]],'[1]MASTER LIST'!$C:$D,2,FALSE)</f>
        <v>#N/A</v>
      </c>
    </row>
    <row r="3493" spans="1:18" x14ac:dyDescent="0.25">
      <c r="A3493" s="202"/>
      <c r="B3493" s="203"/>
      <c r="C3493" s="204"/>
      <c r="D3493" s="204"/>
      <c r="E3493" s="204"/>
      <c r="F3493" s="204"/>
      <c r="G3493" s="204"/>
      <c r="H3493" s="131"/>
      <c r="I3493" s="204"/>
      <c r="J3493" s="204"/>
      <c r="K3493" s="205"/>
      <c r="L3493" s="205"/>
      <c r="M3493" s="205"/>
      <c r="N3493" s="227">
        <f>Table7[[#This Row],[Drug Cost]]+Table7[[#This Row],[Drug Markup]]+Table7[[#This Row],[Drug Dispensing Fee]]</f>
        <v>0</v>
      </c>
      <c r="O3493" s="132"/>
      <c r="P3493" s="205">
        <f>Table7[[#This Row],[Total Drug Cost]]-Table7[[#This Row],[Total Third-party Pay]]</f>
        <v>0</v>
      </c>
      <c r="Q3493" s="205"/>
      <c r="R3493" s="70" t="e">
        <f>VLOOKUP(Table7[[#This Row],[Patient PHN]],'[1]MASTER LIST'!$C:$D,2,FALSE)</f>
        <v>#N/A</v>
      </c>
    </row>
    <row r="3494" spans="1:18" x14ac:dyDescent="0.25">
      <c r="A3494" s="202"/>
      <c r="B3494" s="203"/>
      <c r="C3494" s="204"/>
      <c r="D3494" s="204"/>
      <c r="E3494" s="204"/>
      <c r="F3494" s="204"/>
      <c r="G3494" s="204"/>
      <c r="H3494" s="131"/>
      <c r="I3494" s="204"/>
      <c r="J3494" s="204"/>
      <c r="K3494" s="205"/>
      <c r="L3494" s="205"/>
      <c r="M3494" s="205"/>
      <c r="N3494" s="227">
        <f>Table7[[#This Row],[Drug Cost]]+Table7[[#This Row],[Drug Markup]]+Table7[[#This Row],[Drug Dispensing Fee]]</f>
        <v>0</v>
      </c>
      <c r="O3494" s="132"/>
      <c r="P3494" s="205">
        <f>Table7[[#This Row],[Total Drug Cost]]-Table7[[#This Row],[Total Third-party Pay]]</f>
        <v>0</v>
      </c>
      <c r="Q3494" s="205"/>
      <c r="R3494" s="70" t="e">
        <f>VLOOKUP(Table7[[#This Row],[Patient PHN]],'[1]MASTER LIST'!$C:$D,2,FALSE)</f>
        <v>#N/A</v>
      </c>
    </row>
    <row r="3495" spans="1:18" x14ac:dyDescent="0.25">
      <c r="A3495" s="202"/>
      <c r="B3495" s="203"/>
      <c r="C3495" s="204"/>
      <c r="D3495" s="204"/>
      <c r="E3495" s="204"/>
      <c r="F3495" s="204"/>
      <c r="G3495" s="204"/>
      <c r="H3495" s="131"/>
      <c r="I3495" s="204"/>
      <c r="J3495" s="204"/>
      <c r="K3495" s="205"/>
      <c r="L3495" s="205"/>
      <c r="M3495" s="205"/>
      <c r="N3495" s="227">
        <f>Table7[[#This Row],[Drug Cost]]+Table7[[#This Row],[Drug Markup]]+Table7[[#This Row],[Drug Dispensing Fee]]</f>
        <v>0</v>
      </c>
      <c r="O3495" s="132"/>
      <c r="P3495" s="205">
        <f>Table7[[#This Row],[Total Drug Cost]]-Table7[[#This Row],[Total Third-party Pay]]</f>
        <v>0</v>
      </c>
      <c r="Q3495" s="205"/>
      <c r="R3495" s="70" t="e">
        <f>VLOOKUP(Table7[[#This Row],[Patient PHN]],'[1]MASTER LIST'!$C:$D,2,FALSE)</f>
        <v>#N/A</v>
      </c>
    </row>
    <row r="3496" spans="1:18" x14ac:dyDescent="0.25">
      <c r="A3496" s="202"/>
      <c r="B3496" s="203"/>
      <c r="C3496" s="204"/>
      <c r="D3496" s="204"/>
      <c r="E3496" s="204"/>
      <c r="F3496" s="204"/>
      <c r="G3496" s="204"/>
      <c r="H3496" s="131"/>
      <c r="I3496" s="204"/>
      <c r="J3496" s="204"/>
      <c r="K3496" s="205"/>
      <c r="L3496" s="205"/>
      <c r="M3496" s="205"/>
      <c r="N3496" s="227">
        <f>Table7[[#This Row],[Drug Cost]]+Table7[[#This Row],[Drug Markup]]+Table7[[#This Row],[Drug Dispensing Fee]]</f>
        <v>0</v>
      </c>
      <c r="O3496" s="132"/>
      <c r="P3496" s="205">
        <f>Table7[[#This Row],[Total Drug Cost]]-Table7[[#This Row],[Total Third-party Pay]]</f>
        <v>0</v>
      </c>
      <c r="Q3496" s="205"/>
      <c r="R3496" s="70" t="e">
        <f>VLOOKUP(Table7[[#This Row],[Patient PHN]],'[1]MASTER LIST'!$C:$D,2,FALSE)</f>
        <v>#N/A</v>
      </c>
    </row>
    <row r="3497" spans="1:18" x14ac:dyDescent="0.25">
      <c r="A3497" s="202"/>
      <c r="B3497" s="203"/>
      <c r="C3497" s="204"/>
      <c r="D3497" s="204"/>
      <c r="E3497" s="204"/>
      <c r="F3497" s="204"/>
      <c r="G3497" s="204"/>
      <c r="H3497" s="131"/>
      <c r="I3497" s="204"/>
      <c r="J3497" s="204"/>
      <c r="K3497" s="205"/>
      <c r="L3497" s="205"/>
      <c r="M3497" s="205"/>
      <c r="N3497" s="227">
        <f>Table7[[#This Row],[Drug Cost]]+Table7[[#This Row],[Drug Markup]]+Table7[[#This Row],[Drug Dispensing Fee]]</f>
        <v>0</v>
      </c>
      <c r="O3497" s="132"/>
      <c r="P3497" s="205">
        <f>Table7[[#This Row],[Total Drug Cost]]-Table7[[#This Row],[Total Third-party Pay]]</f>
        <v>0</v>
      </c>
      <c r="Q3497" s="205"/>
      <c r="R3497" s="70" t="e">
        <f>VLOOKUP(Table7[[#This Row],[Patient PHN]],'[1]MASTER LIST'!$C:$D,2,FALSE)</f>
        <v>#N/A</v>
      </c>
    </row>
    <row r="3498" spans="1:18" x14ac:dyDescent="0.25">
      <c r="A3498" s="202"/>
      <c r="B3498" s="203"/>
      <c r="C3498" s="204"/>
      <c r="D3498" s="204"/>
      <c r="E3498" s="204"/>
      <c r="F3498" s="204"/>
      <c r="G3498" s="204"/>
      <c r="H3498" s="131"/>
      <c r="I3498" s="204"/>
      <c r="J3498" s="204"/>
      <c r="K3498" s="205"/>
      <c r="L3498" s="205"/>
      <c r="M3498" s="205"/>
      <c r="N3498" s="227">
        <f>Table7[[#This Row],[Drug Cost]]+Table7[[#This Row],[Drug Markup]]+Table7[[#This Row],[Drug Dispensing Fee]]</f>
        <v>0</v>
      </c>
      <c r="O3498" s="132"/>
      <c r="P3498" s="205">
        <f>Table7[[#This Row],[Total Drug Cost]]-Table7[[#This Row],[Total Third-party Pay]]</f>
        <v>0</v>
      </c>
      <c r="Q3498" s="205"/>
      <c r="R3498" s="70" t="e">
        <f>VLOOKUP(Table7[[#This Row],[Patient PHN]],'[1]MASTER LIST'!$C:$D,2,FALSE)</f>
        <v>#N/A</v>
      </c>
    </row>
    <row r="3499" spans="1:18" x14ac:dyDescent="0.25">
      <c r="A3499" s="202"/>
      <c r="B3499" s="203"/>
      <c r="C3499" s="204"/>
      <c r="D3499" s="204"/>
      <c r="E3499" s="204"/>
      <c r="F3499" s="204"/>
      <c r="G3499" s="204"/>
      <c r="H3499" s="131"/>
      <c r="I3499" s="204"/>
      <c r="J3499" s="204"/>
      <c r="K3499" s="205"/>
      <c r="L3499" s="205"/>
      <c r="M3499" s="205"/>
      <c r="N3499" s="227">
        <f>Table7[[#This Row],[Drug Cost]]+Table7[[#This Row],[Drug Markup]]+Table7[[#This Row],[Drug Dispensing Fee]]</f>
        <v>0</v>
      </c>
      <c r="O3499" s="132"/>
      <c r="P3499" s="205">
        <f>Table7[[#This Row],[Total Drug Cost]]-Table7[[#This Row],[Total Third-party Pay]]</f>
        <v>0</v>
      </c>
      <c r="Q3499" s="205"/>
      <c r="R3499" s="70" t="e">
        <f>VLOOKUP(Table7[[#This Row],[Patient PHN]],'[1]MASTER LIST'!$C:$D,2,FALSE)</f>
        <v>#N/A</v>
      </c>
    </row>
    <row r="3500" spans="1:18" x14ac:dyDescent="0.25">
      <c r="A3500" s="202"/>
      <c r="B3500" s="203"/>
      <c r="C3500" s="204"/>
      <c r="D3500" s="204"/>
      <c r="E3500" s="204"/>
      <c r="F3500" s="204"/>
      <c r="G3500" s="204"/>
      <c r="H3500" s="131"/>
      <c r="I3500" s="204"/>
      <c r="J3500" s="204"/>
      <c r="K3500" s="205"/>
      <c r="L3500" s="205"/>
      <c r="M3500" s="205"/>
      <c r="N3500" s="227">
        <f>Table7[[#This Row],[Drug Cost]]+Table7[[#This Row],[Drug Markup]]+Table7[[#This Row],[Drug Dispensing Fee]]</f>
        <v>0</v>
      </c>
      <c r="O3500" s="132"/>
      <c r="P3500" s="205">
        <f>Table7[[#This Row],[Total Drug Cost]]-Table7[[#This Row],[Total Third-party Pay]]</f>
        <v>0</v>
      </c>
      <c r="Q3500" s="205"/>
      <c r="R3500" s="70" t="e">
        <f>VLOOKUP(Table7[[#This Row],[Patient PHN]],'[1]MASTER LIST'!$C:$D,2,FALSE)</f>
        <v>#N/A</v>
      </c>
    </row>
    <row r="3501" spans="1:18" x14ac:dyDescent="0.25">
      <c r="A3501" s="202"/>
      <c r="B3501" s="203"/>
      <c r="C3501" s="204"/>
      <c r="D3501" s="204"/>
      <c r="E3501" s="204"/>
      <c r="F3501" s="204"/>
      <c r="G3501" s="204"/>
      <c r="H3501" s="131"/>
      <c r="I3501" s="204"/>
      <c r="J3501" s="204"/>
      <c r="K3501" s="205"/>
      <c r="L3501" s="205"/>
      <c r="M3501" s="205"/>
      <c r="N3501" s="227">
        <f>Table7[[#This Row],[Drug Cost]]+Table7[[#This Row],[Drug Markup]]+Table7[[#This Row],[Drug Dispensing Fee]]</f>
        <v>0</v>
      </c>
      <c r="O3501" s="132"/>
      <c r="P3501" s="205">
        <f>Table7[[#This Row],[Total Drug Cost]]-Table7[[#This Row],[Total Third-party Pay]]</f>
        <v>0</v>
      </c>
      <c r="Q3501" s="205"/>
      <c r="R3501" s="70" t="e">
        <f>VLOOKUP(Table7[[#This Row],[Patient PHN]],'[1]MASTER LIST'!$C:$D,2,FALSE)</f>
        <v>#N/A</v>
      </c>
    </row>
    <row r="3502" spans="1:18" x14ac:dyDescent="0.25">
      <c r="A3502" s="202"/>
      <c r="B3502" s="203"/>
      <c r="C3502" s="204"/>
      <c r="D3502" s="204"/>
      <c r="E3502" s="204"/>
      <c r="F3502" s="204"/>
      <c r="G3502" s="204"/>
      <c r="H3502" s="131"/>
      <c r="I3502" s="204"/>
      <c r="J3502" s="204"/>
      <c r="K3502" s="205"/>
      <c r="L3502" s="205"/>
      <c r="M3502" s="205"/>
      <c r="N3502" s="227">
        <f>Table7[[#This Row],[Drug Cost]]+Table7[[#This Row],[Drug Markup]]+Table7[[#This Row],[Drug Dispensing Fee]]</f>
        <v>0</v>
      </c>
      <c r="O3502" s="132"/>
      <c r="P3502" s="205">
        <f>Table7[[#This Row],[Total Drug Cost]]-Table7[[#This Row],[Total Third-party Pay]]</f>
        <v>0</v>
      </c>
      <c r="Q3502" s="205"/>
      <c r="R3502" s="70" t="e">
        <f>VLOOKUP(Table7[[#This Row],[Patient PHN]],'[1]MASTER LIST'!$C:$D,2,FALSE)</f>
        <v>#N/A</v>
      </c>
    </row>
    <row r="3503" spans="1:18" x14ac:dyDescent="0.25">
      <c r="A3503" s="202"/>
      <c r="B3503" s="203"/>
      <c r="C3503" s="204"/>
      <c r="D3503" s="204"/>
      <c r="E3503" s="204"/>
      <c r="F3503" s="204"/>
      <c r="G3503" s="204"/>
      <c r="H3503" s="131"/>
      <c r="I3503" s="204"/>
      <c r="J3503" s="204"/>
      <c r="K3503" s="205"/>
      <c r="L3503" s="205"/>
      <c r="M3503" s="205"/>
      <c r="N3503" s="227">
        <f>Table7[[#This Row],[Drug Cost]]+Table7[[#This Row],[Drug Markup]]+Table7[[#This Row],[Drug Dispensing Fee]]</f>
        <v>0</v>
      </c>
      <c r="O3503" s="132"/>
      <c r="P3503" s="205">
        <f>Table7[[#This Row],[Total Drug Cost]]-Table7[[#This Row],[Total Third-party Pay]]</f>
        <v>0</v>
      </c>
      <c r="Q3503" s="205"/>
      <c r="R3503" s="70" t="e">
        <f>VLOOKUP(Table7[[#This Row],[Patient PHN]],'[1]MASTER LIST'!$C:$D,2,FALSE)</f>
        <v>#N/A</v>
      </c>
    </row>
    <row r="3504" spans="1:18" x14ac:dyDescent="0.25">
      <c r="A3504" s="202"/>
      <c r="B3504" s="203"/>
      <c r="C3504" s="204"/>
      <c r="D3504" s="204"/>
      <c r="E3504" s="204"/>
      <c r="F3504" s="204"/>
      <c r="G3504" s="204"/>
      <c r="H3504" s="131"/>
      <c r="I3504" s="204"/>
      <c r="J3504" s="204"/>
      <c r="K3504" s="205"/>
      <c r="L3504" s="205"/>
      <c r="M3504" s="205"/>
      <c r="N3504" s="227">
        <f>Table7[[#This Row],[Drug Cost]]+Table7[[#This Row],[Drug Markup]]+Table7[[#This Row],[Drug Dispensing Fee]]</f>
        <v>0</v>
      </c>
      <c r="O3504" s="132"/>
      <c r="P3504" s="205">
        <f>Table7[[#This Row],[Total Drug Cost]]-Table7[[#This Row],[Total Third-party Pay]]</f>
        <v>0</v>
      </c>
      <c r="Q3504" s="205"/>
      <c r="R3504" s="70" t="e">
        <f>VLOOKUP(Table7[[#This Row],[Patient PHN]],'[1]MASTER LIST'!$C:$D,2,FALSE)</f>
        <v>#N/A</v>
      </c>
    </row>
    <row r="3505" spans="1:18" x14ac:dyDescent="0.25">
      <c r="A3505" s="202"/>
      <c r="B3505" s="203"/>
      <c r="C3505" s="204"/>
      <c r="D3505" s="204"/>
      <c r="E3505" s="204"/>
      <c r="F3505" s="204"/>
      <c r="G3505" s="204"/>
      <c r="H3505" s="131"/>
      <c r="I3505" s="204"/>
      <c r="J3505" s="204"/>
      <c r="K3505" s="205"/>
      <c r="L3505" s="205"/>
      <c r="M3505" s="205"/>
      <c r="N3505" s="227">
        <f>Table7[[#This Row],[Drug Cost]]+Table7[[#This Row],[Drug Markup]]+Table7[[#This Row],[Drug Dispensing Fee]]</f>
        <v>0</v>
      </c>
      <c r="O3505" s="132"/>
      <c r="P3505" s="205">
        <f>Table7[[#This Row],[Total Drug Cost]]-Table7[[#This Row],[Total Third-party Pay]]</f>
        <v>0</v>
      </c>
      <c r="Q3505" s="205"/>
      <c r="R3505" s="70" t="e">
        <f>VLOOKUP(Table7[[#This Row],[Patient PHN]],'[1]MASTER LIST'!$C:$D,2,FALSE)</f>
        <v>#N/A</v>
      </c>
    </row>
    <row r="3506" spans="1:18" x14ac:dyDescent="0.25">
      <c r="A3506" s="202"/>
      <c r="B3506" s="203"/>
      <c r="C3506" s="204"/>
      <c r="D3506" s="204"/>
      <c r="E3506" s="204"/>
      <c r="F3506" s="204"/>
      <c r="G3506" s="204"/>
      <c r="H3506" s="131"/>
      <c r="I3506" s="204"/>
      <c r="J3506" s="204"/>
      <c r="K3506" s="205"/>
      <c r="L3506" s="205"/>
      <c r="M3506" s="205"/>
      <c r="N3506" s="227">
        <f>Table7[[#This Row],[Drug Cost]]+Table7[[#This Row],[Drug Markup]]+Table7[[#This Row],[Drug Dispensing Fee]]</f>
        <v>0</v>
      </c>
      <c r="O3506" s="132"/>
      <c r="P3506" s="205">
        <f>Table7[[#This Row],[Total Drug Cost]]-Table7[[#This Row],[Total Third-party Pay]]</f>
        <v>0</v>
      </c>
      <c r="Q3506" s="205"/>
      <c r="R3506" s="70" t="e">
        <f>VLOOKUP(Table7[[#This Row],[Patient PHN]],'[1]MASTER LIST'!$C:$D,2,FALSE)</f>
        <v>#N/A</v>
      </c>
    </row>
    <row r="3507" spans="1:18" x14ac:dyDescent="0.25">
      <c r="A3507" s="202"/>
      <c r="B3507" s="203"/>
      <c r="C3507" s="204"/>
      <c r="D3507" s="204"/>
      <c r="E3507" s="204"/>
      <c r="F3507" s="204"/>
      <c r="G3507" s="204"/>
      <c r="H3507" s="131"/>
      <c r="I3507" s="204"/>
      <c r="J3507" s="204"/>
      <c r="K3507" s="205"/>
      <c r="L3507" s="205"/>
      <c r="M3507" s="205"/>
      <c r="N3507" s="227">
        <f>Table7[[#This Row],[Drug Cost]]+Table7[[#This Row],[Drug Markup]]+Table7[[#This Row],[Drug Dispensing Fee]]</f>
        <v>0</v>
      </c>
      <c r="O3507" s="132"/>
      <c r="P3507" s="205">
        <f>Table7[[#This Row],[Total Drug Cost]]-Table7[[#This Row],[Total Third-party Pay]]</f>
        <v>0</v>
      </c>
      <c r="Q3507" s="205"/>
      <c r="R3507" s="70" t="e">
        <f>VLOOKUP(Table7[[#This Row],[Patient PHN]],'[1]MASTER LIST'!$C:$D,2,FALSE)</f>
        <v>#N/A</v>
      </c>
    </row>
    <row r="3508" spans="1:18" x14ac:dyDescent="0.25">
      <c r="A3508" s="202"/>
      <c r="B3508" s="203"/>
      <c r="C3508" s="204"/>
      <c r="D3508" s="204"/>
      <c r="E3508" s="204"/>
      <c r="F3508" s="204"/>
      <c r="G3508" s="204"/>
      <c r="H3508" s="131"/>
      <c r="I3508" s="204"/>
      <c r="J3508" s="204"/>
      <c r="K3508" s="205"/>
      <c r="L3508" s="205"/>
      <c r="M3508" s="205"/>
      <c r="N3508" s="227">
        <f>Table7[[#This Row],[Drug Cost]]+Table7[[#This Row],[Drug Markup]]+Table7[[#This Row],[Drug Dispensing Fee]]</f>
        <v>0</v>
      </c>
      <c r="O3508" s="132"/>
      <c r="P3508" s="205">
        <f>Table7[[#This Row],[Total Drug Cost]]-Table7[[#This Row],[Total Third-party Pay]]</f>
        <v>0</v>
      </c>
      <c r="Q3508" s="205"/>
      <c r="R3508" s="70" t="e">
        <f>VLOOKUP(Table7[[#This Row],[Patient PHN]],'[1]MASTER LIST'!$C:$D,2,FALSE)</f>
        <v>#N/A</v>
      </c>
    </row>
    <row r="3509" spans="1:18" x14ac:dyDescent="0.25">
      <c r="A3509" s="202"/>
      <c r="B3509" s="203"/>
      <c r="C3509" s="204"/>
      <c r="D3509" s="204"/>
      <c r="E3509" s="204"/>
      <c r="F3509" s="204"/>
      <c r="G3509" s="204"/>
      <c r="H3509" s="131"/>
      <c r="I3509" s="204"/>
      <c r="J3509" s="204"/>
      <c r="K3509" s="205"/>
      <c r="L3509" s="205"/>
      <c r="M3509" s="205"/>
      <c r="N3509" s="227">
        <f>Table7[[#This Row],[Drug Cost]]+Table7[[#This Row],[Drug Markup]]+Table7[[#This Row],[Drug Dispensing Fee]]</f>
        <v>0</v>
      </c>
      <c r="O3509" s="132"/>
      <c r="P3509" s="205">
        <f>Table7[[#This Row],[Total Drug Cost]]-Table7[[#This Row],[Total Third-party Pay]]</f>
        <v>0</v>
      </c>
      <c r="Q3509" s="205"/>
      <c r="R3509" s="70" t="e">
        <f>VLOOKUP(Table7[[#This Row],[Patient PHN]],'[1]MASTER LIST'!$C:$D,2,FALSE)</f>
        <v>#N/A</v>
      </c>
    </row>
    <row r="3510" spans="1:18" x14ac:dyDescent="0.25">
      <c r="A3510" s="202"/>
      <c r="B3510" s="203"/>
      <c r="C3510" s="204"/>
      <c r="D3510" s="204"/>
      <c r="E3510" s="204"/>
      <c r="F3510" s="204"/>
      <c r="G3510" s="204"/>
      <c r="H3510" s="131"/>
      <c r="I3510" s="204"/>
      <c r="J3510" s="204"/>
      <c r="K3510" s="205"/>
      <c r="L3510" s="205"/>
      <c r="M3510" s="205"/>
      <c r="N3510" s="227">
        <f>Table7[[#This Row],[Drug Cost]]+Table7[[#This Row],[Drug Markup]]+Table7[[#This Row],[Drug Dispensing Fee]]</f>
        <v>0</v>
      </c>
      <c r="O3510" s="132"/>
      <c r="P3510" s="205">
        <f>Table7[[#This Row],[Total Drug Cost]]-Table7[[#This Row],[Total Third-party Pay]]</f>
        <v>0</v>
      </c>
      <c r="Q3510" s="205"/>
      <c r="R3510" s="70" t="e">
        <f>VLOOKUP(Table7[[#This Row],[Patient PHN]],'[1]MASTER LIST'!$C:$D,2,FALSE)</f>
        <v>#N/A</v>
      </c>
    </row>
    <row r="3511" spans="1:18" x14ac:dyDescent="0.25">
      <c r="A3511" s="202"/>
      <c r="B3511" s="203"/>
      <c r="C3511" s="204"/>
      <c r="D3511" s="204"/>
      <c r="E3511" s="204"/>
      <c r="F3511" s="204"/>
      <c r="G3511" s="204"/>
      <c r="H3511" s="131"/>
      <c r="I3511" s="204"/>
      <c r="J3511" s="204"/>
      <c r="K3511" s="205"/>
      <c r="L3511" s="205"/>
      <c r="M3511" s="205"/>
      <c r="N3511" s="227">
        <f>Table7[[#This Row],[Drug Cost]]+Table7[[#This Row],[Drug Markup]]+Table7[[#This Row],[Drug Dispensing Fee]]</f>
        <v>0</v>
      </c>
      <c r="O3511" s="132"/>
      <c r="P3511" s="205">
        <f>Table7[[#This Row],[Total Drug Cost]]-Table7[[#This Row],[Total Third-party Pay]]</f>
        <v>0</v>
      </c>
      <c r="Q3511" s="205"/>
      <c r="R3511" s="70" t="e">
        <f>VLOOKUP(Table7[[#This Row],[Patient PHN]],'[1]MASTER LIST'!$C:$D,2,FALSE)</f>
        <v>#N/A</v>
      </c>
    </row>
    <row r="3512" spans="1:18" x14ac:dyDescent="0.25">
      <c r="A3512" s="202"/>
      <c r="B3512" s="203"/>
      <c r="C3512" s="204"/>
      <c r="D3512" s="204"/>
      <c r="E3512" s="204"/>
      <c r="F3512" s="204"/>
      <c r="G3512" s="204"/>
      <c r="H3512" s="131"/>
      <c r="I3512" s="204"/>
      <c r="J3512" s="204"/>
      <c r="K3512" s="205"/>
      <c r="L3512" s="205"/>
      <c r="M3512" s="205"/>
      <c r="N3512" s="227">
        <f>Table7[[#This Row],[Drug Cost]]+Table7[[#This Row],[Drug Markup]]+Table7[[#This Row],[Drug Dispensing Fee]]</f>
        <v>0</v>
      </c>
      <c r="O3512" s="132"/>
      <c r="P3512" s="205">
        <f>Table7[[#This Row],[Total Drug Cost]]-Table7[[#This Row],[Total Third-party Pay]]</f>
        <v>0</v>
      </c>
      <c r="Q3512" s="205"/>
      <c r="R3512" s="70" t="e">
        <f>VLOOKUP(Table7[[#This Row],[Patient PHN]],'[1]MASTER LIST'!$C:$D,2,FALSE)</f>
        <v>#N/A</v>
      </c>
    </row>
    <row r="3513" spans="1:18" x14ac:dyDescent="0.25">
      <c r="A3513" s="202"/>
      <c r="B3513" s="203"/>
      <c r="C3513" s="204"/>
      <c r="D3513" s="204"/>
      <c r="E3513" s="204"/>
      <c r="F3513" s="204"/>
      <c r="G3513" s="204"/>
      <c r="H3513" s="131"/>
      <c r="I3513" s="204"/>
      <c r="J3513" s="204"/>
      <c r="K3513" s="205"/>
      <c r="L3513" s="205"/>
      <c r="M3513" s="205"/>
      <c r="N3513" s="227">
        <f>Table7[[#This Row],[Drug Cost]]+Table7[[#This Row],[Drug Markup]]+Table7[[#This Row],[Drug Dispensing Fee]]</f>
        <v>0</v>
      </c>
      <c r="O3513" s="132"/>
      <c r="P3513" s="205">
        <f>Table7[[#This Row],[Total Drug Cost]]-Table7[[#This Row],[Total Third-party Pay]]</f>
        <v>0</v>
      </c>
      <c r="Q3513" s="205"/>
      <c r="R3513" s="70" t="e">
        <f>VLOOKUP(Table7[[#This Row],[Patient PHN]],'[1]MASTER LIST'!$C:$D,2,FALSE)</f>
        <v>#N/A</v>
      </c>
    </row>
    <row r="3514" spans="1:18" x14ac:dyDescent="0.25">
      <c r="A3514" s="202"/>
      <c r="B3514" s="203"/>
      <c r="C3514" s="204"/>
      <c r="D3514" s="204"/>
      <c r="E3514" s="204"/>
      <c r="F3514" s="204"/>
      <c r="G3514" s="204"/>
      <c r="H3514" s="131"/>
      <c r="I3514" s="204"/>
      <c r="J3514" s="204"/>
      <c r="K3514" s="205"/>
      <c r="L3514" s="205"/>
      <c r="M3514" s="205"/>
      <c r="N3514" s="227">
        <f>Table7[[#This Row],[Drug Cost]]+Table7[[#This Row],[Drug Markup]]+Table7[[#This Row],[Drug Dispensing Fee]]</f>
        <v>0</v>
      </c>
      <c r="O3514" s="132"/>
      <c r="P3514" s="205">
        <f>Table7[[#This Row],[Total Drug Cost]]-Table7[[#This Row],[Total Third-party Pay]]</f>
        <v>0</v>
      </c>
      <c r="Q3514" s="205"/>
      <c r="R3514" s="70" t="e">
        <f>VLOOKUP(Table7[[#This Row],[Patient PHN]],'[1]MASTER LIST'!$C:$D,2,FALSE)</f>
        <v>#N/A</v>
      </c>
    </row>
    <row r="3515" spans="1:18" x14ac:dyDescent="0.25">
      <c r="A3515" s="202"/>
      <c r="B3515" s="203"/>
      <c r="C3515" s="204"/>
      <c r="D3515" s="204"/>
      <c r="E3515" s="204"/>
      <c r="F3515" s="204"/>
      <c r="G3515" s="204"/>
      <c r="H3515" s="131"/>
      <c r="I3515" s="204"/>
      <c r="J3515" s="204"/>
      <c r="K3515" s="205"/>
      <c r="L3515" s="205"/>
      <c r="M3515" s="205"/>
      <c r="N3515" s="227">
        <f>Table7[[#This Row],[Drug Cost]]+Table7[[#This Row],[Drug Markup]]+Table7[[#This Row],[Drug Dispensing Fee]]</f>
        <v>0</v>
      </c>
      <c r="O3515" s="132"/>
      <c r="P3515" s="205">
        <f>Table7[[#This Row],[Total Drug Cost]]-Table7[[#This Row],[Total Third-party Pay]]</f>
        <v>0</v>
      </c>
      <c r="Q3515" s="205"/>
      <c r="R3515" s="70" t="e">
        <f>VLOOKUP(Table7[[#This Row],[Patient PHN]],'[1]MASTER LIST'!$C:$D,2,FALSE)</f>
        <v>#N/A</v>
      </c>
    </row>
    <row r="3516" spans="1:18" x14ac:dyDescent="0.25">
      <c r="A3516" s="202"/>
      <c r="B3516" s="203"/>
      <c r="C3516" s="204"/>
      <c r="D3516" s="204"/>
      <c r="E3516" s="204"/>
      <c r="F3516" s="204"/>
      <c r="G3516" s="204"/>
      <c r="H3516" s="131"/>
      <c r="I3516" s="204"/>
      <c r="J3516" s="204"/>
      <c r="K3516" s="205"/>
      <c r="L3516" s="205"/>
      <c r="M3516" s="205"/>
      <c r="N3516" s="227">
        <f>Table7[[#This Row],[Drug Cost]]+Table7[[#This Row],[Drug Markup]]+Table7[[#This Row],[Drug Dispensing Fee]]</f>
        <v>0</v>
      </c>
      <c r="O3516" s="132"/>
      <c r="P3516" s="205">
        <f>Table7[[#This Row],[Total Drug Cost]]-Table7[[#This Row],[Total Third-party Pay]]</f>
        <v>0</v>
      </c>
      <c r="Q3516" s="205"/>
      <c r="R3516" s="70" t="e">
        <f>VLOOKUP(Table7[[#This Row],[Patient PHN]],'[1]MASTER LIST'!$C:$D,2,FALSE)</f>
        <v>#N/A</v>
      </c>
    </row>
    <row r="3517" spans="1:18" x14ac:dyDescent="0.25">
      <c r="A3517" s="202"/>
      <c r="B3517" s="203"/>
      <c r="C3517" s="204"/>
      <c r="D3517" s="204"/>
      <c r="E3517" s="204"/>
      <c r="F3517" s="204"/>
      <c r="G3517" s="204"/>
      <c r="H3517" s="131"/>
      <c r="I3517" s="204"/>
      <c r="J3517" s="204"/>
      <c r="K3517" s="205"/>
      <c r="L3517" s="205"/>
      <c r="M3517" s="205"/>
      <c r="N3517" s="227">
        <f>Table7[[#This Row],[Drug Cost]]+Table7[[#This Row],[Drug Markup]]+Table7[[#This Row],[Drug Dispensing Fee]]</f>
        <v>0</v>
      </c>
      <c r="O3517" s="132"/>
      <c r="P3517" s="205">
        <f>Table7[[#This Row],[Total Drug Cost]]-Table7[[#This Row],[Total Third-party Pay]]</f>
        <v>0</v>
      </c>
      <c r="Q3517" s="205"/>
      <c r="R3517" s="70" t="e">
        <f>VLOOKUP(Table7[[#This Row],[Patient PHN]],'[1]MASTER LIST'!$C:$D,2,FALSE)</f>
        <v>#N/A</v>
      </c>
    </row>
    <row r="3518" spans="1:18" x14ac:dyDescent="0.25">
      <c r="A3518" s="202"/>
      <c r="B3518" s="203"/>
      <c r="C3518" s="204"/>
      <c r="D3518" s="204"/>
      <c r="E3518" s="204"/>
      <c r="F3518" s="204"/>
      <c r="G3518" s="204"/>
      <c r="H3518" s="131"/>
      <c r="I3518" s="204"/>
      <c r="J3518" s="204"/>
      <c r="K3518" s="205"/>
      <c r="L3518" s="205"/>
      <c r="M3518" s="205"/>
      <c r="N3518" s="227">
        <f>Table7[[#This Row],[Drug Cost]]+Table7[[#This Row],[Drug Markup]]+Table7[[#This Row],[Drug Dispensing Fee]]</f>
        <v>0</v>
      </c>
      <c r="O3518" s="132"/>
      <c r="P3518" s="205">
        <f>Table7[[#This Row],[Total Drug Cost]]-Table7[[#This Row],[Total Third-party Pay]]</f>
        <v>0</v>
      </c>
      <c r="Q3518" s="205"/>
      <c r="R3518" s="70" t="e">
        <f>VLOOKUP(Table7[[#This Row],[Patient PHN]],'[1]MASTER LIST'!$C:$D,2,FALSE)</f>
        <v>#N/A</v>
      </c>
    </row>
    <row r="3519" spans="1:18" x14ac:dyDescent="0.25">
      <c r="A3519" s="202"/>
      <c r="B3519" s="203"/>
      <c r="C3519" s="204"/>
      <c r="D3519" s="204"/>
      <c r="E3519" s="204"/>
      <c r="F3519" s="204"/>
      <c r="G3519" s="204"/>
      <c r="H3519" s="131"/>
      <c r="I3519" s="204"/>
      <c r="J3519" s="204"/>
      <c r="K3519" s="205"/>
      <c r="L3519" s="205"/>
      <c r="M3519" s="205"/>
      <c r="N3519" s="227">
        <f>Table7[[#This Row],[Drug Cost]]+Table7[[#This Row],[Drug Markup]]+Table7[[#This Row],[Drug Dispensing Fee]]</f>
        <v>0</v>
      </c>
      <c r="O3519" s="132"/>
      <c r="P3519" s="205">
        <f>Table7[[#This Row],[Total Drug Cost]]-Table7[[#This Row],[Total Third-party Pay]]</f>
        <v>0</v>
      </c>
      <c r="Q3519" s="205"/>
      <c r="R3519" s="70" t="e">
        <f>VLOOKUP(Table7[[#This Row],[Patient PHN]],'[1]MASTER LIST'!$C:$D,2,FALSE)</f>
        <v>#N/A</v>
      </c>
    </row>
    <row r="3520" spans="1:18" x14ac:dyDescent="0.25">
      <c r="A3520" s="202"/>
      <c r="B3520" s="203"/>
      <c r="C3520" s="204"/>
      <c r="D3520" s="204"/>
      <c r="E3520" s="204"/>
      <c r="F3520" s="204"/>
      <c r="G3520" s="204"/>
      <c r="H3520" s="131"/>
      <c r="I3520" s="204"/>
      <c r="J3520" s="204"/>
      <c r="K3520" s="205"/>
      <c r="L3520" s="205"/>
      <c r="M3520" s="205"/>
      <c r="N3520" s="227">
        <f>Table7[[#This Row],[Drug Cost]]+Table7[[#This Row],[Drug Markup]]+Table7[[#This Row],[Drug Dispensing Fee]]</f>
        <v>0</v>
      </c>
      <c r="O3520" s="132"/>
      <c r="P3520" s="205">
        <f>Table7[[#This Row],[Total Drug Cost]]-Table7[[#This Row],[Total Third-party Pay]]</f>
        <v>0</v>
      </c>
      <c r="Q3520" s="205"/>
      <c r="R3520" s="70" t="e">
        <f>VLOOKUP(Table7[[#This Row],[Patient PHN]],'[1]MASTER LIST'!$C:$D,2,FALSE)</f>
        <v>#N/A</v>
      </c>
    </row>
    <row r="3521" spans="1:18" x14ac:dyDescent="0.25">
      <c r="A3521" s="202"/>
      <c r="B3521" s="203"/>
      <c r="C3521" s="204"/>
      <c r="D3521" s="204"/>
      <c r="E3521" s="204"/>
      <c r="F3521" s="204"/>
      <c r="G3521" s="204"/>
      <c r="H3521" s="131"/>
      <c r="I3521" s="204"/>
      <c r="J3521" s="204"/>
      <c r="K3521" s="205"/>
      <c r="L3521" s="205"/>
      <c r="M3521" s="205"/>
      <c r="N3521" s="227">
        <f>Table7[[#This Row],[Drug Cost]]+Table7[[#This Row],[Drug Markup]]+Table7[[#This Row],[Drug Dispensing Fee]]</f>
        <v>0</v>
      </c>
      <c r="O3521" s="132"/>
      <c r="P3521" s="205">
        <f>Table7[[#This Row],[Total Drug Cost]]-Table7[[#This Row],[Total Third-party Pay]]</f>
        <v>0</v>
      </c>
      <c r="Q3521" s="205"/>
      <c r="R3521" s="70" t="e">
        <f>VLOOKUP(Table7[[#This Row],[Patient PHN]],'[1]MASTER LIST'!$C:$D,2,FALSE)</f>
        <v>#N/A</v>
      </c>
    </row>
    <row r="3522" spans="1:18" x14ac:dyDescent="0.25">
      <c r="A3522" s="202"/>
      <c r="B3522" s="203"/>
      <c r="C3522" s="204"/>
      <c r="D3522" s="204"/>
      <c r="E3522" s="204"/>
      <c r="F3522" s="204"/>
      <c r="G3522" s="204"/>
      <c r="H3522" s="131"/>
      <c r="I3522" s="204"/>
      <c r="J3522" s="204"/>
      <c r="K3522" s="205"/>
      <c r="L3522" s="205"/>
      <c r="M3522" s="205"/>
      <c r="N3522" s="227">
        <f>Table7[[#This Row],[Drug Cost]]+Table7[[#This Row],[Drug Markup]]+Table7[[#This Row],[Drug Dispensing Fee]]</f>
        <v>0</v>
      </c>
      <c r="O3522" s="132"/>
      <c r="P3522" s="205">
        <f>Table7[[#This Row],[Total Drug Cost]]-Table7[[#This Row],[Total Third-party Pay]]</f>
        <v>0</v>
      </c>
      <c r="Q3522" s="205"/>
      <c r="R3522" s="70" t="e">
        <f>VLOOKUP(Table7[[#This Row],[Patient PHN]],'[1]MASTER LIST'!$C:$D,2,FALSE)</f>
        <v>#N/A</v>
      </c>
    </row>
    <row r="3523" spans="1:18" x14ac:dyDescent="0.25">
      <c r="A3523" s="202"/>
      <c r="B3523" s="203"/>
      <c r="C3523" s="204"/>
      <c r="D3523" s="204"/>
      <c r="E3523" s="204"/>
      <c r="F3523" s="204"/>
      <c r="G3523" s="204"/>
      <c r="H3523" s="131"/>
      <c r="I3523" s="204"/>
      <c r="J3523" s="204"/>
      <c r="K3523" s="205"/>
      <c r="L3523" s="205"/>
      <c r="M3523" s="205"/>
      <c r="N3523" s="227">
        <f>Table7[[#This Row],[Drug Cost]]+Table7[[#This Row],[Drug Markup]]+Table7[[#This Row],[Drug Dispensing Fee]]</f>
        <v>0</v>
      </c>
      <c r="O3523" s="132"/>
      <c r="P3523" s="205">
        <f>Table7[[#This Row],[Total Drug Cost]]-Table7[[#This Row],[Total Third-party Pay]]</f>
        <v>0</v>
      </c>
      <c r="Q3523" s="205"/>
      <c r="R3523" s="70" t="e">
        <f>VLOOKUP(Table7[[#This Row],[Patient PHN]],'[1]MASTER LIST'!$C:$D,2,FALSE)</f>
        <v>#N/A</v>
      </c>
    </row>
    <row r="3524" spans="1:18" x14ac:dyDescent="0.25">
      <c r="A3524" s="202"/>
      <c r="B3524" s="203"/>
      <c r="C3524" s="204"/>
      <c r="D3524" s="204"/>
      <c r="E3524" s="204"/>
      <c r="F3524" s="204"/>
      <c r="G3524" s="204"/>
      <c r="H3524" s="131"/>
      <c r="I3524" s="204"/>
      <c r="J3524" s="204"/>
      <c r="K3524" s="205"/>
      <c r="L3524" s="205"/>
      <c r="M3524" s="205"/>
      <c r="N3524" s="227">
        <f>Table7[[#This Row],[Drug Cost]]+Table7[[#This Row],[Drug Markup]]+Table7[[#This Row],[Drug Dispensing Fee]]</f>
        <v>0</v>
      </c>
      <c r="O3524" s="132"/>
      <c r="P3524" s="205">
        <f>Table7[[#This Row],[Total Drug Cost]]-Table7[[#This Row],[Total Third-party Pay]]</f>
        <v>0</v>
      </c>
      <c r="Q3524" s="205"/>
      <c r="R3524" s="70" t="e">
        <f>VLOOKUP(Table7[[#This Row],[Patient PHN]],'[1]MASTER LIST'!$C:$D,2,FALSE)</f>
        <v>#N/A</v>
      </c>
    </row>
    <row r="3525" spans="1:18" x14ac:dyDescent="0.25">
      <c r="A3525" s="202"/>
      <c r="B3525" s="203"/>
      <c r="C3525" s="204"/>
      <c r="D3525" s="204"/>
      <c r="E3525" s="204"/>
      <c r="F3525" s="204"/>
      <c r="G3525" s="204"/>
      <c r="H3525" s="131"/>
      <c r="I3525" s="204"/>
      <c r="J3525" s="204"/>
      <c r="K3525" s="205"/>
      <c r="L3525" s="205"/>
      <c r="M3525" s="205"/>
      <c r="N3525" s="227">
        <f>Table7[[#This Row],[Drug Cost]]+Table7[[#This Row],[Drug Markup]]+Table7[[#This Row],[Drug Dispensing Fee]]</f>
        <v>0</v>
      </c>
      <c r="O3525" s="132"/>
      <c r="P3525" s="205">
        <f>Table7[[#This Row],[Total Drug Cost]]-Table7[[#This Row],[Total Third-party Pay]]</f>
        <v>0</v>
      </c>
      <c r="Q3525" s="205"/>
      <c r="R3525" s="70" t="e">
        <f>VLOOKUP(Table7[[#This Row],[Patient PHN]],'[1]MASTER LIST'!$C:$D,2,FALSE)</f>
        <v>#N/A</v>
      </c>
    </row>
    <row r="3526" spans="1:18" x14ac:dyDescent="0.25">
      <c r="A3526" s="202"/>
      <c r="B3526" s="203"/>
      <c r="C3526" s="204"/>
      <c r="D3526" s="204"/>
      <c r="E3526" s="204"/>
      <c r="F3526" s="204"/>
      <c r="G3526" s="204"/>
      <c r="H3526" s="131"/>
      <c r="I3526" s="204"/>
      <c r="J3526" s="204"/>
      <c r="K3526" s="205"/>
      <c r="L3526" s="205"/>
      <c r="M3526" s="205"/>
      <c r="N3526" s="227">
        <f>Table7[[#This Row],[Drug Cost]]+Table7[[#This Row],[Drug Markup]]+Table7[[#This Row],[Drug Dispensing Fee]]</f>
        <v>0</v>
      </c>
      <c r="O3526" s="132"/>
      <c r="P3526" s="205">
        <f>Table7[[#This Row],[Total Drug Cost]]-Table7[[#This Row],[Total Third-party Pay]]</f>
        <v>0</v>
      </c>
      <c r="Q3526" s="205"/>
      <c r="R3526" s="70" t="e">
        <f>VLOOKUP(Table7[[#This Row],[Patient PHN]],'[1]MASTER LIST'!$C:$D,2,FALSE)</f>
        <v>#N/A</v>
      </c>
    </row>
    <row r="3527" spans="1:18" x14ac:dyDescent="0.25">
      <c r="A3527" s="202"/>
      <c r="B3527" s="203"/>
      <c r="C3527" s="204"/>
      <c r="D3527" s="204"/>
      <c r="E3527" s="204"/>
      <c r="F3527" s="204"/>
      <c r="G3527" s="204"/>
      <c r="H3527" s="131"/>
      <c r="I3527" s="204"/>
      <c r="J3527" s="204"/>
      <c r="K3527" s="205"/>
      <c r="L3527" s="205"/>
      <c r="M3527" s="205"/>
      <c r="N3527" s="227">
        <f>Table7[[#This Row],[Drug Cost]]+Table7[[#This Row],[Drug Markup]]+Table7[[#This Row],[Drug Dispensing Fee]]</f>
        <v>0</v>
      </c>
      <c r="O3527" s="132"/>
      <c r="P3527" s="205">
        <f>Table7[[#This Row],[Total Drug Cost]]-Table7[[#This Row],[Total Third-party Pay]]</f>
        <v>0</v>
      </c>
      <c r="Q3527" s="205"/>
      <c r="R3527" s="70" t="e">
        <f>VLOOKUP(Table7[[#This Row],[Patient PHN]],'[1]MASTER LIST'!$C:$D,2,FALSE)</f>
        <v>#N/A</v>
      </c>
    </row>
    <row r="3528" spans="1:18" x14ac:dyDescent="0.25">
      <c r="A3528" s="202"/>
      <c r="B3528" s="203"/>
      <c r="C3528" s="204"/>
      <c r="D3528" s="204"/>
      <c r="E3528" s="204"/>
      <c r="F3528" s="204"/>
      <c r="G3528" s="204"/>
      <c r="H3528" s="131"/>
      <c r="I3528" s="204"/>
      <c r="J3528" s="204"/>
      <c r="K3528" s="205"/>
      <c r="L3528" s="205"/>
      <c r="M3528" s="205"/>
      <c r="N3528" s="227">
        <f>Table7[[#This Row],[Drug Cost]]+Table7[[#This Row],[Drug Markup]]+Table7[[#This Row],[Drug Dispensing Fee]]</f>
        <v>0</v>
      </c>
      <c r="O3528" s="132"/>
      <c r="P3528" s="205">
        <f>Table7[[#This Row],[Total Drug Cost]]-Table7[[#This Row],[Total Third-party Pay]]</f>
        <v>0</v>
      </c>
      <c r="Q3528" s="205"/>
      <c r="R3528" s="70" t="e">
        <f>VLOOKUP(Table7[[#This Row],[Patient PHN]],'[1]MASTER LIST'!$C:$D,2,FALSE)</f>
        <v>#N/A</v>
      </c>
    </row>
    <row r="3529" spans="1:18" x14ac:dyDescent="0.25">
      <c r="A3529" s="202"/>
      <c r="B3529" s="203"/>
      <c r="C3529" s="204"/>
      <c r="D3529" s="204"/>
      <c r="E3529" s="204"/>
      <c r="F3529" s="204"/>
      <c r="G3529" s="204"/>
      <c r="H3529" s="131"/>
      <c r="I3529" s="204"/>
      <c r="J3529" s="204"/>
      <c r="K3529" s="205"/>
      <c r="L3529" s="205"/>
      <c r="M3529" s="205"/>
      <c r="N3529" s="227">
        <f>Table7[[#This Row],[Drug Cost]]+Table7[[#This Row],[Drug Markup]]+Table7[[#This Row],[Drug Dispensing Fee]]</f>
        <v>0</v>
      </c>
      <c r="O3529" s="132"/>
      <c r="P3529" s="205">
        <f>Table7[[#This Row],[Total Drug Cost]]-Table7[[#This Row],[Total Third-party Pay]]</f>
        <v>0</v>
      </c>
      <c r="Q3529" s="205"/>
      <c r="R3529" s="70" t="e">
        <f>VLOOKUP(Table7[[#This Row],[Patient PHN]],'[1]MASTER LIST'!$C:$D,2,FALSE)</f>
        <v>#N/A</v>
      </c>
    </row>
    <row r="3530" spans="1:18" x14ac:dyDescent="0.25">
      <c r="A3530" s="202"/>
      <c r="B3530" s="203"/>
      <c r="C3530" s="204"/>
      <c r="D3530" s="204"/>
      <c r="E3530" s="204"/>
      <c r="F3530" s="204"/>
      <c r="G3530" s="204"/>
      <c r="H3530" s="131"/>
      <c r="I3530" s="204"/>
      <c r="J3530" s="204"/>
      <c r="K3530" s="205"/>
      <c r="L3530" s="205"/>
      <c r="M3530" s="205"/>
      <c r="N3530" s="227">
        <f>Table7[[#This Row],[Drug Cost]]+Table7[[#This Row],[Drug Markup]]+Table7[[#This Row],[Drug Dispensing Fee]]</f>
        <v>0</v>
      </c>
      <c r="O3530" s="132"/>
      <c r="P3530" s="205">
        <f>Table7[[#This Row],[Total Drug Cost]]-Table7[[#This Row],[Total Third-party Pay]]</f>
        <v>0</v>
      </c>
      <c r="Q3530" s="205"/>
      <c r="R3530" s="70" t="e">
        <f>VLOOKUP(Table7[[#This Row],[Patient PHN]],'[1]MASTER LIST'!$C:$D,2,FALSE)</f>
        <v>#N/A</v>
      </c>
    </row>
    <row r="3531" spans="1:18" x14ac:dyDescent="0.25">
      <c r="A3531" s="202"/>
      <c r="B3531" s="203"/>
      <c r="C3531" s="204"/>
      <c r="D3531" s="204"/>
      <c r="E3531" s="204"/>
      <c r="F3531" s="204"/>
      <c r="G3531" s="204"/>
      <c r="H3531" s="131"/>
      <c r="I3531" s="204"/>
      <c r="J3531" s="204"/>
      <c r="K3531" s="205"/>
      <c r="L3531" s="205"/>
      <c r="M3531" s="205"/>
      <c r="N3531" s="227">
        <f>Table7[[#This Row],[Drug Cost]]+Table7[[#This Row],[Drug Markup]]+Table7[[#This Row],[Drug Dispensing Fee]]</f>
        <v>0</v>
      </c>
      <c r="O3531" s="132"/>
      <c r="P3531" s="205">
        <f>Table7[[#This Row],[Total Drug Cost]]-Table7[[#This Row],[Total Third-party Pay]]</f>
        <v>0</v>
      </c>
      <c r="Q3531" s="205"/>
      <c r="R3531" s="70" t="e">
        <f>VLOOKUP(Table7[[#This Row],[Patient PHN]],'[1]MASTER LIST'!$C:$D,2,FALSE)</f>
        <v>#N/A</v>
      </c>
    </row>
    <row r="3532" spans="1:18" x14ac:dyDescent="0.25">
      <c r="A3532" s="202"/>
      <c r="B3532" s="203"/>
      <c r="C3532" s="204"/>
      <c r="D3532" s="204"/>
      <c r="E3532" s="204"/>
      <c r="F3532" s="204"/>
      <c r="G3532" s="204"/>
      <c r="H3532" s="131"/>
      <c r="I3532" s="204"/>
      <c r="J3532" s="204"/>
      <c r="K3532" s="205"/>
      <c r="L3532" s="205"/>
      <c r="M3532" s="205"/>
      <c r="N3532" s="227">
        <f>Table7[[#This Row],[Drug Cost]]+Table7[[#This Row],[Drug Markup]]+Table7[[#This Row],[Drug Dispensing Fee]]</f>
        <v>0</v>
      </c>
      <c r="O3532" s="132"/>
      <c r="P3532" s="205">
        <f>Table7[[#This Row],[Total Drug Cost]]-Table7[[#This Row],[Total Third-party Pay]]</f>
        <v>0</v>
      </c>
      <c r="Q3532" s="205"/>
      <c r="R3532" s="70" t="e">
        <f>VLOOKUP(Table7[[#This Row],[Patient PHN]],'[1]MASTER LIST'!$C:$D,2,FALSE)</f>
        <v>#N/A</v>
      </c>
    </row>
    <row r="3533" spans="1:18" x14ac:dyDescent="0.25">
      <c r="A3533" s="202"/>
      <c r="B3533" s="203"/>
      <c r="C3533" s="204"/>
      <c r="D3533" s="204"/>
      <c r="E3533" s="204"/>
      <c r="F3533" s="204"/>
      <c r="G3533" s="204"/>
      <c r="H3533" s="131"/>
      <c r="I3533" s="204"/>
      <c r="J3533" s="204"/>
      <c r="K3533" s="205"/>
      <c r="L3533" s="205"/>
      <c r="M3533" s="205"/>
      <c r="N3533" s="227">
        <f>Table7[[#This Row],[Drug Cost]]+Table7[[#This Row],[Drug Markup]]+Table7[[#This Row],[Drug Dispensing Fee]]</f>
        <v>0</v>
      </c>
      <c r="O3533" s="132"/>
      <c r="P3533" s="205">
        <f>Table7[[#This Row],[Total Drug Cost]]-Table7[[#This Row],[Total Third-party Pay]]</f>
        <v>0</v>
      </c>
      <c r="Q3533" s="205"/>
      <c r="R3533" s="70" t="e">
        <f>VLOOKUP(Table7[[#This Row],[Patient PHN]],'[1]MASTER LIST'!$C:$D,2,FALSE)</f>
        <v>#N/A</v>
      </c>
    </row>
    <row r="3534" spans="1:18" x14ac:dyDescent="0.25">
      <c r="A3534" s="202"/>
      <c r="B3534" s="203"/>
      <c r="C3534" s="204"/>
      <c r="D3534" s="204"/>
      <c r="E3534" s="204"/>
      <c r="F3534" s="204"/>
      <c r="G3534" s="204"/>
      <c r="H3534" s="131"/>
      <c r="I3534" s="204"/>
      <c r="J3534" s="204"/>
      <c r="K3534" s="205"/>
      <c r="L3534" s="205"/>
      <c r="M3534" s="205"/>
      <c r="N3534" s="227">
        <f>Table7[[#This Row],[Drug Cost]]+Table7[[#This Row],[Drug Markup]]+Table7[[#This Row],[Drug Dispensing Fee]]</f>
        <v>0</v>
      </c>
      <c r="O3534" s="132"/>
      <c r="P3534" s="205">
        <f>Table7[[#This Row],[Total Drug Cost]]-Table7[[#This Row],[Total Third-party Pay]]</f>
        <v>0</v>
      </c>
      <c r="Q3534" s="205"/>
      <c r="R3534" s="70" t="e">
        <f>VLOOKUP(Table7[[#This Row],[Patient PHN]],'[1]MASTER LIST'!$C:$D,2,FALSE)</f>
        <v>#N/A</v>
      </c>
    </row>
    <row r="3535" spans="1:18" x14ac:dyDescent="0.25">
      <c r="A3535" s="202"/>
      <c r="B3535" s="203"/>
      <c r="C3535" s="204"/>
      <c r="D3535" s="204"/>
      <c r="E3535" s="204"/>
      <c r="F3535" s="204"/>
      <c r="G3535" s="204"/>
      <c r="H3535" s="131"/>
      <c r="I3535" s="204"/>
      <c r="J3535" s="204"/>
      <c r="K3535" s="205"/>
      <c r="L3535" s="205"/>
      <c r="M3535" s="205"/>
      <c r="N3535" s="227">
        <f>Table7[[#This Row],[Drug Cost]]+Table7[[#This Row],[Drug Markup]]+Table7[[#This Row],[Drug Dispensing Fee]]</f>
        <v>0</v>
      </c>
      <c r="O3535" s="132"/>
      <c r="P3535" s="205">
        <f>Table7[[#This Row],[Total Drug Cost]]-Table7[[#This Row],[Total Third-party Pay]]</f>
        <v>0</v>
      </c>
      <c r="Q3535" s="205"/>
      <c r="R3535" s="70" t="e">
        <f>VLOOKUP(Table7[[#This Row],[Patient PHN]],'[1]MASTER LIST'!$C:$D,2,FALSE)</f>
        <v>#N/A</v>
      </c>
    </row>
    <row r="3536" spans="1:18" x14ac:dyDescent="0.25">
      <c r="A3536" s="202"/>
      <c r="B3536" s="203"/>
      <c r="C3536" s="204"/>
      <c r="D3536" s="204"/>
      <c r="E3536" s="204"/>
      <c r="F3536" s="204"/>
      <c r="G3536" s="204"/>
      <c r="H3536" s="131"/>
      <c r="I3536" s="204"/>
      <c r="J3536" s="204"/>
      <c r="K3536" s="205"/>
      <c r="L3536" s="205"/>
      <c r="M3536" s="205"/>
      <c r="N3536" s="227">
        <f>Table7[[#This Row],[Drug Cost]]+Table7[[#This Row],[Drug Markup]]+Table7[[#This Row],[Drug Dispensing Fee]]</f>
        <v>0</v>
      </c>
      <c r="O3536" s="132"/>
      <c r="P3536" s="205">
        <f>Table7[[#This Row],[Total Drug Cost]]-Table7[[#This Row],[Total Third-party Pay]]</f>
        <v>0</v>
      </c>
      <c r="Q3536" s="205"/>
      <c r="R3536" s="70" t="e">
        <f>VLOOKUP(Table7[[#This Row],[Patient PHN]],'[1]MASTER LIST'!$C:$D,2,FALSE)</f>
        <v>#N/A</v>
      </c>
    </row>
    <row r="3537" spans="1:18" x14ac:dyDescent="0.25">
      <c r="A3537" s="202"/>
      <c r="B3537" s="203"/>
      <c r="C3537" s="204"/>
      <c r="D3537" s="204"/>
      <c r="E3537" s="204"/>
      <c r="F3537" s="204"/>
      <c r="G3537" s="204"/>
      <c r="H3537" s="131"/>
      <c r="I3537" s="204"/>
      <c r="J3537" s="204"/>
      <c r="K3537" s="205"/>
      <c r="L3537" s="205"/>
      <c r="M3537" s="205"/>
      <c r="N3537" s="227">
        <f>Table7[[#This Row],[Drug Cost]]+Table7[[#This Row],[Drug Markup]]+Table7[[#This Row],[Drug Dispensing Fee]]</f>
        <v>0</v>
      </c>
      <c r="O3537" s="132"/>
      <c r="P3537" s="205">
        <f>Table7[[#This Row],[Total Drug Cost]]-Table7[[#This Row],[Total Third-party Pay]]</f>
        <v>0</v>
      </c>
      <c r="Q3537" s="205"/>
      <c r="R3537" s="70" t="e">
        <f>VLOOKUP(Table7[[#This Row],[Patient PHN]],'[1]MASTER LIST'!$C:$D,2,FALSE)</f>
        <v>#N/A</v>
      </c>
    </row>
    <row r="3538" spans="1:18" x14ac:dyDescent="0.25">
      <c r="A3538" s="202"/>
      <c r="B3538" s="203"/>
      <c r="C3538" s="204"/>
      <c r="D3538" s="204"/>
      <c r="E3538" s="204"/>
      <c r="F3538" s="204"/>
      <c r="G3538" s="204"/>
      <c r="H3538" s="131"/>
      <c r="I3538" s="204"/>
      <c r="J3538" s="204"/>
      <c r="K3538" s="205"/>
      <c r="L3538" s="205"/>
      <c r="M3538" s="205"/>
      <c r="N3538" s="227">
        <f>Table7[[#This Row],[Drug Cost]]+Table7[[#This Row],[Drug Markup]]+Table7[[#This Row],[Drug Dispensing Fee]]</f>
        <v>0</v>
      </c>
      <c r="O3538" s="132"/>
      <c r="P3538" s="205">
        <f>Table7[[#This Row],[Total Drug Cost]]-Table7[[#This Row],[Total Third-party Pay]]</f>
        <v>0</v>
      </c>
      <c r="Q3538" s="205"/>
      <c r="R3538" s="70" t="e">
        <f>VLOOKUP(Table7[[#This Row],[Patient PHN]],'[1]MASTER LIST'!$C:$D,2,FALSE)</f>
        <v>#N/A</v>
      </c>
    </row>
    <row r="3539" spans="1:18" x14ac:dyDescent="0.25">
      <c r="A3539" s="202"/>
      <c r="B3539" s="203"/>
      <c r="C3539" s="204"/>
      <c r="D3539" s="204"/>
      <c r="E3539" s="204"/>
      <c r="F3539" s="204"/>
      <c r="G3539" s="204"/>
      <c r="H3539" s="131"/>
      <c r="I3539" s="204"/>
      <c r="J3539" s="204"/>
      <c r="K3539" s="205"/>
      <c r="L3539" s="205"/>
      <c r="M3539" s="205"/>
      <c r="N3539" s="227">
        <f>Table7[[#This Row],[Drug Cost]]+Table7[[#This Row],[Drug Markup]]+Table7[[#This Row],[Drug Dispensing Fee]]</f>
        <v>0</v>
      </c>
      <c r="O3539" s="132"/>
      <c r="P3539" s="205">
        <f>Table7[[#This Row],[Total Drug Cost]]-Table7[[#This Row],[Total Third-party Pay]]</f>
        <v>0</v>
      </c>
      <c r="Q3539" s="205"/>
      <c r="R3539" s="70" t="e">
        <f>VLOOKUP(Table7[[#This Row],[Patient PHN]],'[1]MASTER LIST'!$C:$D,2,FALSE)</f>
        <v>#N/A</v>
      </c>
    </row>
    <row r="3540" spans="1:18" x14ac:dyDescent="0.25">
      <c r="A3540" s="202"/>
      <c r="B3540" s="203"/>
      <c r="C3540" s="204"/>
      <c r="D3540" s="204"/>
      <c r="E3540" s="204"/>
      <c r="F3540" s="204"/>
      <c r="G3540" s="204"/>
      <c r="H3540" s="131"/>
      <c r="I3540" s="204"/>
      <c r="J3540" s="204"/>
      <c r="K3540" s="205"/>
      <c r="L3540" s="205"/>
      <c r="M3540" s="205"/>
      <c r="N3540" s="227">
        <f>Table7[[#This Row],[Drug Cost]]+Table7[[#This Row],[Drug Markup]]+Table7[[#This Row],[Drug Dispensing Fee]]</f>
        <v>0</v>
      </c>
      <c r="O3540" s="132"/>
      <c r="P3540" s="205">
        <f>Table7[[#This Row],[Total Drug Cost]]-Table7[[#This Row],[Total Third-party Pay]]</f>
        <v>0</v>
      </c>
      <c r="Q3540" s="205"/>
      <c r="R3540" s="70" t="e">
        <f>VLOOKUP(Table7[[#This Row],[Patient PHN]],'[1]MASTER LIST'!$C:$D,2,FALSE)</f>
        <v>#N/A</v>
      </c>
    </row>
    <row r="3541" spans="1:18" x14ac:dyDescent="0.25">
      <c r="A3541" s="202"/>
      <c r="B3541" s="203"/>
      <c r="C3541" s="204"/>
      <c r="D3541" s="204"/>
      <c r="E3541" s="204"/>
      <c r="F3541" s="204"/>
      <c r="G3541" s="204"/>
      <c r="H3541" s="131"/>
      <c r="I3541" s="204"/>
      <c r="J3541" s="204"/>
      <c r="K3541" s="205"/>
      <c r="L3541" s="205"/>
      <c r="M3541" s="205"/>
      <c r="N3541" s="227">
        <f>Table7[[#This Row],[Drug Cost]]+Table7[[#This Row],[Drug Markup]]+Table7[[#This Row],[Drug Dispensing Fee]]</f>
        <v>0</v>
      </c>
      <c r="O3541" s="132"/>
      <c r="P3541" s="205">
        <f>Table7[[#This Row],[Total Drug Cost]]-Table7[[#This Row],[Total Third-party Pay]]</f>
        <v>0</v>
      </c>
      <c r="Q3541" s="205"/>
      <c r="R3541" s="70" t="e">
        <f>VLOOKUP(Table7[[#This Row],[Patient PHN]],'[1]MASTER LIST'!$C:$D,2,FALSE)</f>
        <v>#N/A</v>
      </c>
    </row>
    <row r="3542" spans="1:18" x14ac:dyDescent="0.25">
      <c r="A3542" s="202"/>
      <c r="B3542" s="203"/>
      <c r="C3542" s="204"/>
      <c r="D3542" s="204"/>
      <c r="E3542" s="204"/>
      <c r="F3542" s="204"/>
      <c r="G3542" s="204"/>
      <c r="H3542" s="131"/>
      <c r="I3542" s="204"/>
      <c r="J3542" s="204"/>
      <c r="K3542" s="205"/>
      <c r="L3542" s="205"/>
      <c r="M3542" s="205"/>
      <c r="N3542" s="227">
        <f>Table7[[#This Row],[Drug Cost]]+Table7[[#This Row],[Drug Markup]]+Table7[[#This Row],[Drug Dispensing Fee]]</f>
        <v>0</v>
      </c>
      <c r="O3542" s="132"/>
      <c r="P3542" s="205">
        <f>Table7[[#This Row],[Total Drug Cost]]-Table7[[#This Row],[Total Third-party Pay]]</f>
        <v>0</v>
      </c>
      <c r="Q3542" s="205"/>
      <c r="R3542" s="70" t="e">
        <f>VLOOKUP(Table7[[#This Row],[Patient PHN]],'[1]MASTER LIST'!$C:$D,2,FALSE)</f>
        <v>#N/A</v>
      </c>
    </row>
    <row r="3543" spans="1:18" x14ac:dyDescent="0.25">
      <c r="A3543" s="202"/>
      <c r="B3543" s="203"/>
      <c r="C3543" s="204"/>
      <c r="D3543" s="204"/>
      <c r="E3543" s="204"/>
      <c r="F3543" s="204"/>
      <c r="G3543" s="204"/>
      <c r="H3543" s="131"/>
      <c r="I3543" s="204"/>
      <c r="J3543" s="204"/>
      <c r="K3543" s="205"/>
      <c r="L3543" s="205"/>
      <c r="M3543" s="205"/>
      <c r="N3543" s="227">
        <f>Table7[[#This Row],[Drug Cost]]+Table7[[#This Row],[Drug Markup]]+Table7[[#This Row],[Drug Dispensing Fee]]</f>
        <v>0</v>
      </c>
      <c r="O3543" s="132"/>
      <c r="P3543" s="205">
        <f>Table7[[#This Row],[Total Drug Cost]]-Table7[[#This Row],[Total Third-party Pay]]</f>
        <v>0</v>
      </c>
      <c r="Q3543" s="205"/>
      <c r="R3543" s="70" t="e">
        <f>VLOOKUP(Table7[[#This Row],[Patient PHN]],'[1]MASTER LIST'!$C:$D,2,FALSE)</f>
        <v>#N/A</v>
      </c>
    </row>
    <row r="3544" spans="1:18" x14ac:dyDescent="0.25">
      <c r="A3544" s="202"/>
      <c r="B3544" s="203"/>
      <c r="C3544" s="204"/>
      <c r="D3544" s="204"/>
      <c r="E3544" s="204"/>
      <c r="F3544" s="204"/>
      <c r="G3544" s="204"/>
      <c r="H3544" s="131"/>
      <c r="I3544" s="204"/>
      <c r="J3544" s="204"/>
      <c r="K3544" s="205"/>
      <c r="L3544" s="205"/>
      <c r="M3544" s="205"/>
      <c r="N3544" s="227">
        <f>Table7[[#This Row],[Drug Cost]]+Table7[[#This Row],[Drug Markup]]+Table7[[#This Row],[Drug Dispensing Fee]]</f>
        <v>0</v>
      </c>
      <c r="O3544" s="132"/>
      <c r="P3544" s="205">
        <f>Table7[[#This Row],[Total Drug Cost]]-Table7[[#This Row],[Total Third-party Pay]]</f>
        <v>0</v>
      </c>
      <c r="Q3544" s="205"/>
      <c r="R3544" s="70" t="e">
        <f>VLOOKUP(Table7[[#This Row],[Patient PHN]],'[1]MASTER LIST'!$C:$D,2,FALSE)</f>
        <v>#N/A</v>
      </c>
    </row>
    <row r="3545" spans="1:18" x14ac:dyDescent="0.25">
      <c r="A3545" s="202"/>
      <c r="B3545" s="203"/>
      <c r="C3545" s="204"/>
      <c r="D3545" s="204"/>
      <c r="E3545" s="204"/>
      <c r="F3545" s="204"/>
      <c r="G3545" s="204"/>
      <c r="H3545" s="131"/>
      <c r="I3545" s="204"/>
      <c r="J3545" s="204"/>
      <c r="K3545" s="205"/>
      <c r="L3545" s="205"/>
      <c r="M3545" s="205"/>
      <c r="N3545" s="227">
        <f>Table7[[#This Row],[Drug Cost]]+Table7[[#This Row],[Drug Markup]]+Table7[[#This Row],[Drug Dispensing Fee]]</f>
        <v>0</v>
      </c>
      <c r="O3545" s="132"/>
      <c r="P3545" s="205">
        <f>Table7[[#This Row],[Total Drug Cost]]-Table7[[#This Row],[Total Third-party Pay]]</f>
        <v>0</v>
      </c>
      <c r="Q3545" s="205"/>
      <c r="R3545" s="70" t="e">
        <f>VLOOKUP(Table7[[#This Row],[Patient PHN]],'[1]MASTER LIST'!$C:$D,2,FALSE)</f>
        <v>#N/A</v>
      </c>
    </row>
    <row r="3546" spans="1:18" x14ac:dyDescent="0.25">
      <c r="A3546" s="202"/>
      <c r="B3546" s="203"/>
      <c r="C3546" s="204"/>
      <c r="D3546" s="204"/>
      <c r="E3546" s="204"/>
      <c r="F3546" s="204"/>
      <c r="G3546" s="204"/>
      <c r="H3546" s="131"/>
      <c r="I3546" s="204"/>
      <c r="J3546" s="204"/>
      <c r="K3546" s="205"/>
      <c r="L3546" s="205"/>
      <c r="M3546" s="205"/>
      <c r="N3546" s="227">
        <f>Table7[[#This Row],[Drug Cost]]+Table7[[#This Row],[Drug Markup]]+Table7[[#This Row],[Drug Dispensing Fee]]</f>
        <v>0</v>
      </c>
      <c r="O3546" s="132"/>
      <c r="P3546" s="205">
        <f>Table7[[#This Row],[Total Drug Cost]]-Table7[[#This Row],[Total Third-party Pay]]</f>
        <v>0</v>
      </c>
      <c r="Q3546" s="205"/>
      <c r="R3546" s="70" t="e">
        <f>VLOOKUP(Table7[[#This Row],[Patient PHN]],'[1]MASTER LIST'!$C:$D,2,FALSE)</f>
        <v>#N/A</v>
      </c>
    </row>
    <row r="3547" spans="1:18" x14ac:dyDescent="0.25">
      <c r="A3547" s="202"/>
      <c r="B3547" s="203"/>
      <c r="C3547" s="204"/>
      <c r="D3547" s="204"/>
      <c r="E3547" s="204"/>
      <c r="F3547" s="204"/>
      <c r="G3547" s="204"/>
      <c r="H3547" s="131"/>
      <c r="I3547" s="204"/>
      <c r="J3547" s="204"/>
      <c r="K3547" s="205"/>
      <c r="L3547" s="205"/>
      <c r="M3547" s="205"/>
      <c r="N3547" s="227">
        <f>Table7[[#This Row],[Drug Cost]]+Table7[[#This Row],[Drug Markup]]+Table7[[#This Row],[Drug Dispensing Fee]]</f>
        <v>0</v>
      </c>
      <c r="O3547" s="132"/>
      <c r="P3547" s="205">
        <f>Table7[[#This Row],[Total Drug Cost]]-Table7[[#This Row],[Total Third-party Pay]]</f>
        <v>0</v>
      </c>
      <c r="Q3547" s="205"/>
      <c r="R3547" s="70" t="e">
        <f>VLOOKUP(Table7[[#This Row],[Patient PHN]],'[1]MASTER LIST'!$C:$D,2,FALSE)</f>
        <v>#N/A</v>
      </c>
    </row>
    <row r="3548" spans="1:18" x14ac:dyDescent="0.25">
      <c r="A3548" s="202"/>
      <c r="B3548" s="203"/>
      <c r="C3548" s="204"/>
      <c r="D3548" s="204"/>
      <c r="E3548" s="204"/>
      <c r="F3548" s="204"/>
      <c r="G3548" s="204"/>
      <c r="H3548" s="131"/>
      <c r="I3548" s="204"/>
      <c r="J3548" s="204"/>
      <c r="K3548" s="205"/>
      <c r="L3548" s="205"/>
      <c r="M3548" s="205"/>
      <c r="N3548" s="227">
        <f>Table7[[#This Row],[Drug Cost]]+Table7[[#This Row],[Drug Markup]]+Table7[[#This Row],[Drug Dispensing Fee]]</f>
        <v>0</v>
      </c>
      <c r="O3548" s="132"/>
      <c r="P3548" s="205">
        <f>Table7[[#This Row],[Total Drug Cost]]-Table7[[#This Row],[Total Third-party Pay]]</f>
        <v>0</v>
      </c>
      <c r="Q3548" s="205"/>
      <c r="R3548" s="70" t="e">
        <f>VLOOKUP(Table7[[#This Row],[Patient PHN]],'[1]MASTER LIST'!$C:$D,2,FALSE)</f>
        <v>#N/A</v>
      </c>
    </row>
    <row r="3549" spans="1:18" x14ac:dyDescent="0.25">
      <c r="A3549" s="202"/>
      <c r="B3549" s="203"/>
      <c r="C3549" s="204"/>
      <c r="D3549" s="204"/>
      <c r="E3549" s="204"/>
      <c r="F3549" s="204"/>
      <c r="G3549" s="204"/>
      <c r="H3549" s="131"/>
      <c r="I3549" s="204"/>
      <c r="J3549" s="204"/>
      <c r="K3549" s="205"/>
      <c r="L3549" s="205"/>
      <c r="M3549" s="205"/>
      <c r="N3549" s="227">
        <f>Table7[[#This Row],[Drug Cost]]+Table7[[#This Row],[Drug Markup]]+Table7[[#This Row],[Drug Dispensing Fee]]</f>
        <v>0</v>
      </c>
      <c r="O3549" s="132"/>
      <c r="P3549" s="205">
        <f>Table7[[#This Row],[Total Drug Cost]]-Table7[[#This Row],[Total Third-party Pay]]</f>
        <v>0</v>
      </c>
      <c r="Q3549" s="205"/>
      <c r="R3549" s="70" t="e">
        <f>VLOOKUP(Table7[[#This Row],[Patient PHN]],'[1]MASTER LIST'!$C:$D,2,FALSE)</f>
        <v>#N/A</v>
      </c>
    </row>
    <row r="3550" spans="1:18" x14ac:dyDescent="0.25">
      <c r="A3550" s="202"/>
      <c r="B3550" s="203"/>
      <c r="C3550" s="204"/>
      <c r="D3550" s="204"/>
      <c r="E3550" s="204"/>
      <c r="F3550" s="204"/>
      <c r="G3550" s="204"/>
      <c r="H3550" s="131"/>
      <c r="I3550" s="204"/>
      <c r="J3550" s="204"/>
      <c r="K3550" s="205"/>
      <c r="L3550" s="205"/>
      <c r="M3550" s="205"/>
      <c r="N3550" s="227">
        <f>Table7[[#This Row],[Drug Cost]]+Table7[[#This Row],[Drug Markup]]+Table7[[#This Row],[Drug Dispensing Fee]]</f>
        <v>0</v>
      </c>
      <c r="O3550" s="132"/>
      <c r="P3550" s="205">
        <f>Table7[[#This Row],[Total Drug Cost]]-Table7[[#This Row],[Total Third-party Pay]]</f>
        <v>0</v>
      </c>
      <c r="Q3550" s="205"/>
      <c r="R3550" s="70" t="e">
        <f>VLOOKUP(Table7[[#This Row],[Patient PHN]],'[1]MASTER LIST'!$C:$D,2,FALSE)</f>
        <v>#N/A</v>
      </c>
    </row>
    <row r="3551" spans="1:18" x14ac:dyDescent="0.25">
      <c r="A3551" s="202"/>
      <c r="B3551" s="203"/>
      <c r="C3551" s="204"/>
      <c r="D3551" s="204"/>
      <c r="E3551" s="204"/>
      <c r="F3551" s="204"/>
      <c r="G3551" s="204"/>
      <c r="H3551" s="131"/>
      <c r="I3551" s="204"/>
      <c r="J3551" s="204"/>
      <c r="K3551" s="205"/>
      <c r="L3551" s="205"/>
      <c r="M3551" s="205"/>
      <c r="N3551" s="227">
        <f>Table7[[#This Row],[Drug Cost]]+Table7[[#This Row],[Drug Markup]]+Table7[[#This Row],[Drug Dispensing Fee]]</f>
        <v>0</v>
      </c>
      <c r="O3551" s="132"/>
      <c r="P3551" s="205">
        <f>Table7[[#This Row],[Total Drug Cost]]-Table7[[#This Row],[Total Third-party Pay]]</f>
        <v>0</v>
      </c>
      <c r="Q3551" s="205"/>
      <c r="R3551" s="70" t="e">
        <f>VLOOKUP(Table7[[#This Row],[Patient PHN]],'[1]MASTER LIST'!$C:$D,2,FALSE)</f>
        <v>#N/A</v>
      </c>
    </row>
    <row r="3552" spans="1:18" x14ac:dyDescent="0.25">
      <c r="A3552" s="202"/>
      <c r="B3552" s="203"/>
      <c r="C3552" s="204"/>
      <c r="D3552" s="204"/>
      <c r="E3552" s="204"/>
      <c r="F3552" s="204"/>
      <c r="G3552" s="204"/>
      <c r="H3552" s="131"/>
      <c r="I3552" s="204"/>
      <c r="J3552" s="204"/>
      <c r="K3552" s="205"/>
      <c r="L3552" s="205"/>
      <c r="M3552" s="205"/>
      <c r="N3552" s="227">
        <f>Table7[[#This Row],[Drug Cost]]+Table7[[#This Row],[Drug Markup]]+Table7[[#This Row],[Drug Dispensing Fee]]</f>
        <v>0</v>
      </c>
      <c r="O3552" s="132"/>
      <c r="P3552" s="205">
        <f>Table7[[#This Row],[Total Drug Cost]]-Table7[[#This Row],[Total Third-party Pay]]</f>
        <v>0</v>
      </c>
      <c r="Q3552" s="205"/>
      <c r="R3552" s="70" t="e">
        <f>VLOOKUP(Table7[[#This Row],[Patient PHN]],'[1]MASTER LIST'!$C:$D,2,FALSE)</f>
        <v>#N/A</v>
      </c>
    </row>
    <row r="3553" spans="1:18" x14ac:dyDescent="0.25">
      <c r="A3553" s="202"/>
      <c r="B3553" s="203"/>
      <c r="C3553" s="204"/>
      <c r="D3553" s="204"/>
      <c r="E3553" s="204"/>
      <c r="F3553" s="204"/>
      <c r="G3553" s="204"/>
      <c r="H3553" s="131"/>
      <c r="I3553" s="204"/>
      <c r="J3553" s="204"/>
      <c r="K3553" s="205"/>
      <c r="L3553" s="205"/>
      <c r="M3553" s="205"/>
      <c r="N3553" s="227">
        <f>Table7[[#This Row],[Drug Cost]]+Table7[[#This Row],[Drug Markup]]+Table7[[#This Row],[Drug Dispensing Fee]]</f>
        <v>0</v>
      </c>
      <c r="O3553" s="132"/>
      <c r="P3553" s="205">
        <f>Table7[[#This Row],[Total Drug Cost]]-Table7[[#This Row],[Total Third-party Pay]]</f>
        <v>0</v>
      </c>
      <c r="Q3553" s="205"/>
      <c r="R3553" s="70" t="e">
        <f>VLOOKUP(Table7[[#This Row],[Patient PHN]],'[1]MASTER LIST'!$C:$D,2,FALSE)</f>
        <v>#N/A</v>
      </c>
    </row>
    <row r="3554" spans="1:18" x14ac:dyDescent="0.25">
      <c r="A3554" s="202"/>
      <c r="B3554" s="203"/>
      <c r="C3554" s="204"/>
      <c r="D3554" s="204"/>
      <c r="E3554" s="204"/>
      <c r="F3554" s="204"/>
      <c r="G3554" s="204"/>
      <c r="H3554" s="131"/>
      <c r="I3554" s="204"/>
      <c r="J3554" s="204"/>
      <c r="K3554" s="205"/>
      <c r="L3554" s="205"/>
      <c r="M3554" s="205"/>
      <c r="N3554" s="227">
        <f>Table7[[#This Row],[Drug Cost]]+Table7[[#This Row],[Drug Markup]]+Table7[[#This Row],[Drug Dispensing Fee]]</f>
        <v>0</v>
      </c>
      <c r="O3554" s="132"/>
      <c r="P3554" s="205">
        <f>Table7[[#This Row],[Total Drug Cost]]-Table7[[#This Row],[Total Third-party Pay]]</f>
        <v>0</v>
      </c>
      <c r="Q3554" s="205"/>
      <c r="R3554" s="70" t="e">
        <f>VLOOKUP(Table7[[#This Row],[Patient PHN]],'[1]MASTER LIST'!$C:$D,2,FALSE)</f>
        <v>#N/A</v>
      </c>
    </row>
    <row r="3555" spans="1:18" x14ac:dyDescent="0.25">
      <c r="A3555" s="202"/>
      <c r="B3555" s="203"/>
      <c r="C3555" s="204"/>
      <c r="D3555" s="204"/>
      <c r="E3555" s="204"/>
      <c r="F3555" s="204"/>
      <c r="G3555" s="204"/>
      <c r="H3555" s="131"/>
      <c r="I3555" s="204"/>
      <c r="J3555" s="204"/>
      <c r="K3555" s="205"/>
      <c r="L3555" s="205"/>
      <c r="M3555" s="205"/>
      <c r="N3555" s="227">
        <f>Table7[[#This Row],[Drug Cost]]+Table7[[#This Row],[Drug Markup]]+Table7[[#This Row],[Drug Dispensing Fee]]</f>
        <v>0</v>
      </c>
      <c r="O3555" s="132"/>
      <c r="P3555" s="205">
        <f>Table7[[#This Row],[Total Drug Cost]]-Table7[[#This Row],[Total Third-party Pay]]</f>
        <v>0</v>
      </c>
      <c r="Q3555" s="205"/>
      <c r="R3555" s="70" t="e">
        <f>VLOOKUP(Table7[[#This Row],[Patient PHN]],'[1]MASTER LIST'!$C:$D,2,FALSE)</f>
        <v>#N/A</v>
      </c>
    </row>
    <row r="3556" spans="1:18" x14ac:dyDescent="0.25">
      <c r="A3556" s="202"/>
      <c r="B3556" s="203"/>
      <c r="C3556" s="204"/>
      <c r="D3556" s="204"/>
      <c r="E3556" s="204"/>
      <c r="F3556" s="204"/>
      <c r="G3556" s="204"/>
      <c r="H3556" s="131"/>
      <c r="I3556" s="204"/>
      <c r="J3556" s="204"/>
      <c r="K3556" s="205"/>
      <c r="L3556" s="205"/>
      <c r="M3556" s="205"/>
      <c r="N3556" s="227">
        <f>Table7[[#This Row],[Drug Cost]]+Table7[[#This Row],[Drug Markup]]+Table7[[#This Row],[Drug Dispensing Fee]]</f>
        <v>0</v>
      </c>
      <c r="O3556" s="132"/>
      <c r="P3556" s="205">
        <f>Table7[[#This Row],[Total Drug Cost]]-Table7[[#This Row],[Total Third-party Pay]]</f>
        <v>0</v>
      </c>
      <c r="Q3556" s="205"/>
      <c r="R3556" s="70" t="e">
        <f>VLOOKUP(Table7[[#This Row],[Patient PHN]],'[1]MASTER LIST'!$C:$D,2,FALSE)</f>
        <v>#N/A</v>
      </c>
    </row>
    <row r="3557" spans="1:18" x14ac:dyDescent="0.25">
      <c r="A3557" s="202"/>
      <c r="B3557" s="203"/>
      <c r="C3557" s="204"/>
      <c r="D3557" s="204"/>
      <c r="E3557" s="204"/>
      <c r="F3557" s="204"/>
      <c r="G3557" s="204"/>
      <c r="H3557" s="131"/>
      <c r="I3557" s="204"/>
      <c r="J3557" s="204"/>
      <c r="K3557" s="205"/>
      <c r="L3557" s="205"/>
      <c r="M3557" s="205"/>
      <c r="N3557" s="227">
        <f>Table7[[#This Row],[Drug Cost]]+Table7[[#This Row],[Drug Markup]]+Table7[[#This Row],[Drug Dispensing Fee]]</f>
        <v>0</v>
      </c>
      <c r="O3557" s="132"/>
      <c r="P3557" s="205">
        <f>Table7[[#This Row],[Total Drug Cost]]-Table7[[#This Row],[Total Third-party Pay]]</f>
        <v>0</v>
      </c>
      <c r="Q3557" s="205"/>
      <c r="R3557" s="70" t="e">
        <f>VLOOKUP(Table7[[#This Row],[Patient PHN]],'[1]MASTER LIST'!$C:$D,2,FALSE)</f>
        <v>#N/A</v>
      </c>
    </row>
    <row r="3558" spans="1:18" x14ac:dyDescent="0.25">
      <c r="A3558" s="202"/>
      <c r="B3558" s="203"/>
      <c r="C3558" s="204"/>
      <c r="D3558" s="204"/>
      <c r="E3558" s="204"/>
      <c r="F3558" s="204"/>
      <c r="G3558" s="204"/>
      <c r="H3558" s="131"/>
      <c r="I3558" s="204"/>
      <c r="J3558" s="204"/>
      <c r="K3558" s="205"/>
      <c r="L3558" s="205"/>
      <c r="M3558" s="205"/>
      <c r="N3558" s="227">
        <f>Table7[[#This Row],[Drug Cost]]+Table7[[#This Row],[Drug Markup]]+Table7[[#This Row],[Drug Dispensing Fee]]</f>
        <v>0</v>
      </c>
      <c r="O3558" s="132"/>
      <c r="P3558" s="205">
        <f>Table7[[#This Row],[Total Drug Cost]]-Table7[[#This Row],[Total Third-party Pay]]</f>
        <v>0</v>
      </c>
      <c r="Q3558" s="205"/>
      <c r="R3558" s="70" t="e">
        <f>VLOOKUP(Table7[[#This Row],[Patient PHN]],'[1]MASTER LIST'!$C:$D,2,FALSE)</f>
        <v>#N/A</v>
      </c>
    </row>
    <row r="3559" spans="1:18" x14ac:dyDescent="0.25">
      <c r="A3559" s="202"/>
      <c r="B3559" s="203"/>
      <c r="C3559" s="204"/>
      <c r="D3559" s="204"/>
      <c r="E3559" s="204"/>
      <c r="F3559" s="204"/>
      <c r="G3559" s="204"/>
      <c r="H3559" s="131"/>
      <c r="I3559" s="204"/>
      <c r="J3559" s="204"/>
      <c r="K3559" s="205"/>
      <c r="L3559" s="205"/>
      <c r="M3559" s="205"/>
      <c r="N3559" s="227">
        <f>Table7[[#This Row],[Drug Cost]]+Table7[[#This Row],[Drug Markup]]+Table7[[#This Row],[Drug Dispensing Fee]]</f>
        <v>0</v>
      </c>
      <c r="O3559" s="132"/>
      <c r="P3559" s="205">
        <f>Table7[[#This Row],[Total Drug Cost]]-Table7[[#This Row],[Total Third-party Pay]]</f>
        <v>0</v>
      </c>
      <c r="Q3559" s="205"/>
      <c r="R3559" s="70" t="e">
        <f>VLOOKUP(Table7[[#This Row],[Patient PHN]],'[1]MASTER LIST'!$C:$D,2,FALSE)</f>
        <v>#N/A</v>
      </c>
    </row>
    <row r="3560" spans="1:18" x14ac:dyDescent="0.25">
      <c r="A3560" s="202"/>
      <c r="B3560" s="203"/>
      <c r="C3560" s="204"/>
      <c r="D3560" s="204"/>
      <c r="E3560" s="204"/>
      <c r="F3560" s="204"/>
      <c r="G3560" s="204"/>
      <c r="H3560" s="131"/>
      <c r="I3560" s="204"/>
      <c r="J3560" s="204"/>
      <c r="K3560" s="205"/>
      <c r="L3560" s="205"/>
      <c r="M3560" s="205"/>
      <c r="N3560" s="227">
        <f>Table7[[#This Row],[Drug Cost]]+Table7[[#This Row],[Drug Markup]]+Table7[[#This Row],[Drug Dispensing Fee]]</f>
        <v>0</v>
      </c>
      <c r="O3560" s="132"/>
      <c r="P3560" s="205">
        <f>Table7[[#This Row],[Total Drug Cost]]-Table7[[#This Row],[Total Third-party Pay]]</f>
        <v>0</v>
      </c>
      <c r="Q3560" s="205"/>
      <c r="R3560" s="70" t="e">
        <f>VLOOKUP(Table7[[#This Row],[Patient PHN]],'[1]MASTER LIST'!$C:$D,2,FALSE)</f>
        <v>#N/A</v>
      </c>
    </row>
    <row r="3561" spans="1:18" x14ac:dyDescent="0.25">
      <c r="A3561" s="202"/>
      <c r="B3561" s="203"/>
      <c r="C3561" s="204"/>
      <c r="D3561" s="204"/>
      <c r="E3561" s="204"/>
      <c r="F3561" s="204"/>
      <c r="G3561" s="204"/>
      <c r="H3561" s="131"/>
      <c r="I3561" s="204"/>
      <c r="J3561" s="204"/>
      <c r="K3561" s="205"/>
      <c r="L3561" s="205"/>
      <c r="M3561" s="205"/>
      <c r="N3561" s="227">
        <f>Table7[[#This Row],[Drug Cost]]+Table7[[#This Row],[Drug Markup]]+Table7[[#This Row],[Drug Dispensing Fee]]</f>
        <v>0</v>
      </c>
      <c r="O3561" s="132"/>
      <c r="P3561" s="205">
        <f>Table7[[#This Row],[Total Drug Cost]]-Table7[[#This Row],[Total Third-party Pay]]</f>
        <v>0</v>
      </c>
      <c r="Q3561" s="205"/>
      <c r="R3561" s="70" t="e">
        <f>VLOOKUP(Table7[[#This Row],[Patient PHN]],'[1]MASTER LIST'!$C:$D,2,FALSE)</f>
        <v>#N/A</v>
      </c>
    </row>
    <row r="3562" spans="1:18" x14ac:dyDescent="0.25">
      <c r="A3562" s="202"/>
      <c r="B3562" s="203"/>
      <c r="C3562" s="204"/>
      <c r="D3562" s="204"/>
      <c r="E3562" s="204"/>
      <c r="F3562" s="204"/>
      <c r="G3562" s="204"/>
      <c r="H3562" s="131"/>
      <c r="I3562" s="204"/>
      <c r="J3562" s="204"/>
      <c r="K3562" s="205"/>
      <c r="L3562" s="205"/>
      <c r="M3562" s="205"/>
      <c r="N3562" s="227">
        <f>Table7[[#This Row],[Drug Cost]]+Table7[[#This Row],[Drug Markup]]+Table7[[#This Row],[Drug Dispensing Fee]]</f>
        <v>0</v>
      </c>
      <c r="O3562" s="132"/>
      <c r="P3562" s="205">
        <f>Table7[[#This Row],[Total Drug Cost]]-Table7[[#This Row],[Total Third-party Pay]]</f>
        <v>0</v>
      </c>
      <c r="Q3562" s="205"/>
      <c r="R3562" s="70" t="e">
        <f>VLOOKUP(Table7[[#This Row],[Patient PHN]],'[1]MASTER LIST'!$C:$D,2,FALSE)</f>
        <v>#N/A</v>
      </c>
    </row>
    <row r="3563" spans="1:18" x14ac:dyDescent="0.25">
      <c r="A3563" s="202"/>
      <c r="B3563" s="203"/>
      <c r="C3563" s="204"/>
      <c r="D3563" s="204"/>
      <c r="E3563" s="204"/>
      <c r="F3563" s="204"/>
      <c r="G3563" s="204"/>
      <c r="H3563" s="131"/>
      <c r="I3563" s="204"/>
      <c r="J3563" s="204"/>
      <c r="K3563" s="205"/>
      <c r="L3563" s="205"/>
      <c r="M3563" s="205"/>
      <c r="N3563" s="227">
        <f>Table7[[#This Row],[Drug Cost]]+Table7[[#This Row],[Drug Markup]]+Table7[[#This Row],[Drug Dispensing Fee]]</f>
        <v>0</v>
      </c>
      <c r="O3563" s="132"/>
      <c r="P3563" s="205">
        <f>Table7[[#This Row],[Total Drug Cost]]-Table7[[#This Row],[Total Third-party Pay]]</f>
        <v>0</v>
      </c>
      <c r="Q3563" s="205"/>
      <c r="R3563" s="70" t="e">
        <f>VLOOKUP(Table7[[#This Row],[Patient PHN]],'[1]MASTER LIST'!$C:$D,2,FALSE)</f>
        <v>#N/A</v>
      </c>
    </row>
    <row r="3564" spans="1:18" x14ac:dyDescent="0.25">
      <c r="A3564" s="202"/>
      <c r="B3564" s="203"/>
      <c r="C3564" s="204"/>
      <c r="D3564" s="204"/>
      <c r="E3564" s="204"/>
      <c r="F3564" s="204"/>
      <c r="G3564" s="204"/>
      <c r="H3564" s="131"/>
      <c r="I3564" s="204"/>
      <c r="J3564" s="204"/>
      <c r="K3564" s="205"/>
      <c r="L3564" s="205"/>
      <c r="M3564" s="205"/>
      <c r="N3564" s="227">
        <f>Table7[[#This Row],[Drug Cost]]+Table7[[#This Row],[Drug Markup]]+Table7[[#This Row],[Drug Dispensing Fee]]</f>
        <v>0</v>
      </c>
      <c r="O3564" s="132"/>
      <c r="P3564" s="205">
        <f>Table7[[#This Row],[Total Drug Cost]]-Table7[[#This Row],[Total Third-party Pay]]</f>
        <v>0</v>
      </c>
      <c r="Q3564" s="205"/>
      <c r="R3564" s="70" t="e">
        <f>VLOOKUP(Table7[[#This Row],[Patient PHN]],'[1]MASTER LIST'!$C:$D,2,FALSE)</f>
        <v>#N/A</v>
      </c>
    </row>
    <row r="3565" spans="1:18" x14ac:dyDescent="0.25">
      <c r="A3565" s="202"/>
      <c r="B3565" s="203"/>
      <c r="C3565" s="204"/>
      <c r="D3565" s="204"/>
      <c r="E3565" s="204"/>
      <c r="F3565" s="204"/>
      <c r="G3565" s="204"/>
      <c r="H3565" s="131"/>
      <c r="I3565" s="204"/>
      <c r="J3565" s="204"/>
      <c r="K3565" s="205"/>
      <c r="L3565" s="205"/>
      <c r="M3565" s="205"/>
      <c r="N3565" s="227">
        <f>Table7[[#This Row],[Drug Cost]]+Table7[[#This Row],[Drug Markup]]+Table7[[#This Row],[Drug Dispensing Fee]]</f>
        <v>0</v>
      </c>
      <c r="O3565" s="132"/>
      <c r="P3565" s="205">
        <f>Table7[[#This Row],[Total Drug Cost]]-Table7[[#This Row],[Total Third-party Pay]]</f>
        <v>0</v>
      </c>
      <c r="Q3565" s="205"/>
      <c r="R3565" s="70" t="e">
        <f>VLOOKUP(Table7[[#This Row],[Patient PHN]],'[1]MASTER LIST'!$C:$D,2,FALSE)</f>
        <v>#N/A</v>
      </c>
    </row>
    <row r="3566" spans="1:18" x14ac:dyDescent="0.25">
      <c r="A3566" s="202"/>
      <c r="B3566" s="203"/>
      <c r="C3566" s="204"/>
      <c r="D3566" s="204"/>
      <c r="E3566" s="204"/>
      <c r="F3566" s="204"/>
      <c r="G3566" s="204"/>
      <c r="H3566" s="131"/>
      <c r="I3566" s="204"/>
      <c r="J3566" s="204"/>
      <c r="K3566" s="205"/>
      <c r="L3566" s="205"/>
      <c r="M3566" s="205"/>
      <c r="N3566" s="227">
        <f>Table7[[#This Row],[Drug Cost]]+Table7[[#This Row],[Drug Markup]]+Table7[[#This Row],[Drug Dispensing Fee]]</f>
        <v>0</v>
      </c>
      <c r="O3566" s="132"/>
      <c r="P3566" s="205">
        <f>Table7[[#This Row],[Total Drug Cost]]-Table7[[#This Row],[Total Third-party Pay]]</f>
        <v>0</v>
      </c>
      <c r="Q3566" s="205"/>
      <c r="R3566" s="70" t="e">
        <f>VLOOKUP(Table7[[#This Row],[Patient PHN]],'[1]MASTER LIST'!$C:$D,2,FALSE)</f>
        <v>#N/A</v>
      </c>
    </row>
    <row r="3567" spans="1:18" x14ac:dyDescent="0.25">
      <c r="A3567" s="202"/>
      <c r="B3567" s="203"/>
      <c r="C3567" s="204"/>
      <c r="D3567" s="204"/>
      <c r="E3567" s="204"/>
      <c r="F3567" s="204"/>
      <c r="G3567" s="204"/>
      <c r="H3567" s="131"/>
      <c r="I3567" s="204"/>
      <c r="J3567" s="204"/>
      <c r="K3567" s="205"/>
      <c r="L3567" s="205"/>
      <c r="M3567" s="205"/>
      <c r="N3567" s="227">
        <f>Table7[[#This Row],[Drug Cost]]+Table7[[#This Row],[Drug Markup]]+Table7[[#This Row],[Drug Dispensing Fee]]</f>
        <v>0</v>
      </c>
      <c r="O3567" s="132"/>
      <c r="P3567" s="205">
        <f>Table7[[#This Row],[Total Drug Cost]]-Table7[[#This Row],[Total Third-party Pay]]</f>
        <v>0</v>
      </c>
      <c r="Q3567" s="205"/>
      <c r="R3567" s="70" t="e">
        <f>VLOOKUP(Table7[[#This Row],[Patient PHN]],'[1]MASTER LIST'!$C:$D,2,FALSE)</f>
        <v>#N/A</v>
      </c>
    </row>
    <row r="3568" spans="1:18" x14ac:dyDescent="0.25">
      <c r="A3568" s="202"/>
      <c r="B3568" s="203"/>
      <c r="C3568" s="204"/>
      <c r="D3568" s="204"/>
      <c r="E3568" s="204"/>
      <c r="F3568" s="204"/>
      <c r="G3568" s="204"/>
      <c r="H3568" s="131"/>
      <c r="I3568" s="204"/>
      <c r="J3568" s="204"/>
      <c r="K3568" s="205"/>
      <c r="L3568" s="205"/>
      <c r="M3568" s="205"/>
      <c r="N3568" s="227">
        <f>Table7[[#This Row],[Drug Cost]]+Table7[[#This Row],[Drug Markup]]+Table7[[#This Row],[Drug Dispensing Fee]]</f>
        <v>0</v>
      </c>
      <c r="O3568" s="132"/>
      <c r="P3568" s="205">
        <f>Table7[[#This Row],[Total Drug Cost]]-Table7[[#This Row],[Total Third-party Pay]]</f>
        <v>0</v>
      </c>
      <c r="Q3568" s="205"/>
      <c r="R3568" s="70" t="e">
        <f>VLOOKUP(Table7[[#This Row],[Patient PHN]],'[1]MASTER LIST'!$C:$D,2,FALSE)</f>
        <v>#N/A</v>
      </c>
    </row>
    <row r="3569" spans="1:18" x14ac:dyDescent="0.25">
      <c r="A3569" s="202"/>
      <c r="B3569" s="203"/>
      <c r="C3569" s="204"/>
      <c r="D3569" s="204"/>
      <c r="E3569" s="204"/>
      <c r="F3569" s="204"/>
      <c r="G3569" s="204"/>
      <c r="H3569" s="131"/>
      <c r="I3569" s="204"/>
      <c r="J3569" s="204"/>
      <c r="K3569" s="205"/>
      <c r="L3569" s="205"/>
      <c r="M3569" s="205"/>
      <c r="N3569" s="227">
        <f>Table7[[#This Row],[Drug Cost]]+Table7[[#This Row],[Drug Markup]]+Table7[[#This Row],[Drug Dispensing Fee]]</f>
        <v>0</v>
      </c>
      <c r="O3569" s="132"/>
      <c r="P3569" s="205">
        <f>Table7[[#This Row],[Total Drug Cost]]-Table7[[#This Row],[Total Third-party Pay]]</f>
        <v>0</v>
      </c>
      <c r="Q3569" s="205"/>
      <c r="R3569" s="70" t="e">
        <f>VLOOKUP(Table7[[#This Row],[Patient PHN]],'[1]MASTER LIST'!$C:$D,2,FALSE)</f>
        <v>#N/A</v>
      </c>
    </row>
    <row r="3570" spans="1:18" x14ac:dyDescent="0.25">
      <c r="A3570" s="202"/>
      <c r="B3570" s="203"/>
      <c r="C3570" s="204"/>
      <c r="D3570" s="204"/>
      <c r="E3570" s="204"/>
      <c r="F3570" s="204"/>
      <c r="G3570" s="204"/>
      <c r="H3570" s="131"/>
      <c r="I3570" s="204"/>
      <c r="J3570" s="204"/>
      <c r="K3570" s="205"/>
      <c r="L3570" s="205"/>
      <c r="M3570" s="205"/>
      <c r="N3570" s="227">
        <f>Table7[[#This Row],[Drug Cost]]+Table7[[#This Row],[Drug Markup]]+Table7[[#This Row],[Drug Dispensing Fee]]</f>
        <v>0</v>
      </c>
      <c r="O3570" s="132"/>
      <c r="P3570" s="205">
        <f>Table7[[#This Row],[Total Drug Cost]]-Table7[[#This Row],[Total Third-party Pay]]</f>
        <v>0</v>
      </c>
      <c r="Q3570" s="205"/>
      <c r="R3570" s="70" t="e">
        <f>VLOOKUP(Table7[[#This Row],[Patient PHN]],'[1]MASTER LIST'!$C:$D,2,FALSE)</f>
        <v>#N/A</v>
      </c>
    </row>
    <row r="3571" spans="1:18" x14ac:dyDescent="0.25">
      <c r="A3571" s="202"/>
      <c r="B3571" s="203"/>
      <c r="C3571" s="204"/>
      <c r="D3571" s="204"/>
      <c r="E3571" s="204"/>
      <c r="F3571" s="204"/>
      <c r="G3571" s="204"/>
      <c r="H3571" s="131"/>
      <c r="I3571" s="204"/>
      <c r="J3571" s="204"/>
      <c r="K3571" s="205"/>
      <c r="L3571" s="205"/>
      <c r="M3571" s="205"/>
      <c r="N3571" s="227">
        <f>Table7[[#This Row],[Drug Cost]]+Table7[[#This Row],[Drug Markup]]+Table7[[#This Row],[Drug Dispensing Fee]]</f>
        <v>0</v>
      </c>
      <c r="O3571" s="132"/>
      <c r="P3571" s="205">
        <f>Table7[[#This Row],[Total Drug Cost]]-Table7[[#This Row],[Total Third-party Pay]]</f>
        <v>0</v>
      </c>
      <c r="Q3571" s="205"/>
      <c r="R3571" s="70" t="e">
        <f>VLOOKUP(Table7[[#This Row],[Patient PHN]],'[1]MASTER LIST'!$C:$D,2,FALSE)</f>
        <v>#N/A</v>
      </c>
    </row>
    <row r="3572" spans="1:18" x14ac:dyDescent="0.25">
      <c r="A3572" s="202"/>
      <c r="B3572" s="203"/>
      <c r="C3572" s="204"/>
      <c r="D3572" s="204"/>
      <c r="E3572" s="204"/>
      <c r="F3572" s="204"/>
      <c r="G3572" s="204"/>
      <c r="H3572" s="131"/>
      <c r="I3572" s="204"/>
      <c r="J3572" s="204"/>
      <c r="K3572" s="205"/>
      <c r="L3572" s="205"/>
      <c r="M3572" s="205"/>
      <c r="N3572" s="227">
        <f>Table7[[#This Row],[Drug Cost]]+Table7[[#This Row],[Drug Markup]]+Table7[[#This Row],[Drug Dispensing Fee]]</f>
        <v>0</v>
      </c>
      <c r="O3572" s="132"/>
      <c r="P3572" s="205">
        <f>Table7[[#This Row],[Total Drug Cost]]-Table7[[#This Row],[Total Third-party Pay]]</f>
        <v>0</v>
      </c>
      <c r="Q3572" s="205"/>
      <c r="R3572" s="70" t="e">
        <f>VLOOKUP(Table7[[#This Row],[Patient PHN]],'[1]MASTER LIST'!$C:$D,2,FALSE)</f>
        <v>#N/A</v>
      </c>
    </row>
    <row r="3573" spans="1:18" x14ac:dyDescent="0.25">
      <c r="A3573" s="202"/>
      <c r="B3573" s="203"/>
      <c r="C3573" s="204"/>
      <c r="D3573" s="204"/>
      <c r="E3573" s="204"/>
      <c r="F3573" s="204"/>
      <c r="G3573" s="204"/>
      <c r="H3573" s="131"/>
      <c r="I3573" s="204"/>
      <c r="J3573" s="204"/>
      <c r="K3573" s="205"/>
      <c r="L3573" s="205"/>
      <c r="M3573" s="205"/>
      <c r="N3573" s="227">
        <f>Table7[[#This Row],[Drug Cost]]+Table7[[#This Row],[Drug Markup]]+Table7[[#This Row],[Drug Dispensing Fee]]</f>
        <v>0</v>
      </c>
      <c r="O3573" s="132"/>
      <c r="P3573" s="205">
        <f>Table7[[#This Row],[Total Drug Cost]]-Table7[[#This Row],[Total Third-party Pay]]</f>
        <v>0</v>
      </c>
      <c r="Q3573" s="205"/>
      <c r="R3573" s="70" t="e">
        <f>VLOOKUP(Table7[[#This Row],[Patient PHN]],'[1]MASTER LIST'!$C:$D,2,FALSE)</f>
        <v>#N/A</v>
      </c>
    </row>
    <row r="3574" spans="1:18" x14ac:dyDescent="0.25">
      <c r="A3574" s="202"/>
      <c r="B3574" s="203"/>
      <c r="C3574" s="204"/>
      <c r="D3574" s="204"/>
      <c r="E3574" s="204"/>
      <c r="F3574" s="204"/>
      <c r="G3574" s="204"/>
      <c r="H3574" s="131"/>
      <c r="I3574" s="204"/>
      <c r="J3574" s="204"/>
      <c r="K3574" s="205"/>
      <c r="L3574" s="205"/>
      <c r="M3574" s="205"/>
      <c r="N3574" s="227">
        <f>Table7[[#This Row],[Drug Cost]]+Table7[[#This Row],[Drug Markup]]+Table7[[#This Row],[Drug Dispensing Fee]]</f>
        <v>0</v>
      </c>
      <c r="O3574" s="132"/>
      <c r="P3574" s="205">
        <f>Table7[[#This Row],[Total Drug Cost]]-Table7[[#This Row],[Total Third-party Pay]]</f>
        <v>0</v>
      </c>
      <c r="Q3574" s="205"/>
      <c r="R3574" s="70" t="e">
        <f>VLOOKUP(Table7[[#This Row],[Patient PHN]],'[1]MASTER LIST'!$C:$D,2,FALSE)</f>
        <v>#N/A</v>
      </c>
    </row>
    <row r="3575" spans="1:18" x14ac:dyDescent="0.25">
      <c r="A3575" s="202"/>
      <c r="B3575" s="203"/>
      <c r="C3575" s="204"/>
      <c r="D3575" s="204"/>
      <c r="E3575" s="204"/>
      <c r="F3575" s="204"/>
      <c r="G3575" s="204"/>
      <c r="H3575" s="131"/>
      <c r="I3575" s="204"/>
      <c r="J3575" s="204"/>
      <c r="K3575" s="205"/>
      <c r="L3575" s="205"/>
      <c r="M3575" s="205"/>
      <c r="N3575" s="227">
        <f>Table7[[#This Row],[Drug Cost]]+Table7[[#This Row],[Drug Markup]]+Table7[[#This Row],[Drug Dispensing Fee]]</f>
        <v>0</v>
      </c>
      <c r="O3575" s="132"/>
      <c r="P3575" s="205">
        <f>Table7[[#This Row],[Total Drug Cost]]-Table7[[#This Row],[Total Third-party Pay]]</f>
        <v>0</v>
      </c>
      <c r="Q3575" s="205"/>
      <c r="R3575" s="70" t="e">
        <f>VLOOKUP(Table7[[#This Row],[Patient PHN]],'[1]MASTER LIST'!$C:$D,2,FALSE)</f>
        <v>#N/A</v>
      </c>
    </row>
    <row r="3576" spans="1:18" x14ac:dyDescent="0.25">
      <c r="A3576" s="202"/>
      <c r="B3576" s="203"/>
      <c r="C3576" s="204"/>
      <c r="D3576" s="204"/>
      <c r="E3576" s="204"/>
      <c r="F3576" s="204"/>
      <c r="G3576" s="204"/>
      <c r="H3576" s="131"/>
      <c r="I3576" s="204"/>
      <c r="J3576" s="204"/>
      <c r="K3576" s="205"/>
      <c r="L3576" s="205"/>
      <c r="M3576" s="205"/>
      <c r="N3576" s="227">
        <f>Table7[[#This Row],[Drug Cost]]+Table7[[#This Row],[Drug Markup]]+Table7[[#This Row],[Drug Dispensing Fee]]</f>
        <v>0</v>
      </c>
      <c r="O3576" s="132"/>
      <c r="P3576" s="205">
        <f>Table7[[#This Row],[Total Drug Cost]]-Table7[[#This Row],[Total Third-party Pay]]</f>
        <v>0</v>
      </c>
      <c r="Q3576" s="205"/>
      <c r="R3576" s="70" t="e">
        <f>VLOOKUP(Table7[[#This Row],[Patient PHN]],'[1]MASTER LIST'!$C:$D,2,FALSE)</f>
        <v>#N/A</v>
      </c>
    </row>
    <row r="3577" spans="1:18" x14ac:dyDescent="0.25">
      <c r="A3577" s="202"/>
      <c r="B3577" s="203"/>
      <c r="C3577" s="204"/>
      <c r="D3577" s="204"/>
      <c r="E3577" s="204"/>
      <c r="F3577" s="204"/>
      <c r="G3577" s="204"/>
      <c r="H3577" s="131"/>
      <c r="I3577" s="204"/>
      <c r="J3577" s="204"/>
      <c r="K3577" s="205"/>
      <c r="L3577" s="205"/>
      <c r="M3577" s="205"/>
      <c r="N3577" s="227">
        <f>Table7[[#This Row],[Drug Cost]]+Table7[[#This Row],[Drug Markup]]+Table7[[#This Row],[Drug Dispensing Fee]]</f>
        <v>0</v>
      </c>
      <c r="O3577" s="132"/>
      <c r="P3577" s="205">
        <f>Table7[[#This Row],[Total Drug Cost]]-Table7[[#This Row],[Total Third-party Pay]]</f>
        <v>0</v>
      </c>
      <c r="Q3577" s="205"/>
      <c r="R3577" s="70" t="e">
        <f>VLOOKUP(Table7[[#This Row],[Patient PHN]],'[1]MASTER LIST'!$C:$D,2,FALSE)</f>
        <v>#N/A</v>
      </c>
    </row>
    <row r="3578" spans="1:18" x14ac:dyDescent="0.25">
      <c r="A3578" s="202"/>
      <c r="B3578" s="203"/>
      <c r="C3578" s="204"/>
      <c r="D3578" s="204"/>
      <c r="E3578" s="204"/>
      <c r="F3578" s="204"/>
      <c r="G3578" s="204"/>
      <c r="H3578" s="131"/>
      <c r="I3578" s="204"/>
      <c r="J3578" s="204"/>
      <c r="K3578" s="205"/>
      <c r="L3578" s="205"/>
      <c r="M3578" s="205"/>
      <c r="N3578" s="227">
        <f>Table7[[#This Row],[Drug Cost]]+Table7[[#This Row],[Drug Markup]]+Table7[[#This Row],[Drug Dispensing Fee]]</f>
        <v>0</v>
      </c>
      <c r="O3578" s="132"/>
      <c r="P3578" s="205">
        <f>Table7[[#This Row],[Total Drug Cost]]-Table7[[#This Row],[Total Third-party Pay]]</f>
        <v>0</v>
      </c>
      <c r="Q3578" s="205"/>
      <c r="R3578" s="70" t="e">
        <f>VLOOKUP(Table7[[#This Row],[Patient PHN]],'[1]MASTER LIST'!$C:$D,2,FALSE)</f>
        <v>#N/A</v>
      </c>
    </row>
    <row r="3579" spans="1:18" x14ac:dyDescent="0.25">
      <c r="A3579" s="202"/>
      <c r="B3579" s="203"/>
      <c r="C3579" s="204"/>
      <c r="D3579" s="204"/>
      <c r="E3579" s="204"/>
      <c r="F3579" s="204"/>
      <c r="G3579" s="204"/>
      <c r="H3579" s="131"/>
      <c r="I3579" s="204"/>
      <c r="J3579" s="204"/>
      <c r="K3579" s="205"/>
      <c r="L3579" s="205"/>
      <c r="M3579" s="205"/>
      <c r="N3579" s="227">
        <f>Table7[[#This Row],[Drug Cost]]+Table7[[#This Row],[Drug Markup]]+Table7[[#This Row],[Drug Dispensing Fee]]</f>
        <v>0</v>
      </c>
      <c r="O3579" s="132"/>
      <c r="P3579" s="205">
        <f>Table7[[#This Row],[Total Drug Cost]]-Table7[[#This Row],[Total Third-party Pay]]</f>
        <v>0</v>
      </c>
      <c r="Q3579" s="205"/>
      <c r="R3579" s="70" t="e">
        <f>VLOOKUP(Table7[[#This Row],[Patient PHN]],'[1]MASTER LIST'!$C:$D,2,FALSE)</f>
        <v>#N/A</v>
      </c>
    </row>
    <row r="3580" spans="1:18" x14ac:dyDescent="0.25">
      <c r="A3580" s="202"/>
      <c r="B3580" s="203"/>
      <c r="C3580" s="204"/>
      <c r="D3580" s="204"/>
      <c r="E3580" s="204"/>
      <c r="F3580" s="204"/>
      <c r="G3580" s="204"/>
      <c r="H3580" s="131"/>
      <c r="I3580" s="204"/>
      <c r="J3580" s="204"/>
      <c r="K3580" s="205"/>
      <c r="L3580" s="205"/>
      <c r="M3580" s="205"/>
      <c r="N3580" s="227">
        <f>Table7[[#This Row],[Drug Cost]]+Table7[[#This Row],[Drug Markup]]+Table7[[#This Row],[Drug Dispensing Fee]]</f>
        <v>0</v>
      </c>
      <c r="O3580" s="132"/>
      <c r="P3580" s="205">
        <f>Table7[[#This Row],[Total Drug Cost]]-Table7[[#This Row],[Total Third-party Pay]]</f>
        <v>0</v>
      </c>
      <c r="Q3580" s="205"/>
      <c r="R3580" s="70" t="e">
        <f>VLOOKUP(Table7[[#This Row],[Patient PHN]],'[1]MASTER LIST'!$C:$D,2,FALSE)</f>
        <v>#N/A</v>
      </c>
    </row>
    <row r="3581" spans="1:18" x14ac:dyDescent="0.25">
      <c r="A3581" s="202"/>
      <c r="B3581" s="203"/>
      <c r="C3581" s="204"/>
      <c r="D3581" s="204"/>
      <c r="E3581" s="204"/>
      <c r="F3581" s="204"/>
      <c r="G3581" s="204"/>
      <c r="H3581" s="131"/>
      <c r="I3581" s="204"/>
      <c r="J3581" s="204"/>
      <c r="K3581" s="205"/>
      <c r="L3581" s="205"/>
      <c r="M3581" s="205"/>
      <c r="N3581" s="227">
        <f>Table7[[#This Row],[Drug Cost]]+Table7[[#This Row],[Drug Markup]]+Table7[[#This Row],[Drug Dispensing Fee]]</f>
        <v>0</v>
      </c>
      <c r="O3581" s="132"/>
      <c r="P3581" s="205">
        <f>Table7[[#This Row],[Total Drug Cost]]-Table7[[#This Row],[Total Third-party Pay]]</f>
        <v>0</v>
      </c>
      <c r="Q3581" s="205"/>
      <c r="R3581" s="70" t="e">
        <f>VLOOKUP(Table7[[#This Row],[Patient PHN]],'[1]MASTER LIST'!$C:$D,2,FALSE)</f>
        <v>#N/A</v>
      </c>
    </row>
    <row r="3582" spans="1:18" x14ac:dyDescent="0.25">
      <c r="A3582" s="202"/>
      <c r="B3582" s="203"/>
      <c r="C3582" s="204"/>
      <c r="D3582" s="204"/>
      <c r="E3582" s="204"/>
      <c r="F3582" s="204"/>
      <c r="G3582" s="204"/>
      <c r="H3582" s="131"/>
      <c r="I3582" s="204"/>
      <c r="J3582" s="204"/>
      <c r="K3582" s="205"/>
      <c r="L3582" s="205"/>
      <c r="M3582" s="205"/>
      <c r="N3582" s="227">
        <f>Table7[[#This Row],[Drug Cost]]+Table7[[#This Row],[Drug Markup]]+Table7[[#This Row],[Drug Dispensing Fee]]</f>
        <v>0</v>
      </c>
      <c r="O3582" s="132"/>
      <c r="P3582" s="205">
        <f>Table7[[#This Row],[Total Drug Cost]]-Table7[[#This Row],[Total Third-party Pay]]</f>
        <v>0</v>
      </c>
      <c r="Q3582" s="205"/>
      <c r="R3582" s="70" t="e">
        <f>VLOOKUP(Table7[[#This Row],[Patient PHN]],'[1]MASTER LIST'!$C:$D,2,FALSE)</f>
        <v>#N/A</v>
      </c>
    </row>
    <row r="3583" spans="1:18" x14ac:dyDescent="0.25">
      <c r="A3583" s="202"/>
      <c r="B3583" s="203"/>
      <c r="C3583" s="204"/>
      <c r="D3583" s="204"/>
      <c r="E3583" s="204"/>
      <c r="F3583" s="204"/>
      <c r="G3583" s="204"/>
      <c r="H3583" s="131"/>
      <c r="I3583" s="204"/>
      <c r="J3583" s="204"/>
      <c r="K3583" s="205"/>
      <c r="L3583" s="205"/>
      <c r="M3583" s="205"/>
      <c r="N3583" s="227">
        <f>Table7[[#This Row],[Drug Cost]]+Table7[[#This Row],[Drug Markup]]+Table7[[#This Row],[Drug Dispensing Fee]]</f>
        <v>0</v>
      </c>
      <c r="O3583" s="132"/>
      <c r="P3583" s="205">
        <f>Table7[[#This Row],[Total Drug Cost]]-Table7[[#This Row],[Total Third-party Pay]]</f>
        <v>0</v>
      </c>
      <c r="Q3583" s="205"/>
      <c r="R3583" s="70" t="e">
        <f>VLOOKUP(Table7[[#This Row],[Patient PHN]],'[1]MASTER LIST'!$C:$D,2,FALSE)</f>
        <v>#N/A</v>
      </c>
    </row>
    <row r="3584" spans="1:18" x14ac:dyDescent="0.25">
      <c r="A3584" s="202"/>
      <c r="B3584" s="203"/>
      <c r="C3584" s="204"/>
      <c r="D3584" s="204"/>
      <c r="E3584" s="204"/>
      <c r="F3584" s="204"/>
      <c r="G3584" s="204"/>
      <c r="H3584" s="131"/>
      <c r="I3584" s="204"/>
      <c r="J3584" s="204"/>
      <c r="K3584" s="205"/>
      <c r="L3584" s="205"/>
      <c r="M3584" s="205"/>
      <c r="N3584" s="227">
        <f>Table7[[#This Row],[Drug Cost]]+Table7[[#This Row],[Drug Markup]]+Table7[[#This Row],[Drug Dispensing Fee]]</f>
        <v>0</v>
      </c>
      <c r="O3584" s="132"/>
      <c r="P3584" s="205">
        <f>Table7[[#This Row],[Total Drug Cost]]-Table7[[#This Row],[Total Third-party Pay]]</f>
        <v>0</v>
      </c>
      <c r="Q3584" s="205"/>
      <c r="R3584" s="70" t="e">
        <f>VLOOKUP(Table7[[#This Row],[Patient PHN]],'[1]MASTER LIST'!$C:$D,2,FALSE)</f>
        <v>#N/A</v>
      </c>
    </row>
    <row r="3585" spans="1:18" x14ac:dyDescent="0.25">
      <c r="A3585" s="202"/>
      <c r="B3585" s="203"/>
      <c r="C3585" s="204"/>
      <c r="D3585" s="204"/>
      <c r="E3585" s="204"/>
      <c r="F3585" s="204"/>
      <c r="G3585" s="204"/>
      <c r="H3585" s="131"/>
      <c r="I3585" s="204"/>
      <c r="J3585" s="204"/>
      <c r="K3585" s="205"/>
      <c r="L3585" s="205"/>
      <c r="M3585" s="205"/>
      <c r="N3585" s="227">
        <f>Table7[[#This Row],[Drug Cost]]+Table7[[#This Row],[Drug Markup]]+Table7[[#This Row],[Drug Dispensing Fee]]</f>
        <v>0</v>
      </c>
      <c r="O3585" s="132"/>
      <c r="P3585" s="205">
        <f>Table7[[#This Row],[Total Drug Cost]]-Table7[[#This Row],[Total Third-party Pay]]</f>
        <v>0</v>
      </c>
      <c r="Q3585" s="205"/>
      <c r="R3585" s="70" t="e">
        <f>VLOOKUP(Table7[[#This Row],[Patient PHN]],'[1]MASTER LIST'!$C:$D,2,FALSE)</f>
        <v>#N/A</v>
      </c>
    </row>
    <row r="3586" spans="1:18" x14ac:dyDescent="0.25">
      <c r="A3586" s="202"/>
      <c r="B3586" s="203"/>
      <c r="C3586" s="204"/>
      <c r="D3586" s="204"/>
      <c r="E3586" s="204"/>
      <c r="F3586" s="204"/>
      <c r="G3586" s="204"/>
      <c r="H3586" s="131"/>
      <c r="I3586" s="204"/>
      <c r="J3586" s="204"/>
      <c r="K3586" s="205"/>
      <c r="L3586" s="205"/>
      <c r="M3586" s="205"/>
      <c r="N3586" s="227">
        <f>Table7[[#This Row],[Drug Cost]]+Table7[[#This Row],[Drug Markup]]+Table7[[#This Row],[Drug Dispensing Fee]]</f>
        <v>0</v>
      </c>
      <c r="O3586" s="132"/>
      <c r="P3586" s="205">
        <f>Table7[[#This Row],[Total Drug Cost]]-Table7[[#This Row],[Total Third-party Pay]]</f>
        <v>0</v>
      </c>
      <c r="Q3586" s="205"/>
      <c r="R3586" s="70" t="e">
        <f>VLOOKUP(Table7[[#This Row],[Patient PHN]],'[1]MASTER LIST'!$C:$D,2,FALSE)</f>
        <v>#N/A</v>
      </c>
    </row>
    <row r="3587" spans="1:18" x14ac:dyDescent="0.25">
      <c r="A3587" s="202"/>
      <c r="B3587" s="203"/>
      <c r="C3587" s="204"/>
      <c r="D3587" s="204"/>
      <c r="E3587" s="204"/>
      <c r="F3587" s="204"/>
      <c r="G3587" s="204"/>
      <c r="H3587" s="131"/>
      <c r="I3587" s="204"/>
      <c r="J3587" s="204"/>
      <c r="K3587" s="205"/>
      <c r="L3587" s="205"/>
      <c r="M3587" s="205"/>
      <c r="N3587" s="227">
        <f>Table7[[#This Row],[Drug Cost]]+Table7[[#This Row],[Drug Markup]]+Table7[[#This Row],[Drug Dispensing Fee]]</f>
        <v>0</v>
      </c>
      <c r="O3587" s="132"/>
      <c r="P3587" s="205">
        <f>Table7[[#This Row],[Total Drug Cost]]-Table7[[#This Row],[Total Third-party Pay]]</f>
        <v>0</v>
      </c>
      <c r="Q3587" s="205"/>
      <c r="R3587" s="70" t="e">
        <f>VLOOKUP(Table7[[#This Row],[Patient PHN]],'[1]MASTER LIST'!$C:$D,2,FALSE)</f>
        <v>#N/A</v>
      </c>
    </row>
    <row r="3588" spans="1:18" x14ac:dyDescent="0.25">
      <c r="A3588" s="202"/>
      <c r="B3588" s="203"/>
      <c r="C3588" s="204"/>
      <c r="D3588" s="204"/>
      <c r="E3588" s="204"/>
      <c r="F3588" s="204"/>
      <c r="G3588" s="204"/>
      <c r="H3588" s="131"/>
      <c r="I3588" s="204"/>
      <c r="J3588" s="204"/>
      <c r="K3588" s="205"/>
      <c r="L3588" s="205"/>
      <c r="M3588" s="205"/>
      <c r="N3588" s="227">
        <f>Table7[[#This Row],[Drug Cost]]+Table7[[#This Row],[Drug Markup]]+Table7[[#This Row],[Drug Dispensing Fee]]</f>
        <v>0</v>
      </c>
      <c r="O3588" s="132"/>
      <c r="P3588" s="205">
        <f>Table7[[#This Row],[Total Drug Cost]]-Table7[[#This Row],[Total Third-party Pay]]</f>
        <v>0</v>
      </c>
      <c r="Q3588" s="205"/>
      <c r="R3588" s="70" t="e">
        <f>VLOOKUP(Table7[[#This Row],[Patient PHN]],'[1]MASTER LIST'!$C:$D,2,FALSE)</f>
        <v>#N/A</v>
      </c>
    </row>
    <row r="3589" spans="1:18" x14ac:dyDescent="0.25">
      <c r="A3589" s="202"/>
      <c r="B3589" s="203"/>
      <c r="C3589" s="204"/>
      <c r="D3589" s="204"/>
      <c r="E3589" s="204"/>
      <c r="F3589" s="204"/>
      <c r="G3589" s="204"/>
      <c r="H3589" s="131"/>
      <c r="I3589" s="204"/>
      <c r="J3589" s="204"/>
      <c r="K3589" s="205"/>
      <c r="L3589" s="205"/>
      <c r="M3589" s="205"/>
      <c r="N3589" s="227">
        <f>Table7[[#This Row],[Drug Cost]]+Table7[[#This Row],[Drug Markup]]+Table7[[#This Row],[Drug Dispensing Fee]]</f>
        <v>0</v>
      </c>
      <c r="O3589" s="132"/>
      <c r="P3589" s="205">
        <f>Table7[[#This Row],[Total Drug Cost]]-Table7[[#This Row],[Total Third-party Pay]]</f>
        <v>0</v>
      </c>
      <c r="Q3589" s="205"/>
      <c r="R3589" s="70" t="e">
        <f>VLOOKUP(Table7[[#This Row],[Patient PHN]],'[1]MASTER LIST'!$C:$D,2,FALSE)</f>
        <v>#N/A</v>
      </c>
    </row>
    <row r="3590" spans="1:18" x14ac:dyDescent="0.25">
      <c r="A3590" s="202"/>
      <c r="B3590" s="203"/>
      <c r="C3590" s="204"/>
      <c r="D3590" s="204"/>
      <c r="E3590" s="204"/>
      <c r="F3590" s="204"/>
      <c r="G3590" s="204"/>
      <c r="H3590" s="131"/>
      <c r="I3590" s="204"/>
      <c r="J3590" s="204"/>
      <c r="K3590" s="205"/>
      <c r="L3590" s="205"/>
      <c r="M3590" s="205"/>
      <c r="N3590" s="227">
        <f>Table7[[#This Row],[Drug Cost]]+Table7[[#This Row],[Drug Markup]]+Table7[[#This Row],[Drug Dispensing Fee]]</f>
        <v>0</v>
      </c>
      <c r="O3590" s="132"/>
      <c r="P3590" s="205">
        <f>Table7[[#This Row],[Total Drug Cost]]-Table7[[#This Row],[Total Third-party Pay]]</f>
        <v>0</v>
      </c>
      <c r="Q3590" s="205"/>
      <c r="R3590" s="70" t="e">
        <f>VLOOKUP(Table7[[#This Row],[Patient PHN]],'[1]MASTER LIST'!$C:$D,2,FALSE)</f>
        <v>#N/A</v>
      </c>
    </row>
    <row r="3591" spans="1:18" x14ac:dyDescent="0.25">
      <c r="A3591" s="202"/>
      <c r="B3591" s="203"/>
      <c r="C3591" s="204"/>
      <c r="D3591" s="204"/>
      <c r="E3591" s="204"/>
      <c r="F3591" s="204"/>
      <c r="G3591" s="204"/>
      <c r="H3591" s="131"/>
      <c r="I3591" s="204"/>
      <c r="J3591" s="204"/>
      <c r="K3591" s="205"/>
      <c r="L3591" s="205"/>
      <c r="M3591" s="205"/>
      <c r="N3591" s="227">
        <f>Table7[[#This Row],[Drug Cost]]+Table7[[#This Row],[Drug Markup]]+Table7[[#This Row],[Drug Dispensing Fee]]</f>
        <v>0</v>
      </c>
      <c r="O3591" s="132"/>
      <c r="P3591" s="205">
        <f>Table7[[#This Row],[Total Drug Cost]]-Table7[[#This Row],[Total Third-party Pay]]</f>
        <v>0</v>
      </c>
      <c r="Q3591" s="205"/>
      <c r="R3591" s="70" t="e">
        <f>VLOOKUP(Table7[[#This Row],[Patient PHN]],'[1]MASTER LIST'!$C:$D,2,FALSE)</f>
        <v>#N/A</v>
      </c>
    </row>
    <row r="3592" spans="1:18" x14ac:dyDescent="0.25">
      <c r="A3592" s="202"/>
      <c r="B3592" s="203"/>
      <c r="C3592" s="204"/>
      <c r="D3592" s="204"/>
      <c r="E3592" s="204"/>
      <c r="F3592" s="204"/>
      <c r="G3592" s="204"/>
      <c r="H3592" s="131"/>
      <c r="I3592" s="204"/>
      <c r="J3592" s="204"/>
      <c r="K3592" s="205"/>
      <c r="L3592" s="205"/>
      <c r="M3592" s="205"/>
      <c r="N3592" s="227">
        <f>Table7[[#This Row],[Drug Cost]]+Table7[[#This Row],[Drug Markup]]+Table7[[#This Row],[Drug Dispensing Fee]]</f>
        <v>0</v>
      </c>
      <c r="O3592" s="132"/>
      <c r="P3592" s="205">
        <f>Table7[[#This Row],[Total Drug Cost]]-Table7[[#This Row],[Total Third-party Pay]]</f>
        <v>0</v>
      </c>
      <c r="Q3592" s="205"/>
      <c r="R3592" s="70" t="e">
        <f>VLOOKUP(Table7[[#This Row],[Patient PHN]],'[1]MASTER LIST'!$C:$D,2,FALSE)</f>
        <v>#N/A</v>
      </c>
    </row>
    <row r="3593" spans="1:18" x14ac:dyDescent="0.25">
      <c r="A3593" s="202"/>
      <c r="B3593" s="203"/>
      <c r="C3593" s="204"/>
      <c r="D3593" s="204"/>
      <c r="E3593" s="204"/>
      <c r="F3593" s="204"/>
      <c r="G3593" s="204"/>
      <c r="H3593" s="131"/>
      <c r="I3593" s="204"/>
      <c r="J3593" s="204"/>
      <c r="K3593" s="205"/>
      <c r="L3593" s="205"/>
      <c r="M3593" s="205"/>
      <c r="N3593" s="227">
        <f>Table7[[#This Row],[Drug Cost]]+Table7[[#This Row],[Drug Markup]]+Table7[[#This Row],[Drug Dispensing Fee]]</f>
        <v>0</v>
      </c>
      <c r="O3593" s="132"/>
      <c r="P3593" s="205">
        <f>Table7[[#This Row],[Total Drug Cost]]-Table7[[#This Row],[Total Third-party Pay]]</f>
        <v>0</v>
      </c>
      <c r="Q3593" s="205"/>
      <c r="R3593" s="70" t="e">
        <f>VLOOKUP(Table7[[#This Row],[Patient PHN]],'[1]MASTER LIST'!$C:$D,2,FALSE)</f>
        <v>#N/A</v>
      </c>
    </row>
    <row r="3594" spans="1:18" x14ac:dyDescent="0.25">
      <c r="A3594" s="202"/>
      <c r="B3594" s="203"/>
      <c r="C3594" s="204"/>
      <c r="D3594" s="204"/>
      <c r="E3594" s="204"/>
      <c r="F3594" s="204"/>
      <c r="G3594" s="204"/>
      <c r="H3594" s="131"/>
      <c r="I3594" s="204"/>
      <c r="J3594" s="204"/>
      <c r="K3594" s="205"/>
      <c r="L3594" s="205"/>
      <c r="M3594" s="205"/>
      <c r="N3594" s="227">
        <f>Table7[[#This Row],[Drug Cost]]+Table7[[#This Row],[Drug Markup]]+Table7[[#This Row],[Drug Dispensing Fee]]</f>
        <v>0</v>
      </c>
      <c r="O3594" s="132"/>
      <c r="P3594" s="205">
        <f>Table7[[#This Row],[Total Drug Cost]]-Table7[[#This Row],[Total Third-party Pay]]</f>
        <v>0</v>
      </c>
      <c r="Q3594" s="205"/>
      <c r="R3594" s="70" t="e">
        <f>VLOOKUP(Table7[[#This Row],[Patient PHN]],'[1]MASTER LIST'!$C:$D,2,FALSE)</f>
        <v>#N/A</v>
      </c>
    </row>
    <row r="3595" spans="1:18" x14ac:dyDescent="0.25">
      <c r="A3595" s="202"/>
      <c r="B3595" s="203"/>
      <c r="C3595" s="204"/>
      <c r="D3595" s="204"/>
      <c r="E3595" s="204"/>
      <c r="F3595" s="204"/>
      <c r="G3595" s="204"/>
      <c r="H3595" s="131"/>
      <c r="I3595" s="204"/>
      <c r="J3595" s="204"/>
      <c r="K3595" s="205"/>
      <c r="L3595" s="205"/>
      <c r="M3595" s="205"/>
      <c r="N3595" s="227">
        <f>Table7[[#This Row],[Drug Cost]]+Table7[[#This Row],[Drug Markup]]+Table7[[#This Row],[Drug Dispensing Fee]]</f>
        <v>0</v>
      </c>
      <c r="O3595" s="132"/>
      <c r="P3595" s="205">
        <f>Table7[[#This Row],[Total Drug Cost]]-Table7[[#This Row],[Total Third-party Pay]]</f>
        <v>0</v>
      </c>
      <c r="Q3595" s="205"/>
      <c r="R3595" s="70" t="e">
        <f>VLOOKUP(Table7[[#This Row],[Patient PHN]],'[1]MASTER LIST'!$C:$D,2,FALSE)</f>
        <v>#N/A</v>
      </c>
    </row>
    <row r="3596" spans="1:18" x14ac:dyDescent="0.25">
      <c r="A3596" s="202"/>
      <c r="B3596" s="203"/>
      <c r="C3596" s="204"/>
      <c r="D3596" s="204"/>
      <c r="E3596" s="204"/>
      <c r="F3596" s="204"/>
      <c r="G3596" s="204"/>
      <c r="H3596" s="131"/>
      <c r="I3596" s="204"/>
      <c r="J3596" s="204"/>
      <c r="K3596" s="205"/>
      <c r="L3596" s="205"/>
      <c r="M3596" s="205"/>
      <c r="N3596" s="227">
        <f>Table7[[#This Row],[Drug Cost]]+Table7[[#This Row],[Drug Markup]]+Table7[[#This Row],[Drug Dispensing Fee]]</f>
        <v>0</v>
      </c>
      <c r="O3596" s="132"/>
      <c r="P3596" s="205">
        <f>Table7[[#This Row],[Total Drug Cost]]-Table7[[#This Row],[Total Third-party Pay]]</f>
        <v>0</v>
      </c>
      <c r="Q3596" s="205"/>
      <c r="R3596" s="70" t="e">
        <f>VLOOKUP(Table7[[#This Row],[Patient PHN]],'[1]MASTER LIST'!$C:$D,2,FALSE)</f>
        <v>#N/A</v>
      </c>
    </row>
    <row r="3597" spans="1:18" x14ac:dyDescent="0.25">
      <c r="A3597" s="202"/>
      <c r="B3597" s="203"/>
      <c r="C3597" s="204"/>
      <c r="D3597" s="204"/>
      <c r="E3597" s="204"/>
      <c r="F3597" s="204"/>
      <c r="G3597" s="204"/>
      <c r="H3597" s="131"/>
      <c r="I3597" s="204"/>
      <c r="J3597" s="204"/>
      <c r="K3597" s="205"/>
      <c r="L3597" s="205"/>
      <c r="M3597" s="205"/>
      <c r="N3597" s="227">
        <f>Table7[[#This Row],[Drug Cost]]+Table7[[#This Row],[Drug Markup]]+Table7[[#This Row],[Drug Dispensing Fee]]</f>
        <v>0</v>
      </c>
      <c r="O3597" s="132"/>
      <c r="P3597" s="205">
        <f>Table7[[#This Row],[Total Drug Cost]]-Table7[[#This Row],[Total Third-party Pay]]</f>
        <v>0</v>
      </c>
      <c r="Q3597" s="205"/>
      <c r="R3597" s="70" t="e">
        <f>VLOOKUP(Table7[[#This Row],[Patient PHN]],'[1]MASTER LIST'!$C:$D,2,FALSE)</f>
        <v>#N/A</v>
      </c>
    </row>
    <row r="3598" spans="1:18" x14ac:dyDescent="0.25">
      <c r="A3598" s="202"/>
      <c r="B3598" s="203"/>
      <c r="C3598" s="204"/>
      <c r="D3598" s="204"/>
      <c r="E3598" s="204"/>
      <c r="F3598" s="204"/>
      <c r="G3598" s="204"/>
      <c r="H3598" s="131"/>
      <c r="I3598" s="204"/>
      <c r="J3598" s="204"/>
      <c r="K3598" s="205"/>
      <c r="L3598" s="205"/>
      <c r="M3598" s="205"/>
      <c r="N3598" s="227">
        <f>Table7[[#This Row],[Drug Cost]]+Table7[[#This Row],[Drug Markup]]+Table7[[#This Row],[Drug Dispensing Fee]]</f>
        <v>0</v>
      </c>
      <c r="O3598" s="132"/>
      <c r="P3598" s="205">
        <f>Table7[[#This Row],[Total Drug Cost]]-Table7[[#This Row],[Total Third-party Pay]]</f>
        <v>0</v>
      </c>
      <c r="Q3598" s="205"/>
      <c r="R3598" s="70" t="e">
        <f>VLOOKUP(Table7[[#This Row],[Patient PHN]],'[1]MASTER LIST'!$C:$D,2,FALSE)</f>
        <v>#N/A</v>
      </c>
    </row>
    <row r="3599" spans="1:18" x14ac:dyDescent="0.25">
      <c r="A3599" s="202"/>
      <c r="B3599" s="203"/>
      <c r="C3599" s="204"/>
      <c r="D3599" s="204"/>
      <c r="E3599" s="204"/>
      <c r="F3599" s="204"/>
      <c r="G3599" s="204"/>
      <c r="H3599" s="131"/>
      <c r="I3599" s="204"/>
      <c r="J3599" s="204"/>
      <c r="K3599" s="205"/>
      <c r="L3599" s="205"/>
      <c r="M3599" s="205"/>
      <c r="N3599" s="227">
        <f>Table7[[#This Row],[Drug Cost]]+Table7[[#This Row],[Drug Markup]]+Table7[[#This Row],[Drug Dispensing Fee]]</f>
        <v>0</v>
      </c>
      <c r="O3599" s="132"/>
      <c r="P3599" s="205">
        <f>Table7[[#This Row],[Total Drug Cost]]-Table7[[#This Row],[Total Third-party Pay]]</f>
        <v>0</v>
      </c>
      <c r="Q3599" s="205"/>
      <c r="R3599" s="70" t="e">
        <f>VLOOKUP(Table7[[#This Row],[Patient PHN]],'[1]MASTER LIST'!$C:$D,2,FALSE)</f>
        <v>#N/A</v>
      </c>
    </row>
    <row r="3600" spans="1:18" x14ac:dyDescent="0.25">
      <c r="A3600" s="202"/>
      <c r="B3600" s="203"/>
      <c r="C3600" s="204"/>
      <c r="D3600" s="204"/>
      <c r="E3600" s="204"/>
      <c r="F3600" s="204"/>
      <c r="G3600" s="204"/>
      <c r="H3600" s="131"/>
      <c r="I3600" s="204"/>
      <c r="J3600" s="204"/>
      <c r="K3600" s="205"/>
      <c r="L3600" s="205"/>
      <c r="M3600" s="205"/>
      <c r="N3600" s="227">
        <f>Table7[[#This Row],[Drug Cost]]+Table7[[#This Row],[Drug Markup]]+Table7[[#This Row],[Drug Dispensing Fee]]</f>
        <v>0</v>
      </c>
      <c r="O3600" s="132"/>
      <c r="P3600" s="205">
        <f>Table7[[#This Row],[Total Drug Cost]]-Table7[[#This Row],[Total Third-party Pay]]</f>
        <v>0</v>
      </c>
      <c r="Q3600" s="205"/>
      <c r="R3600" s="70" t="e">
        <f>VLOOKUP(Table7[[#This Row],[Patient PHN]],'[1]MASTER LIST'!$C:$D,2,FALSE)</f>
        <v>#N/A</v>
      </c>
    </row>
    <row r="3601" spans="1:18" x14ac:dyDescent="0.25">
      <c r="A3601" s="202"/>
      <c r="B3601" s="203"/>
      <c r="C3601" s="204"/>
      <c r="D3601" s="204"/>
      <c r="E3601" s="204"/>
      <c r="F3601" s="204"/>
      <c r="G3601" s="204"/>
      <c r="H3601" s="131"/>
      <c r="I3601" s="204"/>
      <c r="J3601" s="204"/>
      <c r="K3601" s="205"/>
      <c r="L3601" s="205"/>
      <c r="M3601" s="205"/>
      <c r="N3601" s="227">
        <f>Table7[[#This Row],[Drug Cost]]+Table7[[#This Row],[Drug Markup]]+Table7[[#This Row],[Drug Dispensing Fee]]</f>
        <v>0</v>
      </c>
      <c r="O3601" s="132"/>
      <c r="P3601" s="205">
        <f>Table7[[#This Row],[Total Drug Cost]]-Table7[[#This Row],[Total Third-party Pay]]</f>
        <v>0</v>
      </c>
      <c r="Q3601" s="205"/>
      <c r="R3601" s="70" t="e">
        <f>VLOOKUP(Table7[[#This Row],[Patient PHN]],'[1]MASTER LIST'!$C:$D,2,FALSE)</f>
        <v>#N/A</v>
      </c>
    </row>
    <row r="3602" spans="1:18" x14ac:dyDescent="0.25">
      <c r="A3602" s="202"/>
      <c r="B3602" s="203"/>
      <c r="C3602" s="204"/>
      <c r="D3602" s="204"/>
      <c r="E3602" s="204"/>
      <c r="F3602" s="204"/>
      <c r="G3602" s="204"/>
      <c r="H3602" s="131"/>
      <c r="I3602" s="204"/>
      <c r="J3602" s="204"/>
      <c r="K3602" s="205"/>
      <c r="L3602" s="205"/>
      <c r="M3602" s="205"/>
      <c r="N3602" s="227">
        <f>Table7[[#This Row],[Drug Cost]]+Table7[[#This Row],[Drug Markup]]+Table7[[#This Row],[Drug Dispensing Fee]]</f>
        <v>0</v>
      </c>
      <c r="O3602" s="132"/>
      <c r="P3602" s="205">
        <f>Table7[[#This Row],[Total Drug Cost]]-Table7[[#This Row],[Total Third-party Pay]]</f>
        <v>0</v>
      </c>
      <c r="Q3602" s="205"/>
      <c r="R3602" s="70" t="e">
        <f>VLOOKUP(Table7[[#This Row],[Patient PHN]],'[1]MASTER LIST'!$C:$D,2,FALSE)</f>
        <v>#N/A</v>
      </c>
    </row>
    <row r="3603" spans="1:18" x14ac:dyDescent="0.25">
      <c r="A3603" s="202"/>
      <c r="B3603" s="203"/>
      <c r="C3603" s="204"/>
      <c r="D3603" s="204"/>
      <c r="E3603" s="204"/>
      <c r="F3603" s="204"/>
      <c r="G3603" s="204"/>
      <c r="H3603" s="131"/>
      <c r="I3603" s="204"/>
      <c r="J3603" s="204"/>
      <c r="K3603" s="205"/>
      <c r="L3603" s="205"/>
      <c r="M3603" s="205"/>
      <c r="N3603" s="227">
        <f>Table7[[#This Row],[Drug Cost]]+Table7[[#This Row],[Drug Markup]]+Table7[[#This Row],[Drug Dispensing Fee]]</f>
        <v>0</v>
      </c>
      <c r="O3603" s="132"/>
      <c r="P3603" s="205">
        <f>Table7[[#This Row],[Total Drug Cost]]-Table7[[#This Row],[Total Third-party Pay]]</f>
        <v>0</v>
      </c>
      <c r="Q3603" s="205"/>
      <c r="R3603" s="70" t="e">
        <f>VLOOKUP(Table7[[#This Row],[Patient PHN]],'[1]MASTER LIST'!$C:$D,2,FALSE)</f>
        <v>#N/A</v>
      </c>
    </row>
    <row r="3604" spans="1:18" x14ac:dyDescent="0.25">
      <c r="A3604" s="202"/>
      <c r="B3604" s="203"/>
      <c r="C3604" s="204"/>
      <c r="D3604" s="204"/>
      <c r="E3604" s="204"/>
      <c r="F3604" s="204"/>
      <c r="G3604" s="204"/>
      <c r="H3604" s="131"/>
      <c r="I3604" s="204"/>
      <c r="J3604" s="204"/>
      <c r="K3604" s="205"/>
      <c r="L3604" s="205"/>
      <c r="M3604" s="205"/>
      <c r="N3604" s="227">
        <f>Table7[[#This Row],[Drug Cost]]+Table7[[#This Row],[Drug Markup]]+Table7[[#This Row],[Drug Dispensing Fee]]</f>
        <v>0</v>
      </c>
      <c r="O3604" s="132"/>
      <c r="P3604" s="205">
        <f>Table7[[#This Row],[Total Drug Cost]]-Table7[[#This Row],[Total Third-party Pay]]</f>
        <v>0</v>
      </c>
      <c r="Q3604" s="205"/>
      <c r="R3604" s="70" t="e">
        <f>VLOOKUP(Table7[[#This Row],[Patient PHN]],'[1]MASTER LIST'!$C:$D,2,FALSE)</f>
        <v>#N/A</v>
      </c>
    </row>
    <row r="3605" spans="1:18" x14ac:dyDescent="0.25">
      <c r="A3605" s="202"/>
      <c r="B3605" s="203"/>
      <c r="C3605" s="204"/>
      <c r="D3605" s="204"/>
      <c r="E3605" s="204"/>
      <c r="F3605" s="204"/>
      <c r="G3605" s="204"/>
      <c r="H3605" s="131"/>
      <c r="I3605" s="204"/>
      <c r="J3605" s="204"/>
      <c r="K3605" s="205"/>
      <c r="L3605" s="205"/>
      <c r="M3605" s="205"/>
      <c r="N3605" s="227">
        <f>Table7[[#This Row],[Drug Cost]]+Table7[[#This Row],[Drug Markup]]+Table7[[#This Row],[Drug Dispensing Fee]]</f>
        <v>0</v>
      </c>
      <c r="O3605" s="132"/>
      <c r="P3605" s="205">
        <f>Table7[[#This Row],[Total Drug Cost]]-Table7[[#This Row],[Total Third-party Pay]]</f>
        <v>0</v>
      </c>
      <c r="Q3605" s="205"/>
      <c r="R3605" s="70" t="e">
        <f>VLOOKUP(Table7[[#This Row],[Patient PHN]],'[1]MASTER LIST'!$C:$D,2,FALSE)</f>
        <v>#N/A</v>
      </c>
    </row>
    <row r="3606" spans="1:18" x14ac:dyDescent="0.25">
      <c r="A3606" s="202"/>
      <c r="B3606" s="203"/>
      <c r="C3606" s="204"/>
      <c r="D3606" s="204"/>
      <c r="E3606" s="204"/>
      <c r="F3606" s="204"/>
      <c r="G3606" s="204"/>
      <c r="H3606" s="131"/>
      <c r="I3606" s="204"/>
      <c r="J3606" s="204"/>
      <c r="K3606" s="205"/>
      <c r="L3606" s="205"/>
      <c r="M3606" s="205"/>
      <c r="N3606" s="227">
        <f>Table7[[#This Row],[Drug Cost]]+Table7[[#This Row],[Drug Markup]]+Table7[[#This Row],[Drug Dispensing Fee]]</f>
        <v>0</v>
      </c>
      <c r="O3606" s="132"/>
      <c r="P3606" s="205">
        <f>Table7[[#This Row],[Total Drug Cost]]-Table7[[#This Row],[Total Third-party Pay]]</f>
        <v>0</v>
      </c>
      <c r="Q3606" s="205"/>
      <c r="R3606" s="70" t="e">
        <f>VLOOKUP(Table7[[#This Row],[Patient PHN]],'[1]MASTER LIST'!$C:$D,2,FALSE)</f>
        <v>#N/A</v>
      </c>
    </row>
    <row r="3607" spans="1:18" x14ac:dyDescent="0.25">
      <c r="A3607" s="202"/>
      <c r="B3607" s="203"/>
      <c r="C3607" s="204"/>
      <c r="D3607" s="204"/>
      <c r="E3607" s="204"/>
      <c r="F3607" s="204"/>
      <c r="G3607" s="204"/>
      <c r="H3607" s="131"/>
      <c r="I3607" s="204"/>
      <c r="J3607" s="204"/>
      <c r="K3607" s="205"/>
      <c r="L3607" s="205"/>
      <c r="M3607" s="205"/>
      <c r="N3607" s="227">
        <f>Table7[[#This Row],[Drug Cost]]+Table7[[#This Row],[Drug Markup]]+Table7[[#This Row],[Drug Dispensing Fee]]</f>
        <v>0</v>
      </c>
      <c r="O3607" s="132"/>
      <c r="P3607" s="205">
        <f>Table7[[#This Row],[Total Drug Cost]]-Table7[[#This Row],[Total Third-party Pay]]</f>
        <v>0</v>
      </c>
      <c r="Q3607" s="205"/>
      <c r="R3607" s="70" t="e">
        <f>VLOOKUP(Table7[[#This Row],[Patient PHN]],'[1]MASTER LIST'!$C:$D,2,FALSE)</f>
        <v>#N/A</v>
      </c>
    </row>
    <row r="3608" spans="1:18" x14ac:dyDescent="0.25">
      <c r="A3608" s="202"/>
      <c r="B3608" s="203"/>
      <c r="C3608" s="204"/>
      <c r="D3608" s="204"/>
      <c r="E3608" s="204"/>
      <c r="F3608" s="204"/>
      <c r="G3608" s="204"/>
      <c r="H3608" s="131"/>
      <c r="I3608" s="204"/>
      <c r="J3608" s="204"/>
      <c r="K3608" s="205"/>
      <c r="L3608" s="205"/>
      <c r="M3608" s="205"/>
      <c r="N3608" s="227">
        <f>Table7[[#This Row],[Drug Cost]]+Table7[[#This Row],[Drug Markup]]+Table7[[#This Row],[Drug Dispensing Fee]]</f>
        <v>0</v>
      </c>
      <c r="O3608" s="132"/>
      <c r="P3608" s="205">
        <f>Table7[[#This Row],[Total Drug Cost]]-Table7[[#This Row],[Total Third-party Pay]]</f>
        <v>0</v>
      </c>
      <c r="Q3608" s="205"/>
      <c r="R3608" s="70" t="e">
        <f>VLOOKUP(Table7[[#This Row],[Patient PHN]],'[1]MASTER LIST'!$C:$D,2,FALSE)</f>
        <v>#N/A</v>
      </c>
    </row>
    <row r="3609" spans="1:18" x14ac:dyDescent="0.25">
      <c r="A3609" s="202"/>
      <c r="B3609" s="203"/>
      <c r="C3609" s="204"/>
      <c r="D3609" s="204"/>
      <c r="E3609" s="204"/>
      <c r="F3609" s="204"/>
      <c r="G3609" s="204"/>
      <c r="H3609" s="131"/>
      <c r="I3609" s="204"/>
      <c r="J3609" s="204"/>
      <c r="K3609" s="205"/>
      <c r="L3609" s="205"/>
      <c r="M3609" s="205"/>
      <c r="N3609" s="227">
        <f>Table7[[#This Row],[Drug Cost]]+Table7[[#This Row],[Drug Markup]]+Table7[[#This Row],[Drug Dispensing Fee]]</f>
        <v>0</v>
      </c>
      <c r="O3609" s="132"/>
      <c r="P3609" s="205">
        <f>Table7[[#This Row],[Total Drug Cost]]-Table7[[#This Row],[Total Third-party Pay]]</f>
        <v>0</v>
      </c>
      <c r="Q3609" s="205"/>
      <c r="R3609" s="70" t="e">
        <f>VLOOKUP(Table7[[#This Row],[Patient PHN]],'[1]MASTER LIST'!$C:$D,2,FALSE)</f>
        <v>#N/A</v>
      </c>
    </row>
    <row r="3610" spans="1:18" x14ac:dyDescent="0.25">
      <c r="A3610" s="202"/>
      <c r="B3610" s="203"/>
      <c r="C3610" s="204"/>
      <c r="D3610" s="204"/>
      <c r="E3610" s="204"/>
      <c r="F3610" s="204"/>
      <c r="G3610" s="204"/>
      <c r="H3610" s="131"/>
      <c r="I3610" s="204"/>
      <c r="J3610" s="204"/>
      <c r="K3610" s="205"/>
      <c r="L3610" s="205"/>
      <c r="M3610" s="205"/>
      <c r="N3610" s="227">
        <f>Table7[[#This Row],[Drug Cost]]+Table7[[#This Row],[Drug Markup]]+Table7[[#This Row],[Drug Dispensing Fee]]</f>
        <v>0</v>
      </c>
      <c r="O3610" s="132"/>
      <c r="P3610" s="205">
        <f>Table7[[#This Row],[Total Drug Cost]]-Table7[[#This Row],[Total Third-party Pay]]</f>
        <v>0</v>
      </c>
      <c r="Q3610" s="205"/>
      <c r="R3610" s="70" t="e">
        <f>VLOOKUP(Table7[[#This Row],[Patient PHN]],'[1]MASTER LIST'!$C:$D,2,FALSE)</f>
        <v>#N/A</v>
      </c>
    </row>
    <row r="3611" spans="1:18" x14ac:dyDescent="0.25">
      <c r="A3611" s="202"/>
      <c r="B3611" s="203"/>
      <c r="C3611" s="204"/>
      <c r="D3611" s="204"/>
      <c r="E3611" s="204"/>
      <c r="F3611" s="204"/>
      <c r="G3611" s="204"/>
      <c r="H3611" s="131"/>
      <c r="I3611" s="204"/>
      <c r="J3611" s="204"/>
      <c r="K3611" s="205"/>
      <c r="L3611" s="205"/>
      <c r="M3611" s="205"/>
      <c r="N3611" s="227">
        <f>Table7[[#This Row],[Drug Cost]]+Table7[[#This Row],[Drug Markup]]+Table7[[#This Row],[Drug Dispensing Fee]]</f>
        <v>0</v>
      </c>
      <c r="O3611" s="132"/>
      <c r="P3611" s="205">
        <f>Table7[[#This Row],[Total Drug Cost]]-Table7[[#This Row],[Total Third-party Pay]]</f>
        <v>0</v>
      </c>
      <c r="Q3611" s="205"/>
      <c r="R3611" s="70" t="e">
        <f>VLOOKUP(Table7[[#This Row],[Patient PHN]],'[1]MASTER LIST'!$C:$D,2,FALSE)</f>
        <v>#N/A</v>
      </c>
    </row>
    <row r="3612" spans="1:18" x14ac:dyDescent="0.25">
      <c r="A3612" s="202"/>
      <c r="B3612" s="203"/>
      <c r="C3612" s="204"/>
      <c r="D3612" s="204"/>
      <c r="E3612" s="204"/>
      <c r="F3612" s="204"/>
      <c r="G3612" s="204"/>
      <c r="H3612" s="131"/>
      <c r="I3612" s="204"/>
      <c r="J3612" s="204"/>
      <c r="K3612" s="205"/>
      <c r="L3612" s="205"/>
      <c r="M3612" s="205"/>
      <c r="N3612" s="227">
        <f>Table7[[#This Row],[Drug Cost]]+Table7[[#This Row],[Drug Markup]]+Table7[[#This Row],[Drug Dispensing Fee]]</f>
        <v>0</v>
      </c>
      <c r="O3612" s="132"/>
      <c r="P3612" s="205">
        <f>Table7[[#This Row],[Total Drug Cost]]-Table7[[#This Row],[Total Third-party Pay]]</f>
        <v>0</v>
      </c>
      <c r="Q3612" s="205"/>
      <c r="R3612" s="70" t="e">
        <f>VLOOKUP(Table7[[#This Row],[Patient PHN]],'[1]MASTER LIST'!$C:$D,2,FALSE)</f>
        <v>#N/A</v>
      </c>
    </row>
    <row r="3613" spans="1:18" x14ac:dyDescent="0.25">
      <c r="A3613" s="202"/>
      <c r="B3613" s="203"/>
      <c r="C3613" s="204"/>
      <c r="D3613" s="204"/>
      <c r="E3613" s="204"/>
      <c r="F3613" s="204"/>
      <c r="G3613" s="204"/>
      <c r="H3613" s="131"/>
      <c r="I3613" s="204"/>
      <c r="J3613" s="204"/>
      <c r="K3613" s="205"/>
      <c r="L3613" s="205"/>
      <c r="M3613" s="205"/>
      <c r="N3613" s="227">
        <f>Table7[[#This Row],[Drug Cost]]+Table7[[#This Row],[Drug Markup]]+Table7[[#This Row],[Drug Dispensing Fee]]</f>
        <v>0</v>
      </c>
      <c r="O3613" s="132"/>
      <c r="P3613" s="205">
        <f>Table7[[#This Row],[Total Drug Cost]]-Table7[[#This Row],[Total Third-party Pay]]</f>
        <v>0</v>
      </c>
      <c r="Q3613" s="205"/>
      <c r="R3613" s="70" t="e">
        <f>VLOOKUP(Table7[[#This Row],[Patient PHN]],'[1]MASTER LIST'!$C:$D,2,FALSE)</f>
        <v>#N/A</v>
      </c>
    </row>
    <row r="3614" spans="1:18" x14ac:dyDescent="0.25">
      <c r="A3614" s="202"/>
      <c r="B3614" s="203"/>
      <c r="C3614" s="204"/>
      <c r="D3614" s="204"/>
      <c r="E3614" s="204"/>
      <c r="F3614" s="204"/>
      <c r="G3614" s="204"/>
      <c r="H3614" s="131"/>
      <c r="I3614" s="204"/>
      <c r="J3614" s="204"/>
      <c r="K3614" s="205"/>
      <c r="L3614" s="205"/>
      <c r="M3614" s="205"/>
      <c r="N3614" s="227">
        <f>Table7[[#This Row],[Drug Cost]]+Table7[[#This Row],[Drug Markup]]+Table7[[#This Row],[Drug Dispensing Fee]]</f>
        <v>0</v>
      </c>
      <c r="O3614" s="132"/>
      <c r="P3614" s="205">
        <f>Table7[[#This Row],[Total Drug Cost]]-Table7[[#This Row],[Total Third-party Pay]]</f>
        <v>0</v>
      </c>
      <c r="Q3614" s="205"/>
      <c r="R3614" s="70" t="e">
        <f>VLOOKUP(Table7[[#This Row],[Patient PHN]],'[1]MASTER LIST'!$C:$D,2,FALSE)</f>
        <v>#N/A</v>
      </c>
    </row>
    <row r="3615" spans="1:18" x14ac:dyDescent="0.25">
      <c r="A3615" s="202"/>
      <c r="B3615" s="203"/>
      <c r="C3615" s="204"/>
      <c r="D3615" s="204"/>
      <c r="E3615" s="204"/>
      <c r="F3615" s="204"/>
      <c r="G3615" s="204"/>
      <c r="H3615" s="131"/>
      <c r="I3615" s="204"/>
      <c r="J3615" s="204"/>
      <c r="K3615" s="205"/>
      <c r="L3615" s="205"/>
      <c r="M3615" s="205"/>
      <c r="N3615" s="227">
        <f>Table7[[#This Row],[Drug Cost]]+Table7[[#This Row],[Drug Markup]]+Table7[[#This Row],[Drug Dispensing Fee]]</f>
        <v>0</v>
      </c>
      <c r="O3615" s="132"/>
      <c r="P3615" s="205">
        <f>Table7[[#This Row],[Total Drug Cost]]-Table7[[#This Row],[Total Third-party Pay]]</f>
        <v>0</v>
      </c>
      <c r="Q3615" s="205"/>
      <c r="R3615" s="70" t="e">
        <f>VLOOKUP(Table7[[#This Row],[Patient PHN]],'[1]MASTER LIST'!$C:$D,2,FALSE)</f>
        <v>#N/A</v>
      </c>
    </row>
    <row r="3616" spans="1:18" x14ac:dyDescent="0.25">
      <c r="A3616" s="202"/>
      <c r="B3616" s="203"/>
      <c r="C3616" s="204"/>
      <c r="D3616" s="204"/>
      <c r="E3616" s="204"/>
      <c r="F3616" s="204"/>
      <c r="G3616" s="204"/>
      <c r="H3616" s="131"/>
      <c r="I3616" s="204"/>
      <c r="J3616" s="204"/>
      <c r="K3616" s="205"/>
      <c r="L3616" s="205"/>
      <c r="M3616" s="205"/>
      <c r="N3616" s="227">
        <f>Table7[[#This Row],[Drug Cost]]+Table7[[#This Row],[Drug Markup]]+Table7[[#This Row],[Drug Dispensing Fee]]</f>
        <v>0</v>
      </c>
      <c r="O3616" s="132"/>
      <c r="P3616" s="205">
        <f>Table7[[#This Row],[Total Drug Cost]]-Table7[[#This Row],[Total Third-party Pay]]</f>
        <v>0</v>
      </c>
      <c r="Q3616" s="205"/>
      <c r="R3616" s="70" t="e">
        <f>VLOOKUP(Table7[[#This Row],[Patient PHN]],'[1]MASTER LIST'!$C:$D,2,FALSE)</f>
        <v>#N/A</v>
      </c>
    </row>
    <row r="3617" spans="1:18" x14ac:dyDescent="0.25">
      <c r="A3617" s="202"/>
      <c r="B3617" s="203"/>
      <c r="C3617" s="204"/>
      <c r="D3617" s="204"/>
      <c r="E3617" s="204"/>
      <c r="F3617" s="204"/>
      <c r="G3617" s="204"/>
      <c r="H3617" s="131"/>
      <c r="I3617" s="204"/>
      <c r="J3617" s="204"/>
      <c r="K3617" s="205"/>
      <c r="L3617" s="205"/>
      <c r="M3617" s="205"/>
      <c r="N3617" s="227">
        <f>Table7[[#This Row],[Drug Cost]]+Table7[[#This Row],[Drug Markup]]+Table7[[#This Row],[Drug Dispensing Fee]]</f>
        <v>0</v>
      </c>
      <c r="O3617" s="132"/>
      <c r="P3617" s="205">
        <f>Table7[[#This Row],[Total Drug Cost]]-Table7[[#This Row],[Total Third-party Pay]]</f>
        <v>0</v>
      </c>
      <c r="Q3617" s="205"/>
      <c r="R3617" s="70" t="e">
        <f>VLOOKUP(Table7[[#This Row],[Patient PHN]],'[1]MASTER LIST'!$C:$D,2,FALSE)</f>
        <v>#N/A</v>
      </c>
    </row>
    <row r="3618" spans="1:18" x14ac:dyDescent="0.25">
      <c r="A3618" s="202"/>
      <c r="B3618" s="203"/>
      <c r="C3618" s="204"/>
      <c r="D3618" s="204"/>
      <c r="E3618" s="204"/>
      <c r="F3618" s="204"/>
      <c r="G3618" s="204"/>
      <c r="H3618" s="131"/>
      <c r="I3618" s="204"/>
      <c r="J3618" s="204"/>
      <c r="K3618" s="205"/>
      <c r="L3618" s="205"/>
      <c r="M3618" s="205"/>
      <c r="N3618" s="227">
        <f>Table7[[#This Row],[Drug Cost]]+Table7[[#This Row],[Drug Markup]]+Table7[[#This Row],[Drug Dispensing Fee]]</f>
        <v>0</v>
      </c>
      <c r="O3618" s="132"/>
      <c r="P3618" s="205">
        <f>Table7[[#This Row],[Total Drug Cost]]-Table7[[#This Row],[Total Third-party Pay]]</f>
        <v>0</v>
      </c>
      <c r="Q3618" s="205"/>
      <c r="R3618" s="70" t="e">
        <f>VLOOKUP(Table7[[#This Row],[Patient PHN]],'[1]MASTER LIST'!$C:$D,2,FALSE)</f>
        <v>#N/A</v>
      </c>
    </row>
    <row r="3619" spans="1:18" x14ac:dyDescent="0.25">
      <c r="A3619" s="202"/>
      <c r="B3619" s="203"/>
      <c r="C3619" s="204"/>
      <c r="D3619" s="204"/>
      <c r="E3619" s="204"/>
      <c r="F3619" s="204"/>
      <c r="G3619" s="204"/>
      <c r="H3619" s="131"/>
      <c r="I3619" s="204"/>
      <c r="J3619" s="204"/>
      <c r="K3619" s="205"/>
      <c r="L3619" s="205"/>
      <c r="M3619" s="205"/>
      <c r="N3619" s="227">
        <f>Table7[[#This Row],[Drug Cost]]+Table7[[#This Row],[Drug Markup]]+Table7[[#This Row],[Drug Dispensing Fee]]</f>
        <v>0</v>
      </c>
      <c r="O3619" s="132"/>
      <c r="P3619" s="205">
        <f>Table7[[#This Row],[Total Drug Cost]]-Table7[[#This Row],[Total Third-party Pay]]</f>
        <v>0</v>
      </c>
      <c r="Q3619" s="205"/>
      <c r="R3619" s="70" t="e">
        <f>VLOOKUP(Table7[[#This Row],[Patient PHN]],'[1]MASTER LIST'!$C:$D,2,FALSE)</f>
        <v>#N/A</v>
      </c>
    </row>
    <row r="3620" spans="1:18" x14ac:dyDescent="0.25">
      <c r="A3620" s="202"/>
      <c r="B3620" s="203"/>
      <c r="C3620" s="204"/>
      <c r="D3620" s="204"/>
      <c r="E3620" s="204"/>
      <c r="F3620" s="204"/>
      <c r="G3620" s="204"/>
      <c r="H3620" s="131"/>
      <c r="I3620" s="204"/>
      <c r="J3620" s="204"/>
      <c r="K3620" s="205"/>
      <c r="L3620" s="205"/>
      <c r="M3620" s="205"/>
      <c r="N3620" s="227">
        <f>Table7[[#This Row],[Drug Cost]]+Table7[[#This Row],[Drug Markup]]+Table7[[#This Row],[Drug Dispensing Fee]]</f>
        <v>0</v>
      </c>
      <c r="O3620" s="132"/>
      <c r="P3620" s="205">
        <f>Table7[[#This Row],[Total Drug Cost]]-Table7[[#This Row],[Total Third-party Pay]]</f>
        <v>0</v>
      </c>
      <c r="Q3620" s="205"/>
      <c r="R3620" s="70" t="e">
        <f>VLOOKUP(Table7[[#This Row],[Patient PHN]],'[1]MASTER LIST'!$C:$D,2,FALSE)</f>
        <v>#N/A</v>
      </c>
    </row>
    <row r="3621" spans="1:18" x14ac:dyDescent="0.25">
      <c r="A3621" s="202"/>
      <c r="B3621" s="203"/>
      <c r="C3621" s="204"/>
      <c r="D3621" s="204"/>
      <c r="E3621" s="204"/>
      <c r="F3621" s="204"/>
      <c r="G3621" s="204"/>
      <c r="H3621" s="131"/>
      <c r="I3621" s="204"/>
      <c r="J3621" s="204"/>
      <c r="K3621" s="205"/>
      <c r="L3621" s="205"/>
      <c r="M3621" s="205"/>
      <c r="N3621" s="227">
        <f>Table7[[#This Row],[Drug Cost]]+Table7[[#This Row],[Drug Markup]]+Table7[[#This Row],[Drug Dispensing Fee]]</f>
        <v>0</v>
      </c>
      <c r="O3621" s="132"/>
      <c r="P3621" s="205">
        <f>Table7[[#This Row],[Total Drug Cost]]-Table7[[#This Row],[Total Third-party Pay]]</f>
        <v>0</v>
      </c>
      <c r="Q3621" s="205"/>
      <c r="R3621" s="70" t="e">
        <f>VLOOKUP(Table7[[#This Row],[Patient PHN]],'[1]MASTER LIST'!$C:$D,2,FALSE)</f>
        <v>#N/A</v>
      </c>
    </row>
    <row r="3622" spans="1:18" x14ac:dyDescent="0.25">
      <c r="A3622" s="202"/>
      <c r="B3622" s="203"/>
      <c r="C3622" s="204"/>
      <c r="D3622" s="204"/>
      <c r="E3622" s="204"/>
      <c r="F3622" s="204"/>
      <c r="G3622" s="204"/>
      <c r="H3622" s="131"/>
      <c r="I3622" s="204"/>
      <c r="J3622" s="204"/>
      <c r="K3622" s="205"/>
      <c r="L3622" s="205"/>
      <c r="M3622" s="205"/>
      <c r="N3622" s="227">
        <f>Table7[[#This Row],[Drug Cost]]+Table7[[#This Row],[Drug Markup]]+Table7[[#This Row],[Drug Dispensing Fee]]</f>
        <v>0</v>
      </c>
      <c r="O3622" s="132"/>
      <c r="P3622" s="205">
        <f>Table7[[#This Row],[Total Drug Cost]]-Table7[[#This Row],[Total Third-party Pay]]</f>
        <v>0</v>
      </c>
      <c r="Q3622" s="205"/>
      <c r="R3622" s="70" t="e">
        <f>VLOOKUP(Table7[[#This Row],[Patient PHN]],'[1]MASTER LIST'!$C:$D,2,FALSE)</f>
        <v>#N/A</v>
      </c>
    </row>
    <row r="3623" spans="1:18" x14ac:dyDescent="0.25">
      <c r="A3623" s="202"/>
      <c r="B3623" s="203"/>
      <c r="C3623" s="204"/>
      <c r="D3623" s="204"/>
      <c r="E3623" s="204"/>
      <c r="F3623" s="204"/>
      <c r="G3623" s="204"/>
      <c r="H3623" s="131"/>
      <c r="I3623" s="204"/>
      <c r="J3623" s="204"/>
      <c r="K3623" s="205"/>
      <c r="L3623" s="205"/>
      <c r="M3623" s="205"/>
      <c r="N3623" s="227">
        <f>Table7[[#This Row],[Drug Cost]]+Table7[[#This Row],[Drug Markup]]+Table7[[#This Row],[Drug Dispensing Fee]]</f>
        <v>0</v>
      </c>
      <c r="O3623" s="132"/>
      <c r="P3623" s="205">
        <f>Table7[[#This Row],[Total Drug Cost]]-Table7[[#This Row],[Total Third-party Pay]]</f>
        <v>0</v>
      </c>
      <c r="Q3623" s="205"/>
      <c r="R3623" s="70" t="e">
        <f>VLOOKUP(Table7[[#This Row],[Patient PHN]],'[1]MASTER LIST'!$C:$D,2,FALSE)</f>
        <v>#N/A</v>
      </c>
    </row>
    <row r="3624" spans="1:18" x14ac:dyDescent="0.25">
      <c r="A3624" s="202"/>
      <c r="B3624" s="203"/>
      <c r="C3624" s="204"/>
      <c r="D3624" s="204"/>
      <c r="E3624" s="204"/>
      <c r="F3624" s="204"/>
      <c r="G3624" s="204"/>
      <c r="H3624" s="131"/>
      <c r="I3624" s="204"/>
      <c r="J3624" s="204"/>
      <c r="K3624" s="205"/>
      <c r="L3624" s="205"/>
      <c r="M3624" s="205"/>
      <c r="N3624" s="227">
        <f>Table7[[#This Row],[Drug Cost]]+Table7[[#This Row],[Drug Markup]]+Table7[[#This Row],[Drug Dispensing Fee]]</f>
        <v>0</v>
      </c>
      <c r="O3624" s="132"/>
      <c r="P3624" s="205">
        <f>Table7[[#This Row],[Total Drug Cost]]-Table7[[#This Row],[Total Third-party Pay]]</f>
        <v>0</v>
      </c>
      <c r="Q3624" s="205"/>
      <c r="R3624" s="70" t="e">
        <f>VLOOKUP(Table7[[#This Row],[Patient PHN]],'[1]MASTER LIST'!$C:$D,2,FALSE)</f>
        <v>#N/A</v>
      </c>
    </row>
    <row r="3625" spans="1:18" x14ac:dyDescent="0.25">
      <c r="A3625" s="202"/>
      <c r="B3625" s="203"/>
      <c r="C3625" s="204"/>
      <c r="D3625" s="204"/>
      <c r="E3625" s="204"/>
      <c r="F3625" s="204"/>
      <c r="G3625" s="204"/>
      <c r="H3625" s="131"/>
      <c r="I3625" s="204"/>
      <c r="J3625" s="204"/>
      <c r="K3625" s="205"/>
      <c r="L3625" s="205"/>
      <c r="M3625" s="205"/>
      <c r="N3625" s="227">
        <f>Table7[[#This Row],[Drug Cost]]+Table7[[#This Row],[Drug Markup]]+Table7[[#This Row],[Drug Dispensing Fee]]</f>
        <v>0</v>
      </c>
      <c r="O3625" s="132"/>
      <c r="P3625" s="205">
        <f>Table7[[#This Row],[Total Drug Cost]]-Table7[[#This Row],[Total Third-party Pay]]</f>
        <v>0</v>
      </c>
      <c r="Q3625" s="205"/>
      <c r="R3625" s="70" t="e">
        <f>VLOOKUP(Table7[[#This Row],[Patient PHN]],'[1]MASTER LIST'!$C:$D,2,FALSE)</f>
        <v>#N/A</v>
      </c>
    </row>
    <row r="3626" spans="1:18" x14ac:dyDescent="0.25">
      <c r="A3626" s="202"/>
      <c r="B3626" s="203"/>
      <c r="C3626" s="204"/>
      <c r="D3626" s="204"/>
      <c r="E3626" s="204"/>
      <c r="F3626" s="204"/>
      <c r="G3626" s="204"/>
      <c r="H3626" s="131"/>
      <c r="I3626" s="204"/>
      <c r="J3626" s="204"/>
      <c r="K3626" s="205"/>
      <c r="L3626" s="205"/>
      <c r="M3626" s="205"/>
      <c r="N3626" s="227">
        <f>Table7[[#This Row],[Drug Cost]]+Table7[[#This Row],[Drug Markup]]+Table7[[#This Row],[Drug Dispensing Fee]]</f>
        <v>0</v>
      </c>
      <c r="O3626" s="132"/>
      <c r="P3626" s="205">
        <f>Table7[[#This Row],[Total Drug Cost]]-Table7[[#This Row],[Total Third-party Pay]]</f>
        <v>0</v>
      </c>
      <c r="Q3626" s="205"/>
      <c r="R3626" s="70" t="e">
        <f>VLOOKUP(Table7[[#This Row],[Patient PHN]],'[1]MASTER LIST'!$C:$D,2,FALSE)</f>
        <v>#N/A</v>
      </c>
    </row>
    <row r="3627" spans="1:18" x14ac:dyDescent="0.25">
      <c r="A3627" s="202"/>
      <c r="B3627" s="203"/>
      <c r="C3627" s="204"/>
      <c r="D3627" s="204"/>
      <c r="E3627" s="204"/>
      <c r="F3627" s="204"/>
      <c r="G3627" s="204"/>
      <c r="H3627" s="131"/>
      <c r="I3627" s="204"/>
      <c r="J3627" s="204"/>
      <c r="K3627" s="205"/>
      <c r="L3627" s="205"/>
      <c r="M3627" s="205"/>
      <c r="N3627" s="227">
        <f>Table7[[#This Row],[Drug Cost]]+Table7[[#This Row],[Drug Markup]]+Table7[[#This Row],[Drug Dispensing Fee]]</f>
        <v>0</v>
      </c>
      <c r="O3627" s="132"/>
      <c r="P3627" s="205">
        <f>Table7[[#This Row],[Total Drug Cost]]-Table7[[#This Row],[Total Third-party Pay]]</f>
        <v>0</v>
      </c>
      <c r="Q3627" s="205"/>
      <c r="R3627" s="70" t="e">
        <f>VLOOKUP(Table7[[#This Row],[Patient PHN]],'[1]MASTER LIST'!$C:$D,2,FALSE)</f>
        <v>#N/A</v>
      </c>
    </row>
    <row r="3628" spans="1:18" x14ac:dyDescent="0.25">
      <c r="A3628" s="202"/>
      <c r="B3628" s="203"/>
      <c r="C3628" s="204"/>
      <c r="D3628" s="204"/>
      <c r="E3628" s="204"/>
      <c r="F3628" s="204"/>
      <c r="G3628" s="204"/>
      <c r="H3628" s="131"/>
      <c r="I3628" s="204"/>
      <c r="J3628" s="204"/>
      <c r="K3628" s="205"/>
      <c r="L3628" s="205"/>
      <c r="M3628" s="205"/>
      <c r="N3628" s="227">
        <f>Table7[[#This Row],[Drug Cost]]+Table7[[#This Row],[Drug Markup]]+Table7[[#This Row],[Drug Dispensing Fee]]</f>
        <v>0</v>
      </c>
      <c r="O3628" s="132"/>
      <c r="P3628" s="205">
        <f>Table7[[#This Row],[Total Drug Cost]]-Table7[[#This Row],[Total Third-party Pay]]</f>
        <v>0</v>
      </c>
      <c r="Q3628" s="205"/>
      <c r="R3628" s="70" t="e">
        <f>VLOOKUP(Table7[[#This Row],[Patient PHN]],'[1]MASTER LIST'!$C:$D,2,FALSE)</f>
        <v>#N/A</v>
      </c>
    </row>
    <row r="3629" spans="1:18" x14ac:dyDescent="0.25">
      <c r="A3629" s="202"/>
      <c r="B3629" s="203"/>
      <c r="C3629" s="204"/>
      <c r="D3629" s="204"/>
      <c r="E3629" s="204"/>
      <c r="F3629" s="204"/>
      <c r="G3629" s="204"/>
      <c r="H3629" s="131"/>
      <c r="I3629" s="204"/>
      <c r="J3629" s="204"/>
      <c r="K3629" s="205"/>
      <c r="L3629" s="205"/>
      <c r="M3629" s="205"/>
      <c r="N3629" s="227">
        <f>Table7[[#This Row],[Drug Cost]]+Table7[[#This Row],[Drug Markup]]+Table7[[#This Row],[Drug Dispensing Fee]]</f>
        <v>0</v>
      </c>
      <c r="O3629" s="132"/>
      <c r="P3629" s="205">
        <f>Table7[[#This Row],[Total Drug Cost]]-Table7[[#This Row],[Total Third-party Pay]]</f>
        <v>0</v>
      </c>
      <c r="Q3629" s="205"/>
      <c r="R3629" s="70" t="e">
        <f>VLOOKUP(Table7[[#This Row],[Patient PHN]],'[1]MASTER LIST'!$C:$D,2,FALSE)</f>
        <v>#N/A</v>
      </c>
    </row>
    <row r="3630" spans="1:18" x14ac:dyDescent="0.25">
      <c r="A3630" s="202"/>
      <c r="B3630" s="203"/>
      <c r="C3630" s="204"/>
      <c r="D3630" s="204"/>
      <c r="E3630" s="204"/>
      <c r="F3630" s="204"/>
      <c r="G3630" s="204"/>
      <c r="H3630" s="131"/>
      <c r="I3630" s="204"/>
      <c r="J3630" s="204"/>
      <c r="K3630" s="205"/>
      <c r="L3630" s="205"/>
      <c r="M3630" s="205"/>
      <c r="N3630" s="227">
        <f>Table7[[#This Row],[Drug Cost]]+Table7[[#This Row],[Drug Markup]]+Table7[[#This Row],[Drug Dispensing Fee]]</f>
        <v>0</v>
      </c>
      <c r="O3630" s="132"/>
      <c r="P3630" s="205">
        <f>Table7[[#This Row],[Total Drug Cost]]-Table7[[#This Row],[Total Third-party Pay]]</f>
        <v>0</v>
      </c>
      <c r="Q3630" s="205"/>
      <c r="R3630" s="70" t="e">
        <f>VLOOKUP(Table7[[#This Row],[Patient PHN]],'[1]MASTER LIST'!$C:$D,2,FALSE)</f>
        <v>#N/A</v>
      </c>
    </row>
    <row r="3631" spans="1:18" x14ac:dyDescent="0.25">
      <c r="A3631" s="202"/>
      <c r="B3631" s="203"/>
      <c r="C3631" s="204"/>
      <c r="D3631" s="204"/>
      <c r="E3631" s="204"/>
      <c r="F3631" s="204"/>
      <c r="G3631" s="204"/>
      <c r="H3631" s="131"/>
      <c r="I3631" s="204"/>
      <c r="J3631" s="204"/>
      <c r="K3631" s="205"/>
      <c r="L3631" s="205"/>
      <c r="M3631" s="205"/>
      <c r="N3631" s="227">
        <f>Table7[[#This Row],[Drug Cost]]+Table7[[#This Row],[Drug Markup]]+Table7[[#This Row],[Drug Dispensing Fee]]</f>
        <v>0</v>
      </c>
      <c r="O3631" s="132"/>
      <c r="P3631" s="205">
        <f>Table7[[#This Row],[Total Drug Cost]]-Table7[[#This Row],[Total Third-party Pay]]</f>
        <v>0</v>
      </c>
      <c r="Q3631" s="205"/>
      <c r="R3631" s="70" t="e">
        <f>VLOOKUP(Table7[[#This Row],[Patient PHN]],'[1]MASTER LIST'!$C:$D,2,FALSE)</f>
        <v>#N/A</v>
      </c>
    </row>
    <row r="3632" spans="1:18" x14ac:dyDescent="0.25">
      <c r="A3632" s="202"/>
      <c r="B3632" s="203"/>
      <c r="C3632" s="204"/>
      <c r="D3632" s="204"/>
      <c r="E3632" s="204"/>
      <c r="F3632" s="204"/>
      <c r="G3632" s="204"/>
      <c r="H3632" s="131"/>
      <c r="I3632" s="204"/>
      <c r="J3632" s="204"/>
      <c r="K3632" s="205"/>
      <c r="L3632" s="205"/>
      <c r="M3632" s="205"/>
      <c r="N3632" s="227">
        <f>Table7[[#This Row],[Drug Cost]]+Table7[[#This Row],[Drug Markup]]+Table7[[#This Row],[Drug Dispensing Fee]]</f>
        <v>0</v>
      </c>
      <c r="O3632" s="132"/>
      <c r="P3632" s="205">
        <f>Table7[[#This Row],[Total Drug Cost]]-Table7[[#This Row],[Total Third-party Pay]]</f>
        <v>0</v>
      </c>
      <c r="Q3632" s="205"/>
      <c r="R3632" s="70" t="e">
        <f>VLOOKUP(Table7[[#This Row],[Patient PHN]],'[1]MASTER LIST'!$C:$D,2,FALSE)</f>
        <v>#N/A</v>
      </c>
    </row>
    <row r="3633" spans="1:18" x14ac:dyDescent="0.25">
      <c r="A3633" s="202"/>
      <c r="B3633" s="203"/>
      <c r="C3633" s="204"/>
      <c r="D3633" s="204"/>
      <c r="E3633" s="204"/>
      <c r="F3633" s="204"/>
      <c r="G3633" s="204"/>
      <c r="H3633" s="131"/>
      <c r="I3633" s="204"/>
      <c r="J3633" s="204"/>
      <c r="K3633" s="205"/>
      <c r="L3633" s="205"/>
      <c r="M3633" s="205"/>
      <c r="N3633" s="227">
        <f>Table7[[#This Row],[Drug Cost]]+Table7[[#This Row],[Drug Markup]]+Table7[[#This Row],[Drug Dispensing Fee]]</f>
        <v>0</v>
      </c>
      <c r="O3633" s="132"/>
      <c r="P3633" s="205">
        <f>Table7[[#This Row],[Total Drug Cost]]-Table7[[#This Row],[Total Third-party Pay]]</f>
        <v>0</v>
      </c>
      <c r="Q3633" s="205"/>
      <c r="R3633" s="70" t="e">
        <f>VLOOKUP(Table7[[#This Row],[Patient PHN]],'[1]MASTER LIST'!$C:$D,2,FALSE)</f>
        <v>#N/A</v>
      </c>
    </row>
    <row r="3634" spans="1:18" x14ac:dyDescent="0.25">
      <c r="A3634" s="202"/>
      <c r="B3634" s="203"/>
      <c r="C3634" s="204"/>
      <c r="D3634" s="204"/>
      <c r="E3634" s="204"/>
      <c r="F3634" s="204"/>
      <c r="G3634" s="204"/>
      <c r="H3634" s="131"/>
      <c r="I3634" s="204"/>
      <c r="J3634" s="204"/>
      <c r="K3634" s="205"/>
      <c r="L3634" s="205"/>
      <c r="M3634" s="205"/>
      <c r="N3634" s="227">
        <f>Table7[[#This Row],[Drug Cost]]+Table7[[#This Row],[Drug Markup]]+Table7[[#This Row],[Drug Dispensing Fee]]</f>
        <v>0</v>
      </c>
      <c r="O3634" s="132"/>
      <c r="P3634" s="205">
        <f>Table7[[#This Row],[Total Drug Cost]]-Table7[[#This Row],[Total Third-party Pay]]</f>
        <v>0</v>
      </c>
      <c r="Q3634" s="205"/>
      <c r="R3634" s="70" t="e">
        <f>VLOOKUP(Table7[[#This Row],[Patient PHN]],'[1]MASTER LIST'!$C:$D,2,FALSE)</f>
        <v>#N/A</v>
      </c>
    </row>
    <row r="3635" spans="1:18" x14ac:dyDescent="0.25">
      <c r="A3635" s="202"/>
      <c r="B3635" s="203"/>
      <c r="C3635" s="204"/>
      <c r="D3635" s="204"/>
      <c r="E3635" s="204"/>
      <c r="F3635" s="204"/>
      <c r="G3635" s="204"/>
      <c r="H3635" s="131"/>
      <c r="I3635" s="204"/>
      <c r="J3635" s="204"/>
      <c r="K3635" s="205"/>
      <c r="L3635" s="205"/>
      <c r="M3635" s="205"/>
      <c r="N3635" s="227">
        <f>Table7[[#This Row],[Drug Cost]]+Table7[[#This Row],[Drug Markup]]+Table7[[#This Row],[Drug Dispensing Fee]]</f>
        <v>0</v>
      </c>
      <c r="O3635" s="132"/>
      <c r="P3635" s="205">
        <f>Table7[[#This Row],[Total Drug Cost]]-Table7[[#This Row],[Total Third-party Pay]]</f>
        <v>0</v>
      </c>
      <c r="Q3635" s="205"/>
      <c r="R3635" s="70" t="e">
        <f>VLOOKUP(Table7[[#This Row],[Patient PHN]],'[1]MASTER LIST'!$C:$D,2,FALSE)</f>
        <v>#N/A</v>
      </c>
    </row>
    <row r="3636" spans="1:18" x14ac:dyDescent="0.25">
      <c r="A3636" s="202"/>
      <c r="B3636" s="203"/>
      <c r="C3636" s="204"/>
      <c r="D3636" s="204"/>
      <c r="E3636" s="204"/>
      <c r="F3636" s="204"/>
      <c r="G3636" s="204"/>
      <c r="H3636" s="131"/>
      <c r="I3636" s="204"/>
      <c r="J3636" s="204"/>
      <c r="K3636" s="205"/>
      <c r="L3636" s="205"/>
      <c r="M3636" s="205"/>
      <c r="N3636" s="227">
        <f>Table7[[#This Row],[Drug Cost]]+Table7[[#This Row],[Drug Markup]]+Table7[[#This Row],[Drug Dispensing Fee]]</f>
        <v>0</v>
      </c>
      <c r="O3636" s="132"/>
      <c r="P3636" s="205">
        <f>Table7[[#This Row],[Total Drug Cost]]-Table7[[#This Row],[Total Third-party Pay]]</f>
        <v>0</v>
      </c>
      <c r="Q3636" s="205"/>
      <c r="R3636" s="70" t="e">
        <f>VLOOKUP(Table7[[#This Row],[Patient PHN]],'[1]MASTER LIST'!$C:$D,2,FALSE)</f>
        <v>#N/A</v>
      </c>
    </row>
    <row r="3637" spans="1:18" x14ac:dyDescent="0.25">
      <c r="A3637" s="202"/>
      <c r="B3637" s="203"/>
      <c r="C3637" s="204"/>
      <c r="D3637" s="204"/>
      <c r="E3637" s="204"/>
      <c r="F3637" s="204"/>
      <c r="G3637" s="204"/>
      <c r="H3637" s="131"/>
      <c r="I3637" s="204"/>
      <c r="J3637" s="204"/>
      <c r="K3637" s="205"/>
      <c r="L3637" s="205"/>
      <c r="M3637" s="205"/>
      <c r="N3637" s="227">
        <f>Table7[[#This Row],[Drug Cost]]+Table7[[#This Row],[Drug Markup]]+Table7[[#This Row],[Drug Dispensing Fee]]</f>
        <v>0</v>
      </c>
      <c r="O3637" s="132"/>
      <c r="P3637" s="205">
        <f>Table7[[#This Row],[Total Drug Cost]]-Table7[[#This Row],[Total Third-party Pay]]</f>
        <v>0</v>
      </c>
      <c r="Q3637" s="205"/>
      <c r="R3637" s="70" t="e">
        <f>VLOOKUP(Table7[[#This Row],[Patient PHN]],'[1]MASTER LIST'!$C:$D,2,FALSE)</f>
        <v>#N/A</v>
      </c>
    </row>
    <row r="3638" spans="1:18" x14ac:dyDescent="0.25">
      <c r="A3638" s="202"/>
      <c r="B3638" s="203"/>
      <c r="C3638" s="204"/>
      <c r="D3638" s="204"/>
      <c r="E3638" s="204"/>
      <c r="F3638" s="204"/>
      <c r="G3638" s="204"/>
      <c r="H3638" s="131"/>
      <c r="I3638" s="204"/>
      <c r="J3638" s="204"/>
      <c r="K3638" s="205"/>
      <c r="L3638" s="205"/>
      <c r="M3638" s="205"/>
      <c r="N3638" s="227">
        <f>Table7[[#This Row],[Drug Cost]]+Table7[[#This Row],[Drug Markup]]+Table7[[#This Row],[Drug Dispensing Fee]]</f>
        <v>0</v>
      </c>
      <c r="O3638" s="132"/>
      <c r="P3638" s="205">
        <f>Table7[[#This Row],[Total Drug Cost]]-Table7[[#This Row],[Total Third-party Pay]]</f>
        <v>0</v>
      </c>
      <c r="Q3638" s="205"/>
      <c r="R3638" s="70" t="e">
        <f>VLOOKUP(Table7[[#This Row],[Patient PHN]],'[1]MASTER LIST'!$C:$D,2,FALSE)</f>
        <v>#N/A</v>
      </c>
    </row>
    <row r="3639" spans="1:18" x14ac:dyDescent="0.25">
      <c r="A3639" s="202"/>
      <c r="B3639" s="203"/>
      <c r="C3639" s="204"/>
      <c r="D3639" s="204"/>
      <c r="E3639" s="204"/>
      <c r="F3639" s="204"/>
      <c r="G3639" s="204"/>
      <c r="H3639" s="131"/>
      <c r="I3639" s="204"/>
      <c r="J3639" s="204"/>
      <c r="K3639" s="205"/>
      <c r="L3639" s="205"/>
      <c r="M3639" s="205"/>
      <c r="N3639" s="227">
        <f>Table7[[#This Row],[Drug Cost]]+Table7[[#This Row],[Drug Markup]]+Table7[[#This Row],[Drug Dispensing Fee]]</f>
        <v>0</v>
      </c>
      <c r="O3639" s="132"/>
      <c r="P3639" s="205">
        <f>Table7[[#This Row],[Total Drug Cost]]-Table7[[#This Row],[Total Third-party Pay]]</f>
        <v>0</v>
      </c>
      <c r="Q3639" s="205"/>
      <c r="R3639" s="70" t="e">
        <f>VLOOKUP(Table7[[#This Row],[Patient PHN]],'[1]MASTER LIST'!$C:$D,2,FALSE)</f>
        <v>#N/A</v>
      </c>
    </row>
    <row r="3640" spans="1:18" x14ac:dyDescent="0.25">
      <c r="A3640" s="202"/>
      <c r="B3640" s="203"/>
      <c r="C3640" s="204"/>
      <c r="D3640" s="204"/>
      <c r="E3640" s="204"/>
      <c r="F3640" s="204"/>
      <c r="G3640" s="204"/>
      <c r="H3640" s="131"/>
      <c r="I3640" s="204"/>
      <c r="J3640" s="204"/>
      <c r="K3640" s="205"/>
      <c r="L3640" s="205"/>
      <c r="M3640" s="205"/>
      <c r="N3640" s="227">
        <f>Table7[[#This Row],[Drug Cost]]+Table7[[#This Row],[Drug Markup]]+Table7[[#This Row],[Drug Dispensing Fee]]</f>
        <v>0</v>
      </c>
      <c r="O3640" s="132"/>
      <c r="P3640" s="205">
        <f>Table7[[#This Row],[Total Drug Cost]]-Table7[[#This Row],[Total Third-party Pay]]</f>
        <v>0</v>
      </c>
      <c r="Q3640" s="205"/>
      <c r="R3640" s="70" t="e">
        <f>VLOOKUP(Table7[[#This Row],[Patient PHN]],'[1]MASTER LIST'!$C:$D,2,FALSE)</f>
        <v>#N/A</v>
      </c>
    </row>
    <row r="3641" spans="1:18" x14ac:dyDescent="0.25">
      <c r="A3641" s="202"/>
      <c r="B3641" s="203"/>
      <c r="C3641" s="204"/>
      <c r="D3641" s="204"/>
      <c r="E3641" s="204"/>
      <c r="F3641" s="204"/>
      <c r="G3641" s="204"/>
      <c r="H3641" s="131"/>
      <c r="I3641" s="204"/>
      <c r="J3641" s="204"/>
      <c r="K3641" s="205"/>
      <c r="L3641" s="205"/>
      <c r="M3641" s="205"/>
      <c r="N3641" s="227">
        <f>Table7[[#This Row],[Drug Cost]]+Table7[[#This Row],[Drug Markup]]+Table7[[#This Row],[Drug Dispensing Fee]]</f>
        <v>0</v>
      </c>
      <c r="O3641" s="132"/>
      <c r="P3641" s="205">
        <f>Table7[[#This Row],[Total Drug Cost]]-Table7[[#This Row],[Total Third-party Pay]]</f>
        <v>0</v>
      </c>
      <c r="Q3641" s="205"/>
      <c r="R3641" s="70" t="e">
        <f>VLOOKUP(Table7[[#This Row],[Patient PHN]],'[1]MASTER LIST'!$C:$D,2,FALSE)</f>
        <v>#N/A</v>
      </c>
    </row>
    <row r="3642" spans="1:18" x14ac:dyDescent="0.25">
      <c r="A3642" s="202"/>
      <c r="B3642" s="203"/>
      <c r="C3642" s="204"/>
      <c r="D3642" s="204"/>
      <c r="E3642" s="204"/>
      <c r="F3642" s="204"/>
      <c r="G3642" s="204"/>
      <c r="H3642" s="131"/>
      <c r="I3642" s="204"/>
      <c r="J3642" s="204"/>
      <c r="K3642" s="205"/>
      <c r="L3642" s="205"/>
      <c r="M3642" s="205"/>
      <c r="N3642" s="227">
        <f>Table7[[#This Row],[Drug Cost]]+Table7[[#This Row],[Drug Markup]]+Table7[[#This Row],[Drug Dispensing Fee]]</f>
        <v>0</v>
      </c>
      <c r="O3642" s="132"/>
      <c r="P3642" s="205">
        <f>Table7[[#This Row],[Total Drug Cost]]-Table7[[#This Row],[Total Third-party Pay]]</f>
        <v>0</v>
      </c>
      <c r="Q3642" s="205"/>
      <c r="R3642" s="70" t="e">
        <f>VLOOKUP(Table7[[#This Row],[Patient PHN]],'[1]MASTER LIST'!$C:$D,2,FALSE)</f>
        <v>#N/A</v>
      </c>
    </row>
    <row r="3643" spans="1:18" x14ac:dyDescent="0.25">
      <c r="A3643" s="202"/>
      <c r="B3643" s="203"/>
      <c r="C3643" s="204"/>
      <c r="D3643" s="204"/>
      <c r="E3643" s="204"/>
      <c r="F3643" s="204"/>
      <c r="G3643" s="204"/>
      <c r="H3643" s="131"/>
      <c r="I3643" s="204"/>
      <c r="J3643" s="204"/>
      <c r="K3643" s="205"/>
      <c r="L3643" s="205"/>
      <c r="M3643" s="205"/>
      <c r="N3643" s="227">
        <f>Table7[[#This Row],[Drug Cost]]+Table7[[#This Row],[Drug Markup]]+Table7[[#This Row],[Drug Dispensing Fee]]</f>
        <v>0</v>
      </c>
      <c r="O3643" s="132"/>
      <c r="P3643" s="205">
        <f>Table7[[#This Row],[Total Drug Cost]]-Table7[[#This Row],[Total Third-party Pay]]</f>
        <v>0</v>
      </c>
      <c r="Q3643" s="205"/>
      <c r="R3643" s="70" t="e">
        <f>VLOOKUP(Table7[[#This Row],[Patient PHN]],'[1]MASTER LIST'!$C:$D,2,FALSE)</f>
        <v>#N/A</v>
      </c>
    </row>
    <row r="3644" spans="1:18" x14ac:dyDescent="0.25">
      <c r="A3644" s="202"/>
      <c r="B3644" s="203"/>
      <c r="C3644" s="204"/>
      <c r="D3644" s="204"/>
      <c r="E3644" s="204"/>
      <c r="F3644" s="204"/>
      <c r="G3644" s="204"/>
      <c r="H3644" s="131"/>
      <c r="I3644" s="204"/>
      <c r="J3644" s="204"/>
      <c r="K3644" s="205"/>
      <c r="L3644" s="205"/>
      <c r="M3644" s="205"/>
      <c r="N3644" s="227">
        <f>Table7[[#This Row],[Drug Cost]]+Table7[[#This Row],[Drug Markup]]+Table7[[#This Row],[Drug Dispensing Fee]]</f>
        <v>0</v>
      </c>
      <c r="O3644" s="132"/>
      <c r="P3644" s="205">
        <f>Table7[[#This Row],[Total Drug Cost]]-Table7[[#This Row],[Total Third-party Pay]]</f>
        <v>0</v>
      </c>
      <c r="Q3644" s="205"/>
      <c r="R3644" s="70" t="e">
        <f>VLOOKUP(Table7[[#This Row],[Patient PHN]],'[1]MASTER LIST'!$C:$D,2,FALSE)</f>
        <v>#N/A</v>
      </c>
    </row>
    <row r="3645" spans="1:18" x14ac:dyDescent="0.25">
      <c r="A3645" s="202"/>
      <c r="B3645" s="203"/>
      <c r="C3645" s="204"/>
      <c r="D3645" s="204"/>
      <c r="E3645" s="204"/>
      <c r="F3645" s="204"/>
      <c r="G3645" s="204"/>
      <c r="H3645" s="131"/>
      <c r="I3645" s="204"/>
      <c r="J3645" s="204"/>
      <c r="K3645" s="205"/>
      <c r="L3645" s="205"/>
      <c r="M3645" s="205"/>
      <c r="N3645" s="227">
        <f>Table7[[#This Row],[Drug Cost]]+Table7[[#This Row],[Drug Markup]]+Table7[[#This Row],[Drug Dispensing Fee]]</f>
        <v>0</v>
      </c>
      <c r="O3645" s="132"/>
      <c r="P3645" s="205">
        <f>Table7[[#This Row],[Total Drug Cost]]-Table7[[#This Row],[Total Third-party Pay]]</f>
        <v>0</v>
      </c>
      <c r="Q3645" s="205"/>
      <c r="R3645" s="70" t="e">
        <f>VLOOKUP(Table7[[#This Row],[Patient PHN]],'[1]MASTER LIST'!$C:$D,2,FALSE)</f>
        <v>#N/A</v>
      </c>
    </row>
    <row r="3646" spans="1:18" x14ac:dyDescent="0.25">
      <c r="A3646" s="202"/>
      <c r="B3646" s="203"/>
      <c r="C3646" s="204"/>
      <c r="D3646" s="204"/>
      <c r="E3646" s="204"/>
      <c r="F3646" s="204"/>
      <c r="G3646" s="204"/>
      <c r="H3646" s="131"/>
      <c r="I3646" s="204"/>
      <c r="J3646" s="204"/>
      <c r="K3646" s="205"/>
      <c r="L3646" s="205"/>
      <c r="M3646" s="205"/>
      <c r="N3646" s="227">
        <f>Table7[[#This Row],[Drug Cost]]+Table7[[#This Row],[Drug Markup]]+Table7[[#This Row],[Drug Dispensing Fee]]</f>
        <v>0</v>
      </c>
      <c r="O3646" s="132"/>
      <c r="P3646" s="205">
        <f>Table7[[#This Row],[Total Drug Cost]]-Table7[[#This Row],[Total Third-party Pay]]</f>
        <v>0</v>
      </c>
      <c r="Q3646" s="205"/>
      <c r="R3646" s="70" t="e">
        <f>VLOOKUP(Table7[[#This Row],[Patient PHN]],'[1]MASTER LIST'!$C:$D,2,FALSE)</f>
        <v>#N/A</v>
      </c>
    </row>
    <row r="3647" spans="1:18" x14ac:dyDescent="0.25">
      <c r="A3647" s="202"/>
      <c r="B3647" s="203"/>
      <c r="C3647" s="204"/>
      <c r="D3647" s="204"/>
      <c r="E3647" s="204"/>
      <c r="F3647" s="204"/>
      <c r="G3647" s="204"/>
      <c r="H3647" s="131"/>
      <c r="I3647" s="204"/>
      <c r="J3647" s="204"/>
      <c r="K3647" s="205"/>
      <c r="L3647" s="205"/>
      <c r="M3647" s="205"/>
      <c r="N3647" s="227">
        <f>Table7[[#This Row],[Drug Cost]]+Table7[[#This Row],[Drug Markup]]+Table7[[#This Row],[Drug Dispensing Fee]]</f>
        <v>0</v>
      </c>
      <c r="O3647" s="132"/>
      <c r="P3647" s="205">
        <f>Table7[[#This Row],[Total Drug Cost]]-Table7[[#This Row],[Total Third-party Pay]]</f>
        <v>0</v>
      </c>
      <c r="Q3647" s="205"/>
      <c r="R3647" s="70" t="e">
        <f>VLOOKUP(Table7[[#This Row],[Patient PHN]],'[1]MASTER LIST'!$C:$D,2,FALSE)</f>
        <v>#N/A</v>
      </c>
    </row>
    <row r="3648" spans="1:18" x14ac:dyDescent="0.25">
      <c r="A3648" s="202"/>
      <c r="B3648" s="203"/>
      <c r="C3648" s="204"/>
      <c r="D3648" s="204"/>
      <c r="E3648" s="204"/>
      <c r="F3648" s="204"/>
      <c r="G3648" s="204"/>
      <c r="H3648" s="131"/>
      <c r="I3648" s="204"/>
      <c r="J3648" s="204"/>
      <c r="K3648" s="205"/>
      <c r="L3648" s="205"/>
      <c r="M3648" s="205"/>
      <c r="N3648" s="227">
        <f>Table7[[#This Row],[Drug Cost]]+Table7[[#This Row],[Drug Markup]]+Table7[[#This Row],[Drug Dispensing Fee]]</f>
        <v>0</v>
      </c>
      <c r="O3648" s="132"/>
      <c r="P3648" s="205">
        <f>Table7[[#This Row],[Total Drug Cost]]-Table7[[#This Row],[Total Third-party Pay]]</f>
        <v>0</v>
      </c>
      <c r="Q3648" s="205"/>
      <c r="R3648" s="70" t="e">
        <f>VLOOKUP(Table7[[#This Row],[Patient PHN]],'[1]MASTER LIST'!$C:$D,2,FALSE)</f>
        <v>#N/A</v>
      </c>
    </row>
    <row r="3649" spans="1:18" x14ac:dyDescent="0.25">
      <c r="A3649" s="202"/>
      <c r="B3649" s="203"/>
      <c r="C3649" s="204"/>
      <c r="D3649" s="204"/>
      <c r="E3649" s="204"/>
      <c r="F3649" s="204"/>
      <c r="G3649" s="204"/>
      <c r="H3649" s="131"/>
      <c r="I3649" s="204"/>
      <c r="J3649" s="204"/>
      <c r="K3649" s="205"/>
      <c r="L3649" s="205"/>
      <c r="M3649" s="205"/>
      <c r="N3649" s="227">
        <f>Table7[[#This Row],[Drug Cost]]+Table7[[#This Row],[Drug Markup]]+Table7[[#This Row],[Drug Dispensing Fee]]</f>
        <v>0</v>
      </c>
      <c r="O3649" s="132"/>
      <c r="P3649" s="205">
        <f>Table7[[#This Row],[Total Drug Cost]]-Table7[[#This Row],[Total Third-party Pay]]</f>
        <v>0</v>
      </c>
      <c r="Q3649" s="205"/>
      <c r="R3649" s="70" t="e">
        <f>VLOOKUP(Table7[[#This Row],[Patient PHN]],'[1]MASTER LIST'!$C:$D,2,FALSE)</f>
        <v>#N/A</v>
      </c>
    </row>
    <row r="3650" spans="1:18" x14ac:dyDescent="0.25">
      <c r="A3650" s="202"/>
      <c r="B3650" s="203"/>
      <c r="C3650" s="204"/>
      <c r="D3650" s="204"/>
      <c r="E3650" s="204"/>
      <c r="F3650" s="204"/>
      <c r="G3650" s="204"/>
      <c r="H3650" s="131"/>
      <c r="I3650" s="204"/>
      <c r="J3650" s="204"/>
      <c r="K3650" s="205"/>
      <c r="L3650" s="205"/>
      <c r="M3650" s="205"/>
      <c r="N3650" s="227">
        <f>Table7[[#This Row],[Drug Cost]]+Table7[[#This Row],[Drug Markup]]+Table7[[#This Row],[Drug Dispensing Fee]]</f>
        <v>0</v>
      </c>
      <c r="O3650" s="132"/>
      <c r="P3650" s="205">
        <f>Table7[[#This Row],[Total Drug Cost]]-Table7[[#This Row],[Total Third-party Pay]]</f>
        <v>0</v>
      </c>
      <c r="Q3650" s="205"/>
      <c r="R3650" s="70" t="e">
        <f>VLOOKUP(Table7[[#This Row],[Patient PHN]],'[1]MASTER LIST'!$C:$D,2,FALSE)</f>
        <v>#N/A</v>
      </c>
    </row>
    <row r="3651" spans="1:18" x14ac:dyDescent="0.25">
      <c r="A3651" s="202"/>
      <c r="B3651" s="203"/>
      <c r="C3651" s="204"/>
      <c r="D3651" s="204"/>
      <c r="E3651" s="204"/>
      <c r="F3651" s="204"/>
      <c r="G3651" s="204"/>
      <c r="H3651" s="131"/>
      <c r="I3651" s="204"/>
      <c r="J3651" s="204"/>
      <c r="K3651" s="205"/>
      <c r="L3651" s="205"/>
      <c r="M3651" s="205"/>
      <c r="N3651" s="227">
        <f>Table7[[#This Row],[Drug Cost]]+Table7[[#This Row],[Drug Markup]]+Table7[[#This Row],[Drug Dispensing Fee]]</f>
        <v>0</v>
      </c>
      <c r="O3651" s="132"/>
      <c r="P3651" s="205">
        <f>Table7[[#This Row],[Total Drug Cost]]-Table7[[#This Row],[Total Third-party Pay]]</f>
        <v>0</v>
      </c>
      <c r="Q3651" s="205"/>
      <c r="R3651" s="70" t="e">
        <f>VLOOKUP(Table7[[#This Row],[Patient PHN]],'[1]MASTER LIST'!$C:$D,2,FALSE)</f>
        <v>#N/A</v>
      </c>
    </row>
    <row r="3652" spans="1:18" x14ac:dyDescent="0.25">
      <c r="A3652" s="202"/>
      <c r="B3652" s="203"/>
      <c r="C3652" s="204"/>
      <c r="D3652" s="204"/>
      <c r="E3652" s="204"/>
      <c r="F3652" s="204"/>
      <c r="G3652" s="204"/>
      <c r="H3652" s="131"/>
      <c r="I3652" s="204"/>
      <c r="J3652" s="204"/>
      <c r="K3652" s="205"/>
      <c r="L3652" s="205"/>
      <c r="M3652" s="205"/>
      <c r="N3652" s="227">
        <f>Table7[[#This Row],[Drug Cost]]+Table7[[#This Row],[Drug Markup]]+Table7[[#This Row],[Drug Dispensing Fee]]</f>
        <v>0</v>
      </c>
      <c r="O3652" s="132"/>
      <c r="P3652" s="205">
        <f>Table7[[#This Row],[Total Drug Cost]]-Table7[[#This Row],[Total Third-party Pay]]</f>
        <v>0</v>
      </c>
      <c r="Q3652" s="205"/>
      <c r="R3652" s="70" t="e">
        <f>VLOOKUP(Table7[[#This Row],[Patient PHN]],'[1]MASTER LIST'!$C:$D,2,FALSE)</f>
        <v>#N/A</v>
      </c>
    </row>
    <row r="3653" spans="1:18" x14ac:dyDescent="0.25">
      <c r="A3653" s="202"/>
      <c r="B3653" s="203"/>
      <c r="C3653" s="204"/>
      <c r="D3653" s="204"/>
      <c r="E3653" s="204"/>
      <c r="F3653" s="204"/>
      <c r="G3653" s="204"/>
      <c r="H3653" s="131"/>
      <c r="I3653" s="204"/>
      <c r="J3653" s="204"/>
      <c r="K3653" s="205"/>
      <c r="L3653" s="205"/>
      <c r="M3653" s="205"/>
      <c r="N3653" s="227">
        <f>Table7[[#This Row],[Drug Cost]]+Table7[[#This Row],[Drug Markup]]+Table7[[#This Row],[Drug Dispensing Fee]]</f>
        <v>0</v>
      </c>
      <c r="O3653" s="132"/>
      <c r="P3653" s="205">
        <f>Table7[[#This Row],[Total Drug Cost]]-Table7[[#This Row],[Total Third-party Pay]]</f>
        <v>0</v>
      </c>
      <c r="Q3653" s="205"/>
      <c r="R3653" s="70" t="e">
        <f>VLOOKUP(Table7[[#This Row],[Patient PHN]],'[1]MASTER LIST'!$C:$D,2,FALSE)</f>
        <v>#N/A</v>
      </c>
    </row>
    <row r="3654" spans="1:18" x14ac:dyDescent="0.25">
      <c r="A3654" s="202"/>
      <c r="B3654" s="203"/>
      <c r="C3654" s="204"/>
      <c r="D3654" s="204"/>
      <c r="E3654" s="204"/>
      <c r="F3654" s="204"/>
      <c r="G3654" s="204"/>
      <c r="H3654" s="131"/>
      <c r="I3654" s="204"/>
      <c r="J3654" s="204"/>
      <c r="K3654" s="205"/>
      <c r="L3654" s="205"/>
      <c r="M3654" s="205"/>
      <c r="N3654" s="227">
        <f>Table7[[#This Row],[Drug Cost]]+Table7[[#This Row],[Drug Markup]]+Table7[[#This Row],[Drug Dispensing Fee]]</f>
        <v>0</v>
      </c>
      <c r="O3654" s="132"/>
      <c r="P3654" s="205">
        <f>Table7[[#This Row],[Total Drug Cost]]-Table7[[#This Row],[Total Third-party Pay]]</f>
        <v>0</v>
      </c>
      <c r="Q3654" s="205"/>
      <c r="R3654" s="70" t="e">
        <f>VLOOKUP(Table7[[#This Row],[Patient PHN]],'[1]MASTER LIST'!$C:$D,2,FALSE)</f>
        <v>#N/A</v>
      </c>
    </row>
    <row r="3655" spans="1:18" x14ac:dyDescent="0.25">
      <c r="A3655" s="202"/>
      <c r="B3655" s="203"/>
      <c r="C3655" s="204"/>
      <c r="D3655" s="204"/>
      <c r="E3655" s="204"/>
      <c r="F3655" s="204"/>
      <c r="G3655" s="204"/>
      <c r="H3655" s="131"/>
      <c r="I3655" s="204"/>
      <c r="J3655" s="204"/>
      <c r="K3655" s="205"/>
      <c r="L3655" s="205"/>
      <c r="M3655" s="205"/>
      <c r="N3655" s="227">
        <f>Table7[[#This Row],[Drug Cost]]+Table7[[#This Row],[Drug Markup]]+Table7[[#This Row],[Drug Dispensing Fee]]</f>
        <v>0</v>
      </c>
      <c r="O3655" s="132"/>
      <c r="P3655" s="205">
        <f>Table7[[#This Row],[Total Drug Cost]]-Table7[[#This Row],[Total Third-party Pay]]</f>
        <v>0</v>
      </c>
      <c r="Q3655" s="205"/>
      <c r="R3655" s="70" t="e">
        <f>VLOOKUP(Table7[[#This Row],[Patient PHN]],'[1]MASTER LIST'!$C:$D,2,FALSE)</f>
        <v>#N/A</v>
      </c>
    </row>
    <row r="3656" spans="1:18" x14ac:dyDescent="0.25">
      <c r="A3656" s="202"/>
      <c r="B3656" s="203"/>
      <c r="C3656" s="204"/>
      <c r="D3656" s="204"/>
      <c r="E3656" s="204"/>
      <c r="F3656" s="204"/>
      <c r="G3656" s="204"/>
      <c r="H3656" s="131"/>
      <c r="I3656" s="204"/>
      <c r="J3656" s="204"/>
      <c r="K3656" s="205"/>
      <c r="L3656" s="205"/>
      <c r="M3656" s="205"/>
      <c r="N3656" s="227">
        <f>Table7[[#This Row],[Drug Cost]]+Table7[[#This Row],[Drug Markup]]+Table7[[#This Row],[Drug Dispensing Fee]]</f>
        <v>0</v>
      </c>
      <c r="O3656" s="132"/>
      <c r="P3656" s="205">
        <f>Table7[[#This Row],[Total Drug Cost]]-Table7[[#This Row],[Total Third-party Pay]]</f>
        <v>0</v>
      </c>
      <c r="Q3656" s="205"/>
      <c r="R3656" s="70" t="e">
        <f>VLOOKUP(Table7[[#This Row],[Patient PHN]],'[1]MASTER LIST'!$C:$D,2,FALSE)</f>
        <v>#N/A</v>
      </c>
    </row>
    <row r="3657" spans="1:18" x14ac:dyDescent="0.25">
      <c r="A3657" s="202"/>
      <c r="B3657" s="203"/>
      <c r="C3657" s="204"/>
      <c r="D3657" s="204"/>
      <c r="E3657" s="204"/>
      <c r="F3657" s="204"/>
      <c r="G3657" s="204"/>
      <c r="H3657" s="131"/>
      <c r="I3657" s="204"/>
      <c r="J3657" s="204"/>
      <c r="K3657" s="205"/>
      <c r="L3657" s="205"/>
      <c r="M3657" s="205"/>
      <c r="N3657" s="227">
        <f>Table7[[#This Row],[Drug Cost]]+Table7[[#This Row],[Drug Markup]]+Table7[[#This Row],[Drug Dispensing Fee]]</f>
        <v>0</v>
      </c>
      <c r="O3657" s="132"/>
      <c r="P3657" s="205">
        <f>Table7[[#This Row],[Total Drug Cost]]-Table7[[#This Row],[Total Third-party Pay]]</f>
        <v>0</v>
      </c>
      <c r="Q3657" s="205"/>
      <c r="R3657" s="70" t="e">
        <f>VLOOKUP(Table7[[#This Row],[Patient PHN]],'[1]MASTER LIST'!$C:$D,2,FALSE)</f>
        <v>#N/A</v>
      </c>
    </row>
    <row r="3658" spans="1:18" x14ac:dyDescent="0.25">
      <c r="A3658" s="202"/>
      <c r="B3658" s="203"/>
      <c r="C3658" s="204"/>
      <c r="D3658" s="204"/>
      <c r="E3658" s="204"/>
      <c r="F3658" s="204"/>
      <c r="G3658" s="204"/>
      <c r="H3658" s="131"/>
      <c r="I3658" s="204"/>
      <c r="J3658" s="204"/>
      <c r="K3658" s="205"/>
      <c r="L3658" s="205"/>
      <c r="M3658" s="205"/>
      <c r="N3658" s="227">
        <f>Table7[[#This Row],[Drug Cost]]+Table7[[#This Row],[Drug Markup]]+Table7[[#This Row],[Drug Dispensing Fee]]</f>
        <v>0</v>
      </c>
      <c r="O3658" s="132"/>
      <c r="P3658" s="205">
        <f>Table7[[#This Row],[Total Drug Cost]]-Table7[[#This Row],[Total Third-party Pay]]</f>
        <v>0</v>
      </c>
      <c r="Q3658" s="205"/>
      <c r="R3658" s="70" t="e">
        <f>VLOOKUP(Table7[[#This Row],[Patient PHN]],'[1]MASTER LIST'!$C:$D,2,FALSE)</f>
        <v>#N/A</v>
      </c>
    </row>
    <row r="3659" spans="1:18" x14ac:dyDescent="0.25">
      <c r="A3659" s="202"/>
      <c r="B3659" s="203"/>
      <c r="C3659" s="204"/>
      <c r="D3659" s="204"/>
      <c r="E3659" s="204"/>
      <c r="F3659" s="204"/>
      <c r="G3659" s="204"/>
      <c r="H3659" s="131"/>
      <c r="I3659" s="204"/>
      <c r="J3659" s="204"/>
      <c r="K3659" s="205"/>
      <c r="L3659" s="205"/>
      <c r="M3659" s="205"/>
      <c r="N3659" s="227">
        <f>Table7[[#This Row],[Drug Cost]]+Table7[[#This Row],[Drug Markup]]+Table7[[#This Row],[Drug Dispensing Fee]]</f>
        <v>0</v>
      </c>
      <c r="O3659" s="132"/>
      <c r="P3659" s="205">
        <f>Table7[[#This Row],[Total Drug Cost]]-Table7[[#This Row],[Total Third-party Pay]]</f>
        <v>0</v>
      </c>
      <c r="Q3659" s="205"/>
      <c r="R3659" s="70" t="e">
        <f>VLOOKUP(Table7[[#This Row],[Patient PHN]],'[1]MASTER LIST'!$C:$D,2,FALSE)</f>
        <v>#N/A</v>
      </c>
    </row>
    <row r="3660" spans="1:18" x14ac:dyDescent="0.25">
      <c r="A3660" s="202"/>
      <c r="B3660" s="203"/>
      <c r="C3660" s="204"/>
      <c r="D3660" s="204"/>
      <c r="E3660" s="204"/>
      <c r="F3660" s="204"/>
      <c r="G3660" s="204"/>
      <c r="H3660" s="131"/>
      <c r="I3660" s="204"/>
      <c r="J3660" s="204"/>
      <c r="K3660" s="205"/>
      <c r="L3660" s="205"/>
      <c r="M3660" s="205"/>
      <c r="N3660" s="227">
        <f>Table7[[#This Row],[Drug Cost]]+Table7[[#This Row],[Drug Markup]]+Table7[[#This Row],[Drug Dispensing Fee]]</f>
        <v>0</v>
      </c>
      <c r="O3660" s="132"/>
      <c r="P3660" s="205">
        <f>Table7[[#This Row],[Total Drug Cost]]-Table7[[#This Row],[Total Third-party Pay]]</f>
        <v>0</v>
      </c>
      <c r="Q3660" s="205"/>
      <c r="R3660" s="70" t="e">
        <f>VLOOKUP(Table7[[#This Row],[Patient PHN]],'[1]MASTER LIST'!$C:$D,2,FALSE)</f>
        <v>#N/A</v>
      </c>
    </row>
    <row r="3661" spans="1:18" x14ac:dyDescent="0.25">
      <c r="A3661" s="202"/>
      <c r="B3661" s="203"/>
      <c r="C3661" s="204"/>
      <c r="D3661" s="204"/>
      <c r="E3661" s="204"/>
      <c r="F3661" s="204"/>
      <c r="G3661" s="204"/>
      <c r="H3661" s="131"/>
      <c r="I3661" s="204"/>
      <c r="J3661" s="204"/>
      <c r="K3661" s="205"/>
      <c r="L3661" s="205"/>
      <c r="M3661" s="205"/>
      <c r="N3661" s="227">
        <f>Table7[[#This Row],[Drug Cost]]+Table7[[#This Row],[Drug Markup]]+Table7[[#This Row],[Drug Dispensing Fee]]</f>
        <v>0</v>
      </c>
      <c r="O3661" s="132"/>
      <c r="P3661" s="205">
        <f>Table7[[#This Row],[Total Drug Cost]]-Table7[[#This Row],[Total Third-party Pay]]</f>
        <v>0</v>
      </c>
      <c r="Q3661" s="205"/>
      <c r="R3661" s="70" t="e">
        <f>VLOOKUP(Table7[[#This Row],[Patient PHN]],'[1]MASTER LIST'!$C:$D,2,FALSE)</f>
        <v>#N/A</v>
      </c>
    </row>
    <row r="3662" spans="1:18" x14ac:dyDescent="0.25">
      <c r="A3662" s="202"/>
      <c r="B3662" s="203"/>
      <c r="C3662" s="204"/>
      <c r="D3662" s="204"/>
      <c r="E3662" s="204"/>
      <c r="F3662" s="204"/>
      <c r="G3662" s="204"/>
      <c r="H3662" s="131"/>
      <c r="I3662" s="204"/>
      <c r="J3662" s="204"/>
      <c r="K3662" s="205"/>
      <c r="L3662" s="205"/>
      <c r="M3662" s="205"/>
      <c r="N3662" s="227">
        <f>Table7[[#This Row],[Drug Cost]]+Table7[[#This Row],[Drug Markup]]+Table7[[#This Row],[Drug Dispensing Fee]]</f>
        <v>0</v>
      </c>
      <c r="O3662" s="132"/>
      <c r="P3662" s="205">
        <f>Table7[[#This Row],[Total Drug Cost]]-Table7[[#This Row],[Total Third-party Pay]]</f>
        <v>0</v>
      </c>
      <c r="Q3662" s="205"/>
      <c r="R3662" s="70" t="e">
        <f>VLOOKUP(Table7[[#This Row],[Patient PHN]],'[1]MASTER LIST'!$C:$D,2,FALSE)</f>
        <v>#N/A</v>
      </c>
    </row>
    <row r="3663" spans="1:18" x14ac:dyDescent="0.25">
      <c r="A3663" s="202"/>
      <c r="B3663" s="203"/>
      <c r="C3663" s="204"/>
      <c r="D3663" s="204"/>
      <c r="E3663" s="204"/>
      <c r="F3663" s="204"/>
      <c r="G3663" s="204"/>
      <c r="H3663" s="131"/>
      <c r="I3663" s="204"/>
      <c r="J3663" s="204"/>
      <c r="K3663" s="205"/>
      <c r="L3663" s="205"/>
      <c r="M3663" s="205"/>
      <c r="N3663" s="227">
        <f>Table7[[#This Row],[Drug Cost]]+Table7[[#This Row],[Drug Markup]]+Table7[[#This Row],[Drug Dispensing Fee]]</f>
        <v>0</v>
      </c>
      <c r="O3663" s="132"/>
      <c r="P3663" s="205">
        <f>Table7[[#This Row],[Total Drug Cost]]-Table7[[#This Row],[Total Third-party Pay]]</f>
        <v>0</v>
      </c>
      <c r="Q3663" s="205"/>
      <c r="R3663" s="70" t="e">
        <f>VLOOKUP(Table7[[#This Row],[Patient PHN]],'[1]MASTER LIST'!$C:$D,2,FALSE)</f>
        <v>#N/A</v>
      </c>
    </row>
    <row r="3664" spans="1:18" x14ac:dyDescent="0.25">
      <c r="A3664" s="202"/>
      <c r="B3664" s="203"/>
      <c r="C3664" s="204"/>
      <c r="D3664" s="204"/>
      <c r="E3664" s="204"/>
      <c r="F3664" s="204"/>
      <c r="G3664" s="204"/>
      <c r="H3664" s="131"/>
      <c r="I3664" s="204"/>
      <c r="J3664" s="204"/>
      <c r="K3664" s="205"/>
      <c r="L3664" s="205"/>
      <c r="M3664" s="205"/>
      <c r="N3664" s="227">
        <f>Table7[[#This Row],[Drug Cost]]+Table7[[#This Row],[Drug Markup]]+Table7[[#This Row],[Drug Dispensing Fee]]</f>
        <v>0</v>
      </c>
      <c r="O3664" s="132"/>
      <c r="P3664" s="205">
        <f>Table7[[#This Row],[Total Drug Cost]]-Table7[[#This Row],[Total Third-party Pay]]</f>
        <v>0</v>
      </c>
      <c r="Q3664" s="205"/>
      <c r="R3664" s="70" t="e">
        <f>VLOOKUP(Table7[[#This Row],[Patient PHN]],'[1]MASTER LIST'!$C:$D,2,FALSE)</f>
        <v>#N/A</v>
      </c>
    </row>
    <row r="3665" spans="1:18" x14ac:dyDescent="0.25">
      <c r="A3665" s="202"/>
      <c r="B3665" s="203"/>
      <c r="C3665" s="204"/>
      <c r="D3665" s="204"/>
      <c r="E3665" s="204"/>
      <c r="F3665" s="204"/>
      <c r="G3665" s="204"/>
      <c r="H3665" s="131"/>
      <c r="I3665" s="204"/>
      <c r="J3665" s="204"/>
      <c r="K3665" s="205"/>
      <c r="L3665" s="205"/>
      <c r="M3665" s="205"/>
      <c r="N3665" s="227">
        <f>Table7[[#This Row],[Drug Cost]]+Table7[[#This Row],[Drug Markup]]+Table7[[#This Row],[Drug Dispensing Fee]]</f>
        <v>0</v>
      </c>
      <c r="O3665" s="132"/>
      <c r="P3665" s="205">
        <f>Table7[[#This Row],[Total Drug Cost]]-Table7[[#This Row],[Total Third-party Pay]]</f>
        <v>0</v>
      </c>
      <c r="Q3665" s="205"/>
      <c r="R3665" s="70" t="e">
        <f>VLOOKUP(Table7[[#This Row],[Patient PHN]],'[1]MASTER LIST'!$C:$D,2,FALSE)</f>
        <v>#N/A</v>
      </c>
    </row>
    <row r="3666" spans="1:18" x14ac:dyDescent="0.25">
      <c r="A3666" s="202"/>
      <c r="B3666" s="203"/>
      <c r="C3666" s="204"/>
      <c r="D3666" s="204"/>
      <c r="E3666" s="204"/>
      <c r="F3666" s="204"/>
      <c r="G3666" s="204"/>
      <c r="H3666" s="131"/>
      <c r="I3666" s="204"/>
      <c r="J3666" s="204"/>
      <c r="K3666" s="205"/>
      <c r="L3666" s="205"/>
      <c r="M3666" s="205"/>
      <c r="N3666" s="227">
        <f>Table7[[#This Row],[Drug Cost]]+Table7[[#This Row],[Drug Markup]]+Table7[[#This Row],[Drug Dispensing Fee]]</f>
        <v>0</v>
      </c>
      <c r="O3666" s="132"/>
      <c r="P3666" s="205">
        <f>Table7[[#This Row],[Total Drug Cost]]-Table7[[#This Row],[Total Third-party Pay]]</f>
        <v>0</v>
      </c>
      <c r="Q3666" s="205"/>
      <c r="R3666" s="70" t="e">
        <f>VLOOKUP(Table7[[#This Row],[Patient PHN]],'[1]MASTER LIST'!$C:$D,2,FALSE)</f>
        <v>#N/A</v>
      </c>
    </row>
    <row r="3667" spans="1:18" x14ac:dyDescent="0.25">
      <c r="A3667" s="202"/>
      <c r="B3667" s="203"/>
      <c r="C3667" s="204"/>
      <c r="D3667" s="204"/>
      <c r="E3667" s="204"/>
      <c r="F3667" s="204"/>
      <c r="G3667" s="204"/>
      <c r="H3667" s="131"/>
      <c r="I3667" s="204"/>
      <c r="J3667" s="204"/>
      <c r="K3667" s="205"/>
      <c r="L3667" s="205"/>
      <c r="M3667" s="205"/>
      <c r="N3667" s="227">
        <f>Table7[[#This Row],[Drug Cost]]+Table7[[#This Row],[Drug Markup]]+Table7[[#This Row],[Drug Dispensing Fee]]</f>
        <v>0</v>
      </c>
      <c r="O3667" s="132"/>
      <c r="P3667" s="205">
        <f>Table7[[#This Row],[Total Drug Cost]]-Table7[[#This Row],[Total Third-party Pay]]</f>
        <v>0</v>
      </c>
      <c r="Q3667" s="205"/>
      <c r="R3667" s="70" t="e">
        <f>VLOOKUP(Table7[[#This Row],[Patient PHN]],'[1]MASTER LIST'!$C:$D,2,FALSE)</f>
        <v>#N/A</v>
      </c>
    </row>
    <row r="3668" spans="1:18" x14ac:dyDescent="0.25">
      <c r="A3668" s="202"/>
      <c r="B3668" s="203"/>
      <c r="C3668" s="204"/>
      <c r="D3668" s="204"/>
      <c r="E3668" s="204"/>
      <c r="F3668" s="204"/>
      <c r="G3668" s="204"/>
      <c r="H3668" s="131"/>
      <c r="I3668" s="204"/>
      <c r="J3668" s="204"/>
      <c r="K3668" s="205"/>
      <c r="L3668" s="205"/>
      <c r="M3668" s="205"/>
      <c r="N3668" s="227">
        <f>Table7[[#This Row],[Drug Cost]]+Table7[[#This Row],[Drug Markup]]+Table7[[#This Row],[Drug Dispensing Fee]]</f>
        <v>0</v>
      </c>
      <c r="O3668" s="132"/>
      <c r="P3668" s="205">
        <f>Table7[[#This Row],[Total Drug Cost]]-Table7[[#This Row],[Total Third-party Pay]]</f>
        <v>0</v>
      </c>
      <c r="Q3668" s="205"/>
      <c r="R3668" s="70" t="e">
        <f>VLOOKUP(Table7[[#This Row],[Patient PHN]],'[1]MASTER LIST'!$C:$D,2,FALSE)</f>
        <v>#N/A</v>
      </c>
    </row>
    <row r="3669" spans="1:18" x14ac:dyDescent="0.25">
      <c r="A3669" s="202"/>
      <c r="B3669" s="203"/>
      <c r="C3669" s="204"/>
      <c r="D3669" s="204"/>
      <c r="E3669" s="204"/>
      <c r="F3669" s="204"/>
      <c r="G3669" s="204"/>
      <c r="H3669" s="131"/>
      <c r="I3669" s="204"/>
      <c r="J3669" s="204"/>
      <c r="K3669" s="205"/>
      <c r="L3669" s="205"/>
      <c r="M3669" s="205"/>
      <c r="N3669" s="227">
        <f>Table7[[#This Row],[Drug Cost]]+Table7[[#This Row],[Drug Markup]]+Table7[[#This Row],[Drug Dispensing Fee]]</f>
        <v>0</v>
      </c>
      <c r="O3669" s="132"/>
      <c r="P3669" s="205">
        <f>Table7[[#This Row],[Total Drug Cost]]-Table7[[#This Row],[Total Third-party Pay]]</f>
        <v>0</v>
      </c>
      <c r="Q3669" s="205"/>
      <c r="R3669" s="70" t="e">
        <f>VLOOKUP(Table7[[#This Row],[Patient PHN]],'[1]MASTER LIST'!$C:$D,2,FALSE)</f>
        <v>#N/A</v>
      </c>
    </row>
    <row r="3670" spans="1:18" x14ac:dyDescent="0.25">
      <c r="A3670" s="202"/>
      <c r="B3670" s="203"/>
      <c r="C3670" s="204"/>
      <c r="D3670" s="204"/>
      <c r="E3670" s="204"/>
      <c r="F3670" s="204"/>
      <c r="G3670" s="204"/>
      <c r="H3670" s="131"/>
      <c r="I3670" s="204"/>
      <c r="J3670" s="204"/>
      <c r="K3670" s="205"/>
      <c r="L3670" s="205"/>
      <c r="M3670" s="205"/>
      <c r="N3670" s="227">
        <f>Table7[[#This Row],[Drug Cost]]+Table7[[#This Row],[Drug Markup]]+Table7[[#This Row],[Drug Dispensing Fee]]</f>
        <v>0</v>
      </c>
      <c r="O3670" s="132"/>
      <c r="P3670" s="205">
        <f>Table7[[#This Row],[Total Drug Cost]]-Table7[[#This Row],[Total Third-party Pay]]</f>
        <v>0</v>
      </c>
      <c r="Q3670" s="205"/>
      <c r="R3670" s="70" t="e">
        <f>VLOOKUP(Table7[[#This Row],[Patient PHN]],'[1]MASTER LIST'!$C:$D,2,FALSE)</f>
        <v>#N/A</v>
      </c>
    </row>
    <row r="3671" spans="1:18" x14ac:dyDescent="0.25">
      <c r="A3671" s="202"/>
      <c r="B3671" s="203"/>
      <c r="C3671" s="204"/>
      <c r="D3671" s="204"/>
      <c r="E3671" s="204"/>
      <c r="F3671" s="204"/>
      <c r="G3671" s="204"/>
      <c r="H3671" s="131"/>
      <c r="I3671" s="204"/>
      <c r="J3671" s="204"/>
      <c r="K3671" s="205"/>
      <c r="L3671" s="205"/>
      <c r="M3671" s="205"/>
      <c r="N3671" s="227">
        <f>Table7[[#This Row],[Drug Cost]]+Table7[[#This Row],[Drug Markup]]+Table7[[#This Row],[Drug Dispensing Fee]]</f>
        <v>0</v>
      </c>
      <c r="O3671" s="132"/>
      <c r="P3671" s="205">
        <f>Table7[[#This Row],[Total Drug Cost]]-Table7[[#This Row],[Total Third-party Pay]]</f>
        <v>0</v>
      </c>
      <c r="Q3671" s="205"/>
      <c r="R3671" s="70" t="e">
        <f>VLOOKUP(Table7[[#This Row],[Patient PHN]],'[1]MASTER LIST'!$C:$D,2,FALSE)</f>
        <v>#N/A</v>
      </c>
    </row>
    <row r="3672" spans="1:18" x14ac:dyDescent="0.25">
      <c r="A3672" s="202"/>
      <c r="B3672" s="203"/>
      <c r="C3672" s="204"/>
      <c r="D3672" s="204"/>
      <c r="E3672" s="204"/>
      <c r="F3672" s="204"/>
      <c r="G3672" s="204"/>
      <c r="H3672" s="131"/>
      <c r="I3672" s="204"/>
      <c r="J3672" s="204"/>
      <c r="K3672" s="205"/>
      <c r="L3672" s="205"/>
      <c r="M3672" s="205"/>
      <c r="N3672" s="227">
        <f>Table7[[#This Row],[Drug Cost]]+Table7[[#This Row],[Drug Markup]]+Table7[[#This Row],[Drug Dispensing Fee]]</f>
        <v>0</v>
      </c>
      <c r="O3672" s="132"/>
      <c r="P3672" s="205">
        <f>Table7[[#This Row],[Total Drug Cost]]-Table7[[#This Row],[Total Third-party Pay]]</f>
        <v>0</v>
      </c>
      <c r="Q3672" s="205"/>
      <c r="R3672" s="70" t="e">
        <f>VLOOKUP(Table7[[#This Row],[Patient PHN]],'[1]MASTER LIST'!$C:$D,2,FALSE)</f>
        <v>#N/A</v>
      </c>
    </row>
    <row r="3673" spans="1:18" x14ac:dyDescent="0.25">
      <c r="A3673" s="202"/>
      <c r="B3673" s="203"/>
      <c r="C3673" s="204"/>
      <c r="D3673" s="204"/>
      <c r="E3673" s="204"/>
      <c r="F3673" s="204"/>
      <c r="G3673" s="204"/>
      <c r="H3673" s="131"/>
      <c r="I3673" s="204"/>
      <c r="J3673" s="204"/>
      <c r="K3673" s="205"/>
      <c r="L3673" s="205"/>
      <c r="M3673" s="205"/>
      <c r="N3673" s="227">
        <f>Table7[[#This Row],[Drug Cost]]+Table7[[#This Row],[Drug Markup]]+Table7[[#This Row],[Drug Dispensing Fee]]</f>
        <v>0</v>
      </c>
      <c r="O3673" s="132"/>
      <c r="P3673" s="205">
        <f>Table7[[#This Row],[Total Drug Cost]]-Table7[[#This Row],[Total Third-party Pay]]</f>
        <v>0</v>
      </c>
      <c r="Q3673" s="205"/>
      <c r="R3673" s="70" t="e">
        <f>VLOOKUP(Table7[[#This Row],[Patient PHN]],'[1]MASTER LIST'!$C:$D,2,FALSE)</f>
        <v>#N/A</v>
      </c>
    </row>
    <row r="3674" spans="1:18" x14ac:dyDescent="0.25">
      <c r="A3674" s="202"/>
      <c r="B3674" s="203"/>
      <c r="C3674" s="204"/>
      <c r="D3674" s="204"/>
      <c r="E3674" s="204"/>
      <c r="F3674" s="204"/>
      <c r="G3674" s="204"/>
      <c r="H3674" s="131"/>
      <c r="I3674" s="204"/>
      <c r="J3674" s="204"/>
      <c r="K3674" s="205"/>
      <c r="L3674" s="205"/>
      <c r="M3674" s="205"/>
      <c r="N3674" s="227">
        <f>Table7[[#This Row],[Drug Cost]]+Table7[[#This Row],[Drug Markup]]+Table7[[#This Row],[Drug Dispensing Fee]]</f>
        <v>0</v>
      </c>
      <c r="O3674" s="132"/>
      <c r="P3674" s="205">
        <f>Table7[[#This Row],[Total Drug Cost]]-Table7[[#This Row],[Total Third-party Pay]]</f>
        <v>0</v>
      </c>
      <c r="Q3674" s="205"/>
      <c r="R3674" s="70" t="e">
        <f>VLOOKUP(Table7[[#This Row],[Patient PHN]],'[1]MASTER LIST'!$C:$D,2,FALSE)</f>
        <v>#N/A</v>
      </c>
    </row>
    <row r="3675" spans="1:18" x14ac:dyDescent="0.25">
      <c r="A3675" s="202"/>
      <c r="B3675" s="203"/>
      <c r="C3675" s="204"/>
      <c r="D3675" s="204"/>
      <c r="E3675" s="204"/>
      <c r="F3675" s="204"/>
      <c r="G3675" s="204"/>
      <c r="H3675" s="131"/>
      <c r="I3675" s="204"/>
      <c r="J3675" s="204"/>
      <c r="K3675" s="205"/>
      <c r="L3675" s="205"/>
      <c r="M3675" s="205"/>
      <c r="N3675" s="227">
        <f>Table7[[#This Row],[Drug Cost]]+Table7[[#This Row],[Drug Markup]]+Table7[[#This Row],[Drug Dispensing Fee]]</f>
        <v>0</v>
      </c>
      <c r="O3675" s="132"/>
      <c r="P3675" s="205">
        <f>Table7[[#This Row],[Total Drug Cost]]-Table7[[#This Row],[Total Third-party Pay]]</f>
        <v>0</v>
      </c>
      <c r="Q3675" s="205"/>
      <c r="R3675" s="70" t="e">
        <f>VLOOKUP(Table7[[#This Row],[Patient PHN]],'[1]MASTER LIST'!$C:$D,2,FALSE)</f>
        <v>#N/A</v>
      </c>
    </row>
    <row r="3676" spans="1:18" x14ac:dyDescent="0.25">
      <c r="A3676" s="202"/>
      <c r="B3676" s="203"/>
      <c r="C3676" s="204"/>
      <c r="D3676" s="204"/>
      <c r="E3676" s="204"/>
      <c r="F3676" s="204"/>
      <c r="G3676" s="204"/>
      <c r="H3676" s="131"/>
      <c r="I3676" s="204"/>
      <c r="J3676" s="204"/>
      <c r="K3676" s="205"/>
      <c r="L3676" s="205"/>
      <c r="M3676" s="205"/>
      <c r="N3676" s="227">
        <f>Table7[[#This Row],[Drug Cost]]+Table7[[#This Row],[Drug Markup]]+Table7[[#This Row],[Drug Dispensing Fee]]</f>
        <v>0</v>
      </c>
      <c r="O3676" s="132"/>
      <c r="P3676" s="205">
        <f>Table7[[#This Row],[Total Drug Cost]]-Table7[[#This Row],[Total Third-party Pay]]</f>
        <v>0</v>
      </c>
      <c r="Q3676" s="205"/>
      <c r="R3676" s="70" t="e">
        <f>VLOOKUP(Table7[[#This Row],[Patient PHN]],'[1]MASTER LIST'!$C:$D,2,FALSE)</f>
        <v>#N/A</v>
      </c>
    </row>
    <row r="3677" spans="1:18" x14ac:dyDescent="0.25">
      <c r="A3677" s="202"/>
      <c r="B3677" s="203"/>
      <c r="C3677" s="204"/>
      <c r="D3677" s="204"/>
      <c r="E3677" s="204"/>
      <c r="F3677" s="204"/>
      <c r="G3677" s="204"/>
      <c r="H3677" s="131"/>
      <c r="I3677" s="204"/>
      <c r="J3677" s="204"/>
      <c r="K3677" s="205"/>
      <c r="L3677" s="205"/>
      <c r="M3677" s="205"/>
      <c r="N3677" s="227">
        <f>Table7[[#This Row],[Drug Cost]]+Table7[[#This Row],[Drug Markup]]+Table7[[#This Row],[Drug Dispensing Fee]]</f>
        <v>0</v>
      </c>
      <c r="O3677" s="132"/>
      <c r="P3677" s="205">
        <f>Table7[[#This Row],[Total Drug Cost]]-Table7[[#This Row],[Total Third-party Pay]]</f>
        <v>0</v>
      </c>
      <c r="Q3677" s="205"/>
      <c r="R3677" s="70" t="e">
        <f>VLOOKUP(Table7[[#This Row],[Patient PHN]],'[1]MASTER LIST'!$C:$D,2,FALSE)</f>
        <v>#N/A</v>
      </c>
    </row>
    <row r="3678" spans="1:18" x14ac:dyDescent="0.25">
      <c r="A3678" s="202"/>
      <c r="B3678" s="203"/>
      <c r="C3678" s="204"/>
      <c r="D3678" s="204"/>
      <c r="E3678" s="204"/>
      <c r="F3678" s="204"/>
      <c r="G3678" s="204"/>
      <c r="H3678" s="131"/>
      <c r="I3678" s="204"/>
      <c r="J3678" s="204"/>
      <c r="K3678" s="205"/>
      <c r="L3678" s="205"/>
      <c r="M3678" s="205"/>
      <c r="N3678" s="227">
        <f>Table7[[#This Row],[Drug Cost]]+Table7[[#This Row],[Drug Markup]]+Table7[[#This Row],[Drug Dispensing Fee]]</f>
        <v>0</v>
      </c>
      <c r="O3678" s="132"/>
      <c r="P3678" s="205">
        <f>Table7[[#This Row],[Total Drug Cost]]-Table7[[#This Row],[Total Third-party Pay]]</f>
        <v>0</v>
      </c>
      <c r="Q3678" s="205"/>
      <c r="R3678" s="70" t="e">
        <f>VLOOKUP(Table7[[#This Row],[Patient PHN]],'[1]MASTER LIST'!$C:$D,2,FALSE)</f>
        <v>#N/A</v>
      </c>
    </row>
    <row r="3679" spans="1:18" x14ac:dyDescent="0.25">
      <c r="A3679" s="202"/>
      <c r="B3679" s="203"/>
      <c r="C3679" s="204"/>
      <c r="D3679" s="204"/>
      <c r="E3679" s="204"/>
      <c r="F3679" s="204"/>
      <c r="G3679" s="204"/>
      <c r="H3679" s="131"/>
      <c r="I3679" s="204"/>
      <c r="J3679" s="204"/>
      <c r="K3679" s="205"/>
      <c r="L3679" s="205"/>
      <c r="M3679" s="205"/>
      <c r="N3679" s="227">
        <f>Table7[[#This Row],[Drug Cost]]+Table7[[#This Row],[Drug Markup]]+Table7[[#This Row],[Drug Dispensing Fee]]</f>
        <v>0</v>
      </c>
      <c r="O3679" s="132"/>
      <c r="P3679" s="205">
        <f>Table7[[#This Row],[Total Drug Cost]]-Table7[[#This Row],[Total Third-party Pay]]</f>
        <v>0</v>
      </c>
      <c r="Q3679" s="205"/>
      <c r="R3679" s="70" t="e">
        <f>VLOOKUP(Table7[[#This Row],[Patient PHN]],'[1]MASTER LIST'!$C:$D,2,FALSE)</f>
        <v>#N/A</v>
      </c>
    </row>
    <row r="3680" spans="1:18" x14ac:dyDescent="0.25">
      <c r="A3680" s="202"/>
      <c r="B3680" s="203"/>
      <c r="C3680" s="204"/>
      <c r="D3680" s="204"/>
      <c r="E3680" s="204"/>
      <c r="F3680" s="204"/>
      <c r="G3680" s="204"/>
      <c r="H3680" s="131"/>
      <c r="I3680" s="204"/>
      <c r="J3680" s="204"/>
      <c r="K3680" s="205"/>
      <c r="L3680" s="205"/>
      <c r="M3680" s="205"/>
      <c r="N3680" s="227">
        <f>Table7[[#This Row],[Drug Cost]]+Table7[[#This Row],[Drug Markup]]+Table7[[#This Row],[Drug Dispensing Fee]]</f>
        <v>0</v>
      </c>
      <c r="O3680" s="132"/>
      <c r="P3680" s="205">
        <f>Table7[[#This Row],[Total Drug Cost]]-Table7[[#This Row],[Total Third-party Pay]]</f>
        <v>0</v>
      </c>
      <c r="Q3680" s="205"/>
      <c r="R3680" s="70" t="e">
        <f>VLOOKUP(Table7[[#This Row],[Patient PHN]],'[1]MASTER LIST'!$C:$D,2,FALSE)</f>
        <v>#N/A</v>
      </c>
    </row>
    <row r="3681" spans="1:18" x14ac:dyDescent="0.25">
      <c r="A3681" s="202"/>
      <c r="B3681" s="203"/>
      <c r="C3681" s="204"/>
      <c r="D3681" s="204"/>
      <c r="E3681" s="204"/>
      <c r="F3681" s="204"/>
      <c r="G3681" s="204"/>
      <c r="H3681" s="131"/>
      <c r="I3681" s="204"/>
      <c r="J3681" s="204"/>
      <c r="K3681" s="205"/>
      <c r="L3681" s="205"/>
      <c r="M3681" s="205"/>
      <c r="N3681" s="227">
        <f>Table7[[#This Row],[Drug Cost]]+Table7[[#This Row],[Drug Markup]]+Table7[[#This Row],[Drug Dispensing Fee]]</f>
        <v>0</v>
      </c>
      <c r="O3681" s="132"/>
      <c r="P3681" s="205">
        <f>Table7[[#This Row],[Total Drug Cost]]-Table7[[#This Row],[Total Third-party Pay]]</f>
        <v>0</v>
      </c>
      <c r="Q3681" s="205"/>
      <c r="R3681" s="70" t="e">
        <f>VLOOKUP(Table7[[#This Row],[Patient PHN]],'[1]MASTER LIST'!$C:$D,2,FALSE)</f>
        <v>#N/A</v>
      </c>
    </row>
    <row r="3682" spans="1:18" x14ac:dyDescent="0.25">
      <c r="A3682" s="202"/>
      <c r="B3682" s="203"/>
      <c r="C3682" s="204"/>
      <c r="D3682" s="204"/>
      <c r="E3682" s="204"/>
      <c r="F3682" s="204"/>
      <c r="G3682" s="204"/>
      <c r="H3682" s="131"/>
      <c r="I3682" s="204"/>
      <c r="J3682" s="204"/>
      <c r="K3682" s="205"/>
      <c r="L3682" s="205"/>
      <c r="M3682" s="205"/>
      <c r="N3682" s="227">
        <f>Table7[[#This Row],[Drug Cost]]+Table7[[#This Row],[Drug Markup]]+Table7[[#This Row],[Drug Dispensing Fee]]</f>
        <v>0</v>
      </c>
      <c r="O3682" s="132"/>
      <c r="P3682" s="205">
        <f>Table7[[#This Row],[Total Drug Cost]]-Table7[[#This Row],[Total Third-party Pay]]</f>
        <v>0</v>
      </c>
      <c r="Q3682" s="205"/>
      <c r="R3682" s="70" t="e">
        <f>VLOOKUP(Table7[[#This Row],[Patient PHN]],'[1]MASTER LIST'!$C:$D,2,FALSE)</f>
        <v>#N/A</v>
      </c>
    </row>
    <row r="3683" spans="1:18" x14ac:dyDescent="0.25">
      <c r="A3683" s="202"/>
      <c r="B3683" s="203"/>
      <c r="C3683" s="204"/>
      <c r="D3683" s="204"/>
      <c r="E3683" s="204"/>
      <c r="F3683" s="204"/>
      <c r="G3683" s="204"/>
      <c r="H3683" s="131"/>
      <c r="I3683" s="204"/>
      <c r="J3683" s="204"/>
      <c r="K3683" s="205"/>
      <c r="L3683" s="205"/>
      <c r="M3683" s="205"/>
      <c r="N3683" s="227">
        <f>Table7[[#This Row],[Drug Cost]]+Table7[[#This Row],[Drug Markup]]+Table7[[#This Row],[Drug Dispensing Fee]]</f>
        <v>0</v>
      </c>
      <c r="O3683" s="132"/>
      <c r="P3683" s="205">
        <f>Table7[[#This Row],[Total Drug Cost]]-Table7[[#This Row],[Total Third-party Pay]]</f>
        <v>0</v>
      </c>
      <c r="Q3683" s="205"/>
      <c r="R3683" s="70" t="e">
        <f>VLOOKUP(Table7[[#This Row],[Patient PHN]],'[1]MASTER LIST'!$C:$D,2,FALSE)</f>
        <v>#N/A</v>
      </c>
    </row>
    <row r="3684" spans="1:18" x14ac:dyDescent="0.25">
      <c r="A3684" s="202"/>
      <c r="B3684" s="203"/>
      <c r="C3684" s="204"/>
      <c r="D3684" s="204"/>
      <c r="E3684" s="204"/>
      <c r="F3684" s="204"/>
      <c r="G3684" s="204"/>
      <c r="H3684" s="131"/>
      <c r="I3684" s="204"/>
      <c r="J3684" s="204"/>
      <c r="K3684" s="205"/>
      <c r="L3684" s="205"/>
      <c r="M3684" s="205"/>
      <c r="N3684" s="227">
        <f>Table7[[#This Row],[Drug Cost]]+Table7[[#This Row],[Drug Markup]]+Table7[[#This Row],[Drug Dispensing Fee]]</f>
        <v>0</v>
      </c>
      <c r="O3684" s="132"/>
      <c r="P3684" s="205">
        <f>Table7[[#This Row],[Total Drug Cost]]-Table7[[#This Row],[Total Third-party Pay]]</f>
        <v>0</v>
      </c>
      <c r="Q3684" s="205"/>
      <c r="R3684" s="70" t="e">
        <f>VLOOKUP(Table7[[#This Row],[Patient PHN]],'[1]MASTER LIST'!$C:$D,2,FALSE)</f>
        <v>#N/A</v>
      </c>
    </row>
    <row r="3685" spans="1:18" x14ac:dyDescent="0.25">
      <c r="A3685" s="202"/>
      <c r="B3685" s="203"/>
      <c r="C3685" s="204"/>
      <c r="D3685" s="204"/>
      <c r="E3685" s="204"/>
      <c r="F3685" s="204"/>
      <c r="G3685" s="204"/>
      <c r="H3685" s="131"/>
      <c r="I3685" s="204"/>
      <c r="J3685" s="204"/>
      <c r="K3685" s="205"/>
      <c r="L3685" s="205"/>
      <c r="M3685" s="205"/>
      <c r="N3685" s="227">
        <f>Table7[[#This Row],[Drug Cost]]+Table7[[#This Row],[Drug Markup]]+Table7[[#This Row],[Drug Dispensing Fee]]</f>
        <v>0</v>
      </c>
      <c r="O3685" s="132"/>
      <c r="P3685" s="205">
        <f>Table7[[#This Row],[Total Drug Cost]]-Table7[[#This Row],[Total Third-party Pay]]</f>
        <v>0</v>
      </c>
      <c r="Q3685" s="205"/>
      <c r="R3685" s="70" t="e">
        <f>VLOOKUP(Table7[[#This Row],[Patient PHN]],'[1]MASTER LIST'!$C:$D,2,FALSE)</f>
        <v>#N/A</v>
      </c>
    </row>
    <row r="3686" spans="1:18" x14ac:dyDescent="0.25">
      <c r="A3686" s="202"/>
      <c r="B3686" s="203"/>
      <c r="C3686" s="204"/>
      <c r="D3686" s="204"/>
      <c r="E3686" s="204"/>
      <c r="F3686" s="204"/>
      <c r="G3686" s="204"/>
      <c r="H3686" s="131"/>
      <c r="I3686" s="204"/>
      <c r="J3686" s="204"/>
      <c r="K3686" s="205"/>
      <c r="L3686" s="205"/>
      <c r="M3686" s="205"/>
      <c r="N3686" s="227">
        <f>Table7[[#This Row],[Drug Cost]]+Table7[[#This Row],[Drug Markup]]+Table7[[#This Row],[Drug Dispensing Fee]]</f>
        <v>0</v>
      </c>
      <c r="O3686" s="132"/>
      <c r="P3686" s="205">
        <f>Table7[[#This Row],[Total Drug Cost]]-Table7[[#This Row],[Total Third-party Pay]]</f>
        <v>0</v>
      </c>
      <c r="Q3686" s="205"/>
      <c r="R3686" s="70" t="e">
        <f>VLOOKUP(Table7[[#This Row],[Patient PHN]],'[1]MASTER LIST'!$C:$D,2,FALSE)</f>
        <v>#N/A</v>
      </c>
    </row>
    <row r="3687" spans="1:18" x14ac:dyDescent="0.25">
      <c r="A3687" s="202"/>
      <c r="B3687" s="203"/>
      <c r="C3687" s="204"/>
      <c r="D3687" s="204"/>
      <c r="E3687" s="204"/>
      <c r="F3687" s="204"/>
      <c r="G3687" s="204"/>
      <c r="H3687" s="131"/>
      <c r="I3687" s="204"/>
      <c r="J3687" s="204"/>
      <c r="K3687" s="205"/>
      <c r="L3687" s="205"/>
      <c r="M3687" s="205"/>
      <c r="N3687" s="227">
        <f>Table7[[#This Row],[Drug Cost]]+Table7[[#This Row],[Drug Markup]]+Table7[[#This Row],[Drug Dispensing Fee]]</f>
        <v>0</v>
      </c>
      <c r="O3687" s="132"/>
      <c r="P3687" s="205">
        <f>Table7[[#This Row],[Total Drug Cost]]-Table7[[#This Row],[Total Third-party Pay]]</f>
        <v>0</v>
      </c>
      <c r="Q3687" s="205"/>
      <c r="R3687" s="70" t="e">
        <f>VLOOKUP(Table7[[#This Row],[Patient PHN]],'[1]MASTER LIST'!$C:$D,2,FALSE)</f>
        <v>#N/A</v>
      </c>
    </row>
    <row r="3688" spans="1:18" x14ac:dyDescent="0.25">
      <c r="A3688" s="202"/>
      <c r="B3688" s="203"/>
      <c r="C3688" s="204"/>
      <c r="D3688" s="204"/>
      <c r="E3688" s="204"/>
      <c r="F3688" s="204"/>
      <c r="G3688" s="204"/>
      <c r="H3688" s="131"/>
      <c r="I3688" s="204"/>
      <c r="J3688" s="204"/>
      <c r="K3688" s="205"/>
      <c r="L3688" s="205"/>
      <c r="M3688" s="205"/>
      <c r="N3688" s="227">
        <f>Table7[[#This Row],[Drug Cost]]+Table7[[#This Row],[Drug Markup]]+Table7[[#This Row],[Drug Dispensing Fee]]</f>
        <v>0</v>
      </c>
      <c r="O3688" s="132"/>
      <c r="P3688" s="205">
        <f>Table7[[#This Row],[Total Drug Cost]]-Table7[[#This Row],[Total Third-party Pay]]</f>
        <v>0</v>
      </c>
      <c r="Q3688" s="205"/>
      <c r="R3688" s="70" t="e">
        <f>VLOOKUP(Table7[[#This Row],[Patient PHN]],'[1]MASTER LIST'!$C:$D,2,FALSE)</f>
        <v>#N/A</v>
      </c>
    </row>
    <row r="3689" spans="1:18" x14ac:dyDescent="0.25">
      <c r="A3689" s="202"/>
      <c r="B3689" s="203"/>
      <c r="C3689" s="204"/>
      <c r="D3689" s="204"/>
      <c r="E3689" s="204"/>
      <c r="F3689" s="204"/>
      <c r="G3689" s="204"/>
      <c r="H3689" s="131"/>
      <c r="I3689" s="204"/>
      <c r="J3689" s="204"/>
      <c r="K3689" s="205"/>
      <c r="L3689" s="205"/>
      <c r="M3689" s="205"/>
      <c r="N3689" s="227">
        <f>Table7[[#This Row],[Drug Cost]]+Table7[[#This Row],[Drug Markup]]+Table7[[#This Row],[Drug Dispensing Fee]]</f>
        <v>0</v>
      </c>
      <c r="O3689" s="132"/>
      <c r="P3689" s="205">
        <f>Table7[[#This Row],[Total Drug Cost]]-Table7[[#This Row],[Total Third-party Pay]]</f>
        <v>0</v>
      </c>
      <c r="Q3689" s="205"/>
      <c r="R3689" s="70" t="e">
        <f>VLOOKUP(Table7[[#This Row],[Patient PHN]],'[1]MASTER LIST'!$C:$D,2,FALSE)</f>
        <v>#N/A</v>
      </c>
    </row>
    <row r="3690" spans="1:18" x14ac:dyDescent="0.25">
      <c r="A3690" s="202"/>
      <c r="B3690" s="203"/>
      <c r="C3690" s="204"/>
      <c r="D3690" s="204"/>
      <c r="E3690" s="204"/>
      <c r="F3690" s="204"/>
      <c r="G3690" s="204"/>
      <c r="H3690" s="131"/>
      <c r="I3690" s="204"/>
      <c r="J3690" s="204"/>
      <c r="K3690" s="205"/>
      <c r="L3690" s="205"/>
      <c r="M3690" s="205"/>
      <c r="N3690" s="227">
        <f>Table7[[#This Row],[Drug Cost]]+Table7[[#This Row],[Drug Markup]]+Table7[[#This Row],[Drug Dispensing Fee]]</f>
        <v>0</v>
      </c>
      <c r="O3690" s="132"/>
      <c r="P3690" s="205">
        <f>Table7[[#This Row],[Total Drug Cost]]-Table7[[#This Row],[Total Third-party Pay]]</f>
        <v>0</v>
      </c>
      <c r="Q3690" s="205"/>
      <c r="R3690" s="70" t="e">
        <f>VLOOKUP(Table7[[#This Row],[Patient PHN]],'[1]MASTER LIST'!$C:$D,2,FALSE)</f>
        <v>#N/A</v>
      </c>
    </row>
    <row r="3691" spans="1:18" x14ac:dyDescent="0.25">
      <c r="A3691" s="202"/>
      <c r="B3691" s="203"/>
      <c r="C3691" s="204"/>
      <c r="D3691" s="204"/>
      <c r="E3691" s="204"/>
      <c r="F3691" s="204"/>
      <c r="G3691" s="204"/>
      <c r="H3691" s="131"/>
      <c r="I3691" s="204"/>
      <c r="J3691" s="204"/>
      <c r="K3691" s="205"/>
      <c r="L3691" s="205"/>
      <c r="M3691" s="205"/>
      <c r="N3691" s="227">
        <f>Table7[[#This Row],[Drug Cost]]+Table7[[#This Row],[Drug Markup]]+Table7[[#This Row],[Drug Dispensing Fee]]</f>
        <v>0</v>
      </c>
      <c r="O3691" s="132"/>
      <c r="P3691" s="205">
        <f>Table7[[#This Row],[Total Drug Cost]]-Table7[[#This Row],[Total Third-party Pay]]</f>
        <v>0</v>
      </c>
      <c r="Q3691" s="205"/>
      <c r="R3691" s="70" t="e">
        <f>VLOOKUP(Table7[[#This Row],[Patient PHN]],'[1]MASTER LIST'!$C:$D,2,FALSE)</f>
        <v>#N/A</v>
      </c>
    </row>
    <row r="3692" spans="1:18" x14ac:dyDescent="0.25">
      <c r="A3692" s="202"/>
      <c r="B3692" s="203"/>
      <c r="C3692" s="204"/>
      <c r="D3692" s="204"/>
      <c r="E3692" s="204"/>
      <c r="F3692" s="204"/>
      <c r="G3692" s="204"/>
      <c r="H3692" s="131"/>
      <c r="I3692" s="204"/>
      <c r="J3692" s="204"/>
      <c r="K3692" s="205"/>
      <c r="L3692" s="205"/>
      <c r="M3692" s="205"/>
      <c r="N3692" s="227">
        <f>Table7[[#This Row],[Drug Cost]]+Table7[[#This Row],[Drug Markup]]+Table7[[#This Row],[Drug Dispensing Fee]]</f>
        <v>0</v>
      </c>
      <c r="O3692" s="132"/>
      <c r="P3692" s="205">
        <f>Table7[[#This Row],[Total Drug Cost]]-Table7[[#This Row],[Total Third-party Pay]]</f>
        <v>0</v>
      </c>
      <c r="Q3692" s="205"/>
      <c r="R3692" s="70" t="e">
        <f>VLOOKUP(Table7[[#This Row],[Patient PHN]],'[1]MASTER LIST'!$C:$D,2,FALSE)</f>
        <v>#N/A</v>
      </c>
    </row>
    <row r="3693" spans="1:18" x14ac:dyDescent="0.25">
      <c r="A3693" s="202"/>
      <c r="B3693" s="203"/>
      <c r="C3693" s="204"/>
      <c r="D3693" s="204"/>
      <c r="E3693" s="204"/>
      <c r="F3693" s="204"/>
      <c r="G3693" s="204"/>
      <c r="H3693" s="131"/>
      <c r="I3693" s="204"/>
      <c r="J3693" s="204"/>
      <c r="K3693" s="205"/>
      <c r="L3693" s="205"/>
      <c r="M3693" s="205"/>
      <c r="N3693" s="227">
        <f>Table7[[#This Row],[Drug Cost]]+Table7[[#This Row],[Drug Markup]]+Table7[[#This Row],[Drug Dispensing Fee]]</f>
        <v>0</v>
      </c>
      <c r="O3693" s="132"/>
      <c r="P3693" s="205">
        <f>Table7[[#This Row],[Total Drug Cost]]-Table7[[#This Row],[Total Third-party Pay]]</f>
        <v>0</v>
      </c>
      <c r="Q3693" s="205"/>
      <c r="R3693" s="70" t="e">
        <f>VLOOKUP(Table7[[#This Row],[Patient PHN]],'[1]MASTER LIST'!$C:$D,2,FALSE)</f>
        <v>#N/A</v>
      </c>
    </row>
    <row r="3694" spans="1:18" x14ac:dyDescent="0.25">
      <c r="A3694" s="202"/>
      <c r="B3694" s="203"/>
      <c r="C3694" s="204"/>
      <c r="D3694" s="204"/>
      <c r="E3694" s="204"/>
      <c r="F3694" s="204"/>
      <c r="G3694" s="204"/>
      <c r="H3694" s="131"/>
      <c r="I3694" s="204"/>
      <c r="J3694" s="204"/>
      <c r="K3694" s="205"/>
      <c r="L3694" s="205"/>
      <c r="M3694" s="205"/>
      <c r="N3694" s="227">
        <f>Table7[[#This Row],[Drug Cost]]+Table7[[#This Row],[Drug Markup]]+Table7[[#This Row],[Drug Dispensing Fee]]</f>
        <v>0</v>
      </c>
      <c r="O3694" s="132"/>
      <c r="P3694" s="205">
        <f>Table7[[#This Row],[Total Drug Cost]]-Table7[[#This Row],[Total Third-party Pay]]</f>
        <v>0</v>
      </c>
      <c r="Q3694" s="205"/>
      <c r="R3694" s="70" t="e">
        <f>VLOOKUP(Table7[[#This Row],[Patient PHN]],'[1]MASTER LIST'!$C:$D,2,FALSE)</f>
        <v>#N/A</v>
      </c>
    </row>
    <row r="3695" spans="1:18" x14ac:dyDescent="0.25">
      <c r="A3695" s="202"/>
      <c r="B3695" s="203"/>
      <c r="C3695" s="204"/>
      <c r="D3695" s="204"/>
      <c r="E3695" s="204"/>
      <c r="F3695" s="204"/>
      <c r="G3695" s="204"/>
      <c r="H3695" s="131"/>
      <c r="I3695" s="204"/>
      <c r="J3695" s="204"/>
      <c r="K3695" s="205"/>
      <c r="L3695" s="205"/>
      <c r="M3695" s="205"/>
      <c r="N3695" s="227">
        <f>Table7[[#This Row],[Drug Cost]]+Table7[[#This Row],[Drug Markup]]+Table7[[#This Row],[Drug Dispensing Fee]]</f>
        <v>0</v>
      </c>
      <c r="O3695" s="132"/>
      <c r="P3695" s="205">
        <f>Table7[[#This Row],[Total Drug Cost]]-Table7[[#This Row],[Total Third-party Pay]]</f>
        <v>0</v>
      </c>
      <c r="Q3695" s="205"/>
      <c r="R3695" s="70" t="e">
        <f>VLOOKUP(Table7[[#This Row],[Patient PHN]],'[1]MASTER LIST'!$C:$D,2,FALSE)</f>
        <v>#N/A</v>
      </c>
    </row>
    <row r="3696" spans="1:18" x14ac:dyDescent="0.25">
      <c r="A3696" s="202"/>
      <c r="B3696" s="203"/>
      <c r="C3696" s="204"/>
      <c r="D3696" s="204"/>
      <c r="E3696" s="204"/>
      <c r="F3696" s="204"/>
      <c r="G3696" s="204"/>
      <c r="H3696" s="131"/>
      <c r="I3696" s="204"/>
      <c r="J3696" s="204"/>
      <c r="K3696" s="205"/>
      <c r="L3696" s="205"/>
      <c r="M3696" s="205"/>
      <c r="N3696" s="227">
        <f>Table7[[#This Row],[Drug Cost]]+Table7[[#This Row],[Drug Markup]]+Table7[[#This Row],[Drug Dispensing Fee]]</f>
        <v>0</v>
      </c>
      <c r="O3696" s="132"/>
      <c r="P3696" s="205">
        <f>Table7[[#This Row],[Total Drug Cost]]-Table7[[#This Row],[Total Third-party Pay]]</f>
        <v>0</v>
      </c>
      <c r="Q3696" s="205"/>
      <c r="R3696" s="70" t="e">
        <f>VLOOKUP(Table7[[#This Row],[Patient PHN]],'[1]MASTER LIST'!$C:$D,2,FALSE)</f>
        <v>#N/A</v>
      </c>
    </row>
    <row r="3697" spans="1:18" x14ac:dyDescent="0.25">
      <c r="A3697" s="202"/>
      <c r="B3697" s="203"/>
      <c r="C3697" s="204"/>
      <c r="D3697" s="204"/>
      <c r="E3697" s="204"/>
      <c r="F3697" s="204"/>
      <c r="G3697" s="204"/>
      <c r="H3697" s="131"/>
      <c r="I3697" s="204"/>
      <c r="J3697" s="204"/>
      <c r="K3697" s="205"/>
      <c r="L3697" s="205"/>
      <c r="M3697" s="205"/>
      <c r="N3697" s="227">
        <f>Table7[[#This Row],[Drug Cost]]+Table7[[#This Row],[Drug Markup]]+Table7[[#This Row],[Drug Dispensing Fee]]</f>
        <v>0</v>
      </c>
      <c r="O3697" s="132"/>
      <c r="P3697" s="205">
        <f>Table7[[#This Row],[Total Drug Cost]]-Table7[[#This Row],[Total Third-party Pay]]</f>
        <v>0</v>
      </c>
      <c r="Q3697" s="205"/>
      <c r="R3697" s="70" t="e">
        <f>VLOOKUP(Table7[[#This Row],[Patient PHN]],'[1]MASTER LIST'!$C:$D,2,FALSE)</f>
        <v>#N/A</v>
      </c>
    </row>
    <row r="3698" spans="1:18" x14ac:dyDescent="0.25">
      <c r="A3698" s="202"/>
      <c r="B3698" s="203"/>
      <c r="C3698" s="204"/>
      <c r="D3698" s="204"/>
      <c r="E3698" s="204"/>
      <c r="F3698" s="204"/>
      <c r="G3698" s="204"/>
      <c r="H3698" s="131"/>
      <c r="I3698" s="204"/>
      <c r="J3698" s="204"/>
      <c r="K3698" s="205"/>
      <c r="L3698" s="205"/>
      <c r="M3698" s="205"/>
      <c r="N3698" s="227">
        <f>Table7[[#This Row],[Drug Cost]]+Table7[[#This Row],[Drug Markup]]+Table7[[#This Row],[Drug Dispensing Fee]]</f>
        <v>0</v>
      </c>
      <c r="O3698" s="132"/>
      <c r="P3698" s="205">
        <f>Table7[[#This Row],[Total Drug Cost]]-Table7[[#This Row],[Total Third-party Pay]]</f>
        <v>0</v>
      </c>
      <c r="Q3698" s="205"/>
      <c r="R3698" s="70" t="e">
        <f>VLOOKUP(Table7[[#This Row],[Patient PHN]],'[1]MASTER LIST'!$C:$D,2,FALSE)</f>
        <v>#N/A</v>
      </c>
    </row>
    <row r="3699" spans="1:18" x14ac:dyDescent="0.25">
      <c r="A3699" s="202"/>
      <c r="B3699" s="203"/>
      <c r="C3699" s="204"/>
      <c r="D3699" s="204"/>
      <c r="E3699" s="204"/>
      <c r="F3699" s="204"/>
      <c r="G3699" s="204"/>
      <c r="H3699" s="131"/>
      <c r="I3699" s="204"/>
      <c r="J3699" s="204"/>
      <c r="K3699" s="205"/>
      <c r="L3699" s="205"/>
      <c r="M3699" s="205"/>
      <c r="N3699" s="227">
        <f>Table7[[#This Row],[Drug Cost]]+Table7[[#This Row],[Drug Markup]]+Table7[[#This Row],[Drug Dispensing Fee]]</f>
        <v>0</v>
      </c>
      <c r="O3699" s="132"/>
      <c r="P3699" s="205">
        <f>Table7[[#This Row],[Total Drug Cost]]-Table7[[#This Row],[Total Third-party Pay]]</f>
        <v>0</v>
      </c>
      <c r="Q3699" s="205"/>
      <c r="R3699" s="70" t="e">
        <f>VLOOKUP(Table7[[#This Row],[Patient PHN]],'[1]MASTER LIST'!$C:$D,2,FALSE)</f>
        <v>#N/A</v>
      </c>
    </row>
    <row r="3700" spans="1:18" x14ac:dyDescent="0.25">
      <c r="A3700" s="202"/>
      <c r="B3700" s="203"/>
      <c r="C3700" s="204"/>
      <c r="D3700" s="204"/>
      <c r="E3700" s="204"/>
      <c r="F3700" s="204"/>
      <c r="G3700" s="204"/>
      <c r="H3700" s="131"/>
      <c r="I3700" s="204"/>
      <c r="J3700" s="204"/>
      <c r="K3700" s="205"/>
      <c r="L3700" s="205"/>
      <c r="M3700" s="205"/>
      <c r="N3700" s="227">
        <f>Table7[[#This Row],[Drug Cost]]+Table7[[#This Row],[Drug Markup]]+Table7[[#This Row],[Drug Dispensing Fee]]</f>
        <v>0</v>
      </c>
      <c r="O3700" s="132"/>
      <c r="P3700" s="205">
        <f>Table7[[#This Row],[Total Drug Cost]]-Table7[[#This Row],[Total Third-party Pay]]</f>
        <v>0</v>
      </c>
      <c r="Q3700" s="205"/>
      <c r="R3700" s="70" t="e">
        <f>VLOOKUP(Table7[[#This Row],[Patient PHN]],'[1]MASTER LIST'!$C:$D,2,FALSE)</f>
        <v>#N/A</v>
      </c>
    </row>
    <row r="3701" spans="1:18" x14ac:dyDescent="0.25">
      <c r="A3701" s="202"/>
      <c r="B3701" s="203"/>
      <c r="C3701" s="204"/>
      <c r="D3701" s="204"/>
      <c r="E3701" s="204"/>
      <c r="F3701" s="204"/>
      <c r="G3701" s="204"/>
      <c r="H3701" s="131"/>
      <c r="I3701" s="204"/>
      <c r="J3701" s="204"/>
      <c r="K3701" s="205"/>
      <c r="L3701" s="205"/>
      <c r="M3701" s="205"/>
      <c r="N3701" s="227">
        <f>Table7[[#This Row],[Drug Cost]]+Table7[[#This Row],[Drug Markup]]+Table7[[#This Row],[Drug Dispensing Fee]]</f>
        <v>0</v>
      </c>
      <c r="O3701" s="132"/>
      <c r="P3701" s="205">
        <f>Table7[[#This Row],[Total Drug Cost]]-Table7[[#This Row],[Total Third-party Pay]]</f>
        <v>0</v>
      </c>
      <c r="Q3701" s="205"/>
      <c r="R3701" s="70" t="e">
        <f>VLOOKUP(Table7[[#This Row],[Patient PHN]],'[1]MASTER LIST'!$C:$D,2,FALSE)</f>
        <v>#N/A</v>
      </c>
    </row>
    <row r="3702" spans="1:18" x14ac:dyDescent="0.25">
      <c r="A3702" s="202"/>
      <c r="B3702" s="203"/>
      <c r="C3702" s="204"/>
      <c r="D3702" s="204"/>
      <c r="E3702" s="204"/>
      <c r="F3702" s="204"/>
      <c r="G3702" s="204"/>
      <c r="H3702" s="131"/>
      <c r="I3702" s="204"/>
      <c r="J3702" s="204"/>
      <c r="K3702" s="205"/>
      <c r="L3702" s="205"/>
      <c r="M3702" s="205"/>
      <c r="N3702" s="227">
        <f>Table7[[#This Row],[Drug Cost]]+Table7[[#This Row],[Drug Markup]]+Table7[[#This Row],[Drug Dispensing Fee]]</f>
        <v>0</v>
      </c>
      <c r="O3702" s="132"/>
      <c r="P3702" s="205">
        <f>Table7[[#This Row],[Total Drug Cost]]-Table7[[#This Row],[Total Third-party Pay]]</f>
        <v>0</v>
      </c>
      <c r="Q3702" s="205"/>
      <c r="R3702" s="70" t="e">
        <f>VLOOKUP(Table7[[#This Row],[Patient PHN]],'[1]MASTER LIST'!$C:$D,2,FALSE)</f>
        <v>#N/A</v>
      </c>
    </row>
    <row r="3703" spans="1:18" x14ac:dyDescent="0.25">
      <c r="A3703" s="202"/>
      <c r="B3703" s="203"/>
      <c r="C3703" s="204"/>
      <c r="D3703" s="204"/>
      <c r="E3703" s="204"/>
      <c r="F3703" s="204"/>
      <c r="G3703" s="204"/>
      <c r="H3703" s="131"/>
      <c r="I3703" s="204"/>
      <c r="J3703" s="204"/>
      <c r="K3703" s="205"/>
      <c r="L3703" s="205"/>
      <c r="M3703" s="205"/>
      <c r="N3703" s="227">
        <f>Table7[[#This Row],[Drug Cost]]+Table7[[#This Row],[Drug Markup]]+Table7[[#This Row],[Drug Dispensing Fee]]</f>
        <v>0</v>
      </c>
      <c r="O3703" s="132"/>
      <c r="P3703" s="205">
        <f>Table7[[#This Row],[Total Drug Cost]]-Table7[[#This Row],[Total Third-party Pay]]</f>
        <v>0</v>
      </c>
      <c r="Q3703" s="205"/>
      <c r="R3703" s="70" t="e">
        <f>VLOOKUP(Table7[[#This Row],[Patient PHN]],'[1]MASTER LIST'!$C:$D,2,FALSE)</f>
        <v>#N/A</v>
      </c>
    </row>
    <row r="3704" spans="1:18" x14ac:dyDescent="0.25">
      <c r="A3704" s="202"/>
      <c r="B3704" s="203"/>
      <c r="C3704" s="204"/>
      <c r="D3704" s="204"/>
      <c r="E3704" s="204"/>
      <c r="F3704" s="204"/>
      <c r="G3704" s="204"/>
      <c r="H3704" s="131"/>
      <c r="I3704" s="204"/>
      <c r="J3704" s="204"/>
      <c r="K3704" s="205"/>
      <c r="L3704" s="205"/>
      <c r="M3704" s="205"/>
      <c r="N3704" s="227">
        <f>Table7[[#This Row],[Drug Cost]]+Table7[[#This Row],[Drug Markup]]+Table7[[#This Row],[Drug Dispensing Fee]]</f>
        <v>0</v>
      </c>
      <c r="O3704" s="132"/>
      <c r="P3704" s="205">
        <f>Table7[[#This Row],[Total Drug Cost]]-Table7[[#This Row],[Total Third-party Pay]]</f>
        <v>0</v>
      </c>
      <c r="Q3704" s="205"/>
      <c r="R3704" s="70" t="e">
        <f>VLOOKUP(Table7[[#This Row],[Patient PHN]],'[1]MASTER LIST'!$C:$D,2,FALSE)</f>
        <v>#N/A</v>
      </c>
    </row>
    <row r="3705" spans="1:18" x14ac:dyDescent="0.25">
      <c r="A3705" s="202"/>
      <c r="B3705" s="203"/>
      <c r="C3705" s="204"/>
      <c r="D3705" s="204"/>
      <c r="E3705" s="204"/>
      <c r="F3705" s="204"/>
      <c r="G3705" s="204"/>
      <c r="H3705" s="131"/>
      <c r="I3705" s="204"/>
      <c r="J3705" s="204"/>
      <c r="K3705" s="205"/>
      <c r="L3705" s="205"/>
      <c r="M3705" s="205"/>
      <c r="N3705" s="227">
        <f>Table7[[#This Row],[Drug Cost]]+Table7[[#This Row],[Drug Markup]]+Table7[[#This Row],[Drug Dispensing Fee]]</f>
        <v>0</v>
      </c>
      <c r="O3705" s="132"/>
      <c r="P3705" s="205">
        <f>Table7[[#This Row],[Total Drug Cost]]-Table7[[#This Row],[Total Third-party Pay]]</f>
        <v>0</v>
      </c>
      <c r="Q3705" s="205"/>
      <c r="R3705" s="70" t="e">
        <f>VLOOKUP(Table7[[#This Row],[Patient PHN]],'[1]MASTER LIST'!$C:$D,2,FALSE)</f>
        <v>#N/A</v>
      </c>
    </row>
    <row r="3706" spans="1:18" x14ac:dyDescent="0.25">
      <c r="A3706" s="202"/>
      <c r="B3706" s="203"/>
      <c r="C3706" s="204"/>
      <c r="D3706" s="204"/>
      <c r="E3706" s="204"/>
      <c r="F3706" s="204"/>
      <c r="G3706" s="204"/>
      <c r="H3706" s="131"/>
      <c r="I3706" s="204"/>
      <c r="J3706" s="204"/>
      <c r="K3706" s="205"/>
      <c r="L3706" s="205"/>
      <c r="M3706" s="205"/>
      <c r="N3706" s="227">
        <f>Table7[[#This Row],[Drug Cost]]+Table7[[#This Row],[Drug Markup]]+Table7[[#This Row],[Drug Dispensing Fee]]</f>
        <v>0</v>
      </c>
      <c r="O3706" s="132"/>
      <c r="P3706" s="205">
        <f>Table7[[#This Row],[Total Drug Cost]]-Table7[[#This Row],[Total Third-party Pay]]</f>
        <v>0</v>
      </c>
      <c r="Q3706" s="205"/>
      <c r="R3706" s="70" t="e">
        <f>VLOOKUP(Table7[[#This Row],[Patient PHN]],'[1]MASTER LIST'!$C:$D,2,FALSE)</f>
        <v>#N/A</v>
      </c>
    </row>
    <row r="3707" spans="1:18" x14ac:dyDescent="0.25">
      <c r="A3707" s="202"/>
      <c r="B3707" s="203"/>
      <c r="C3707" s="204"/>
      <c r="D3707" s="204"/>
      <c r="E3707" s="204"/>
      <c r="F3707" s="204"/>
      <c r="G3707" s="204"/>
      <c r="H3707" s="131"/>
      <c r="I3707" s="204"/>
      <c r="J3707" s="204"/>
      <c r="K3707" s="205"/>
      <c r="L3707" s="205"/>
      <c r="M3707" s="205"/>
      <c r="N3707" s="227">
        <f>Table7[[#This Row],[Drug Cost]]+Table7[[#This Row],[Drug Markup]]+Table7[[#This Row],[Drug Dispensing Fee]]</f>
        <v>0</v>
      </c>
      <c r="O3707" s="132"/>
      <c r="P3707" s="205">
        <f>Table7[[#This Row],[Total Drug Cost]]-Table7[[#This Row],[Total Third-party Pay]]</f>
        <v>0</v>
      </c>
      <c r="Q3707" s="205"/>
      <c r="R3707" s="70" t="e">
        <f>VLOOKUP(Table7[[#This Row],[Patient PHN]],'[1]MASTER LIST'!$C:$D,2,FALSE)</f>
        <v>#N/A</v>
      </c>
    </row>
    <row r="3708" spans="1:18" x14ac:dyDescent="0.25">
      <c r="A3708" s="202"/>
      <c r="B3708" s="203"/>
      <c r="C3708" s="204"/>
      <c r="D3708" s="204"/>
      <c r="E3708" s="204"/>
      <c r="F3708" s="204"/>
      <c r="G3708" s="204"/>
      <c r="H3708" s="131"/>
      <c r="I3708" s="204"/>
      <c r="J3708" s="204"/>
      <c r="K3708" s="205"/>
      <c r="L3708" s="205"/>
      <c r="M3708" s="205"/>
      <c r="N3708" s="227">
        <f>Table7[[#This Row],[Drug Cost]]+Table7[[#This Row],[Drug Markup]]+Table7[[#This Row],[Drug Dispensing Fee]]</f>
        <v>0</v>
      </c>
      <c r="O3708" s="132"/>
      <c r="P3708" s="205">
        <f>Table7[[#This Row],[Total Drug Cost]]-Table7[[#This Row],[Total Third-party Pay]]</f>
        <v>0</v>
      </c>
      <c r="Q3708" s="205"/>
      <c r="R3708" s="70" t="e">
        <f>VLOOKUP(Table7[[#This Row],[Patient PHN]],'[1]MASTER LIST'!$C:$D,2,FALSE)</f>
        <v>#N/A</v>
      </c>
    </row>
    <row r="3709" spans="1:18" x14ac:dyDescent="0.25">
      <c r="A3709" s="202"/>
      <c r="B3709" s="203"/>
      <c r="C3709" s="204"/>
      <c r="D3709" s="204"/>
      <c r="E3709" s="204"/>
      <c r="F3709" s="204"/>
      <c r="G3709" s="204"/>
      <c r="H3709" s="131"/>
      <c r="I3709" s="204"/>
      <c r="J3709" s="204"/>
      <c r="K3709" s="205"/>
      <c r="L3709" s="205"/>
      <c r="M3709" s="205"/>
      <c r="N3709" s="227">
        <f>Table7[[#This Row],[Drug Cost]]+Table7[[#This Row],[Drug Markup]]+Table7[[#This Row],[Drug Dispensing Fee]]</f>
        <v>0</v>
      </c>
      <c r="O3709" s="132"/>
      <c r="P3709" s="205">
        <f>Table7[[#This Row],[Total Drug Cost]]-Table7[[#This Row],[Total Third-party Pay]]</f>
        <v>0</v>
      </c>
      <c r="Q3709" s="205"/>
      <c r="R3709" s="70" t="e">
        <f>VLOOKUP(Table7[[#This Row],[Patient PHN]],'[1]MASTER LIST'!$C:$D,2,FALSE)</f>
        <v>#N/A</v>
      </c>
    </row>
    <row r="3710" spans="1:18" x14ac:dyDescent="0.25">
      <c r="A3710" s="202"/>
      <c r="B3710" s="203"/>
      <c r="C3710" s="204"/>
      <c r="D3710" s="204"/>
      <c r="E3710" s="204"/>
      <c r="F3710" s="204"/>
      <c r="G3710" s="204"/>
      <c r="H3710" s="131"/>
      <c r="I3710" s="204"/>
      <c r="J3710" s="204"/>
      <c r="K3710" s="205"/>
      <c r="L3710" s="205"/>
      <c r="M3710" s="205"/>
      <c r="N3710" s="227">
        <f>Table7[[#This Row],[Drug Cost]]+Table7[[#This Row],[Drug Markup]]+Table7[[#This Row],[Drug Dispensing Fee]]</f>
        <v>0</v>
      </c>
      <c r="O3710" s="132"/>
      <c r="P3710" s="205">
        <f>Table7[[#This Row],[Total Drug Cost]]-Table7[[#This Row],[Total Third-party Pay]]</f>
        <v>0</v>
      </c>
      <c r="Q3710" s="205"/>
      <c r="R3710" s="70" t="e">
        <f>VLOOKUP(Table7[[#This Row],[Patient PHN]],'[1]MASTER LIST'!$C:$D,2,FALSE)</f>
        <v>#N/A</v>
      </c>
    </row>
    <row r="3711" spans="1:18" x14ac:dyDescent="0.25">
      <c r="A3711" s="202"/>
      <c r="B3711" s="203"/>
      <c r="C3711" s="204"/>
      <c r="D3711" s="204"/>
      <c r="E3711" s="204"/>
      <c r="F3711" s="204"/>
      <c r="G3711" s="204"/>
      <c r="H3711" s="131"/>
      <c r="I3711" s="204"/>
      <c r="J3711" s="204"/>
      <c r="K3711" s="205"/>
      <c r="L3711" s="205"/>
      <c r="M3711" s="205"/>
      <c r="N3711" s="227">
        <f>Table7[[#This Row],[Drug Cost]]+Table7[[#This Row],[Drug Markup]]+Table7[[#This Row],[Drug Dispensing Fee]]</f>
        <v>0</v>
      </c>
      <c r="O3711" s="132"/>
      <c r="P3711" s="205">
        <f>Table7[[#This Row],[Total Drug Cost]]-Table7[[#This Row],[Total Third-party Pay]]</f>
        <v>0</v>
      </c>
      <c r="Q3711" s="205"/>
      <c r="R3711" s="70" t="e">
        <f>VLOOKUP(Table7[[#This Row],[Patient PHN]],'[1]MASTER LIST'!$C:$D,2,FALSE)</f>
        <v>#N/A</v>
      </c>
    </row>
    <row r="3712" spans="1:18" x14ac:dyDescent="0.25">
      <c r="A3712" s="202"/>
      <c r="B3712" s="203"/>
      <c r="C3712" s="204"/>
      <c r="D3712" s="204"/>
      <c r="E3712" s="204"/>
      <c r="F3712" s="204"/>
      <c r="G3712" s="204"/>
      <c r="H3712" s="131"/>
      <c r="I3712" s="204"/>
      <c r="J3712" s="204"/>
      <c r="K3712" s="205"/>
      <c r="L3712" s="205"/>
      <c r="M3712" s="205"/>
      <c r="N3712" s="227">
        <f>Table7[[#This Row],[Drug Cost]]+Table7[[#This Row],[Drug Markup]]+Table7[[#This Row],[Drug Dispensing Fee]]</f>
        <v>0</v>
      </c>
      <c r="O3712" s="132"/>
      <c r="P3712" s="205">
        <f>Table7[[#This Row],[Total Drug Cost]]-Table7[[#This Row],[Total Third-party Pay]]</f>
        <v>0</v>
      </c>
      <c r="Q3712" s="205"/>
      <c r="R3712" s="70" t="e">
        <f>VLOOKUP(Table7[[#This Row],[Patient PHN]],'[1]MASTER LIST'!$C:$D,2,FALSE)</f>
        <v>#N/A</v>
      </c>
    </row>
    <row r="3713" spans="1:18" x14ac:dyDescent="0.25">
      <c r="A3713" s="202"/>
      <c r="B3713" s="203"/>
      <c r="C3713" s="204"/>
      <c r="D3713" s="204"/>
      <c r="E3713" s="204"/>
      <c r="F3713" s="204"/>
      <c r="G3713" s="204"/>
      <c r="H3713" s="131"/>
      <c r="I3713" s="204"/>
      <c r="J3713" s="204"/>
      <c r="K3713" s="205"/>
      <c r="L3713" s="205"/>
      <c r="M3713" s="205"/>
      <c r="N3713" s="227">
        <f>Table7[[#This Row],[Drug Cost]]+Table7[[#This Row],[Drug Markup]]+Table7[[#This Row],[Drug Dispensing Fee]]</f>
        <v>0</v>
      </c>
      <c r="O3713" s="132"/>
      <c r="P3713" s="205">
        <f>Table7[[#This Row],[Total Drug Cost]]-Table7[[#This Row],[Total Third-party Pay]]</f>
        <v>0</v>
      </c>
      <c r="Q3713" s="205"/>
      <c r="R3713" s="70" t="e">
        <f>VLOOKUP(Table7[[#This Row],[Patient PHN]],'[1]MASTER LIST'!$C:$D,2,FALSE)</f>
        <v>#N/A</v>
      </c>
    </row>
    <row r="3714" spans="1:18" x14ac:dyDescent="0.25">
      <c r="A3714" s="202"/>
      <c r="B3714" s="203"/>
      <c r="C3714" s="204"/>
      <c r="D3714" s="204"/>
      <c r="E3714" s="204"/>
      <c r="F3714" s="204"/>
      <c r="G3714" s="204"/>
      <c r="H3714" s="131"/>
      <c r="I3714" s="204"/>
      <c r="J3714" s="204"/>
      <c r="K3714" s="205"/>
      <c r="L3714" s="205"/>
      <c r="M3714" s="205"/>
      <c r="N3714" s="227">
        <f>Table7[[#This Row],[Drug Cost]]+Table7[[#This Row],[Drug Markup]]+Table7[[#This Row],[Drug Dispensing Fee]]</f>
        <v>0</v>
      </c>
      <c r="O3714" s="132"/>
      <c r="P3714" s="205">
        <f>Table7[[#This Row],[Total Drug Cost]]-Table7[[#This Row],[Total Third-party Pay]]</f>
        <v>0</v>
      </c>
      <c r="Q3714" s="205"/>
      <c r="R3714" s="70" t="e">
        <f>VLOOKUP(Table7[[#This Row],[Patient PHN]],'[1]MASTER LIST'!$C:$D,2,FALSE)</f>
        <v>#N/A</v>
      </c>
    </row>
    <row r="3715" spans="1:18" x14ac:dyDescent="0.25">
      <c r="A3715" s="202"/>
      <c r="B3715" s="203"/>
      <c r="C3715" s="204"/>
      <c r="D3715" s="204"/>
      <c r="E3715" s="204"/>
      <c r="F3715" s="204"/>
      <c r="G3715" s="204"/>
      <c r="H3715" s="131"/>
      <c r="I3715" s="204"/>
      <c r="J3715" s="204"/>
      <c r="K3715" s="205"/>
      <c r="L3715" s="205"/>
      <c r="M3715" s="205"/>
      <c r="N3715" s="227">
        <f>Table7[[#This Row],[Drug Cost]]+Table7[[#This Row],[Drug Markup]]+Table7[[#This Row],[Drug Dispensing Fee]]</f>
        <v>0</v>
      </c>
      <c r="O3715" s="132"/>
      <c r="P3715" s="205">
        <f>Table7[[#This Row],[Total Drug Cost]]-Table7[[#This Row],[Total Third-party Pay]]</f>
        <v>0</v>
      </c>
      <c r="Q3715" s="205"/>
      <c r="R3715" s="70" t="e">
        <f>VLOOKUP(Table7[[#This Row],[Patient PHN]],'[1]MASTER LIST'!$C:$D,2,FALSE)</f>
        <v>#N/A</v>
      </c>
    </row>
    <row r="3716" spans="1:18" x14ac:dyDescent="0.25">
      <c r="A3716" s="202"/>
      <c r="B3716" s="203"/>
      <c r="C3716" s="204"/>
      <c r="D3716" s="204"/>
      <c r="E3716" s="204"/>
      <c r="F3716" s="204"/>
      <c r="G3716" s="204"/>
      <c r="H3716" s="131"/>
      <c r="I3716" s="204"/>
      <c r="J3716" s="204"/>
      <c r="K3716" s="205"/>
      <c r="L3716" s="205"/>
      <c r="M3716" s="205"/>
      <c r="N3716" s="227">
        <f>Table7[[#This Row],[Drug Cost]]+Table7[[#This Row],[Drug Markup]]+Table7[[#This Row],[Drug Dispensing Fee]]</f>
        <v>0</v>
      </c>
      <c r="O3716" s="132"/>
      <c r="P3716" s="205">
        <f>Table7[[#This Row],[Total Drug Cost]]-Table7[[#This Row],[Total Third-party Pay]]</f>
        <v>0</v>
      </c>
      <c r="Q3716" s="205"/>
      <c r="R3716" s="70" t="e">
        <f>VLOOKUP(Table7[[#This Row],[Patient PHN]],'[1]MASTER LIST'!$C:$D,2,FALSE)</f>
        <v>#N/A</v>
      </c>
    </row>
    <row r="3717" spans="1:18" x14ac:dyDescent="0.25">
      <c r="A3717" s="202"/>
      <c r="B3717" s="203"/>
      <c r="C3717" s="204"/>
      <c r="D3717" s="204"/>
      <c r="E3717" s="204"/>
      <c r="F3717" s="204"/>
      <c r="G3717" s="204"/>
      <c r="H3717" s="131"/>
      <c r="I3717" s="204"/>
      <c r="J3717" s="204"/>
      <c r="K3717" s="205"/>
      <c r="L3717" s="205"/>
      <c r="M3717" s="205"/>
      <c r="N3717" s="227">
        <f>Table7[[#This Row],[Drug Cost]]+Table7[[#This Row],[Drug Markup]]+Table7[[#This Row],[Drug Dispensing Fee]]</f>
        <v>0</v>
      </c>
      <c r="O3717" s="132"/>
      <c r="P3717" s="205">
        <f>Table7[[#This Row],[Total Drug Cost]]-Table7[[#This Row],[Total Third-party Pay]]</f>
        <v>0</v>
      </c>
      <c r="Q3717" s="205"/>
      <c r="R3717" s="70" t="e">
        <f>VLOOKUP(Table7[[#This Row],[Patient PHN]],'[1]MASTER LIST'!$C:$D,2,FALSE)</f>
        <v>#N/A</v>
      </c>
    </row>
    <row r="3718" spans="1:18" x14ac:dyDescent="0.25">
      <c r="A3718" s="202"/>
      <c r="B3718" s="203"/>
      <c r="C3718" s="204"/>
      <c r="D3718" s="204"/>
      <c r="E3718" s="204"/>
      <c r="F3718" s="204"/>
      <c r="G3718" s="204"/>
      <c r="H3718" s="131"/>
      <c r="I3718" s="204"/>
      <c r="J3718" s="204"/>
      <c r="K3718" s="205"/>
      <c r="L3718" s="205"/>
      <c r="M3718" s="205"/>
      <c r="N3718" s="227">
        <f>Table7[[#This Row],[Drug Cost]]+Table7[[#This Row],[Drug Markup]]+Table7[[#This Row],[Drug Dispensing Fee]]</f>
        <v>0</v>
      </c>
      <c r="O3718" s="132"/>
      <c r="P3718" s="205">
        <f>Table7[[#This Row],[Total Drug Cost]]-Table7[[#This Row],[Total Third-party Pay]]</f>
        <v>0</v>
      </c>
      <c r="Q3718" s="205"/>
      <c r="R3718" s="70" t="e">
        <f>VLOOKUP(Table7[[#This Row],[Patient PHN]],'[1]MASTER LIST'!$C:$D,2,FALSE)</f>
        <v>#N/A</v>
      </c>
    </row>
    <row r="3719" spans="1:18" x14ac:dyDescent="0.25">
      <c r="A3719" s="202"/>
      <c r="B3719" s="203"/>
      <c r="C3719" s="204"/>
      <c r="D3719" s="204"/>
      <c r="E3719" s="204"/>
      <c r="F3719" s="204"/>
      <c r="G3719" s="204"/>
      <c r="H3719" s="131"/>
      <c r="I3719" s="204"/>
      <c r="J3719" s="204"/>
      <c r="K3719" s="205"/>
      <c r="L3719" s="205"/>
      <c r="M3719" s="205"/>
      <c r="N3719" s="227">
        <f>Table7[[#This Row],[Drug Cost]]+Table7[[#This Row],[Drug Markup]]+Table7[[#This Row],[Drug Dispensing Fee]]</f>
        <v>0</v>
      </c>
      <c r="O3719" s="132"/>
      <c r="P3719" s="205">
        <f>Table7[[#This Row],[Total Drug Cost]]-Table7[[#This Row],[Total Third-party Pay]]</f>
        <v>0</v>
      </c>
      <c r="Q3719" s="205"/>
      <c r="R3719" s="70" t="e">
        <f>VLOOKUP(Table7[[#This Row],[Patient PHN]],'[1]MASTER LIST'!$C:$D,2,FALSE)</f>
        <v>#N/A</v>
      </c>
    </row>
    <row r="3720" spans="1:18" x14ac:dyDescent="0.25">
      <c r="A3720" s="202"/>
      <c r="B3720" s="203"/>
      <c r="C3720" s="204"/>
      <c r="D3720" s="204"/>
      <c r="E3720" s="204"/>
      <c r="F3720" s="204"/>
      <c r="G3720" s="204"/>
      <c r="H3720" s="131"/>
      <c r="I3720" s="204"/>
      <c r="J3720" s="204"/>
      <c r="K3720" s="205"/>
      <c r="L3720" s="205"/>
      <c r="M3720" s="205"/>
      <c r="N3720" s="227">
        <f>Table7[[#This Row],[Drug Cost]]+Table7[[#This Row],[Drug Markup]]+Table7[[#This Row],[Drug Dispensing Fee]]</f>
        <v>0</v>
      </c>
      <c r="O3720" s="132"/>
      <c r="P3720" s="205">
        <f>Table7[[#This Row],[Total Drug Cost]]-Table7[[#This Row],[Total Third-party Pay]]</f>
        <v>0</v>
      </c>
      <c r="Q3720" s="205"/>
      <c r="R3720" s="70" t="e">
        <f>VLOOKUP(Table7[[#This Row],[Patient PHN]],'[1]MASTER LIST'!$C:$D,2,FALSE)</f>
        <v>#N/A</v>
      </c>
    </row>
    <row r="3721" spans="1:18" x14ac:dyDescent="0.25">
      <c r="A3721" s="202"/>
      <c r="B3721" s="203"/>
      <c r="C3721" s="204"/>
      <c r="D3721" s="204"/>
      <c r="E3721" s="204"/>
      <c r="F3721" s="204"/>
      <c r="G3721" s="204"/>
      <c r="H3721" s="131"/>
      <c r="I3721" s="204"/>
      <c r="J3721" s="204"/>
      <c r="K3721" s="205"/>
      <c r="L3721" s="205"/>
      <c r="M3721" s="205"/>
      <c r="N3721" s="227">
        <f>Table7[[#This Row],[Drug Cost]]+Table7[[#This Row],[Drug Markup]]+Table7[[#This Row],[Drug Dispensing Fee]]</f>
        <v>0</v>
      </c>
      <c r="O3721" s="132"/>
      <c r="P3721" s="205">
        <f>Table7[[#This Row],[Total Drug Cost]]-Table7[[#This Row],[Total Third-party Pay]]</f>
        <v>0</v>
      </c>
      <c r="Q3721" s="205"/>
      <c r="R3721" s="70" t="e">
        <f>VLOOKUP(Table7[[#This Row],[Patient PHN]],'[1]MASTER LIST'!$C:$D,2,FALSE)</f>
        <v>#N/A</v>
      </c>
    </row>
    <row r="3722" spans="1:18" x14ac:dyDescent="0.25">
      <c r="A3722" s="202"/>
      <c r="B3722" s="203"/>
      <c r="C3722" s="204"/>
      <c r="D3722" s="204"/>
      <c r="E3722" s="204"/>
      <c r="F3722" s="204"/>
      <c r="G3722" s="204"/>
      <c r="H3722" s="131"/>
      <c r="I3722" s="204"/>
      <c r="J3722" s="204"/>
      <c r="K3722" s="205"/>
      <c r="L3722" s="205"/>
      <c r="M3722" s="205"/>
      <c r="N3722" s="227">
        <f>Table7[[#This Row],[Drug Cost]]+Table7[[#This Row],[Drug Markup]]+Table7[[#This Row],[Drug Dispensing Fee]]</f>
        <v>0</v>
      </c>
      <c r="O3722" s="132"/>
      <c r="P3722" s="205">
        <f>Table7[[#This Row],[Total Drug Cost]]-Table7[[#This Row],[Total Third-party Pay]]</f>
        <v>0</v>
      </c>
      <c r="Q3722" s="205"/>
      <c r="R3722" s="70" t="e">
        <f>VLOOKUP(Table7[[#This Row],[Patient PHN]],'[1]MASTER LIST'!$C:$D,2,FALSE)</f>
        <v>#N/A</v>
      </c>
    </row>
    <row r="3723" spans="1:18" x14ac:dyDescent="0.25">
      <c r="A3723" s="202"/>
      <c r="B3723" s="203"/>
      <c r="C3723" s="204"/>
      <c r="D3723" s="204"/>
      <c r="E3723" s="204"/>
      <c r="F3723" s="204"/>
      <c r="G3723" s="204"/>
      <c r="H3723" s="131"/>
      <c r="I3723" s="204"/>
      <c r="J3723" s="204"/>
      <c r="K3723" s="205"/>
      <c r="L3723" s="205"/>
      <c r="M3723" s="205"/>
      <c r="N3723" s="227">
        <f>Table7[[#This Row],[Drug Cost]]+Table7[[#This Row],[Drug Markup]]+Table7[[#This Row],[Drug Dispensing Fee]]</f>
        <v>0</v>
      </c>
      <c r="O3723" s="132"/>
      <c r="P3723" s="205">
        <f>Table7[[#This Row],[Total Drug Cost]]-Table7[[#This Row],[Total Third-party Pay]]</f>
        <v>0</v>
      </c>
      <c r="Q3723" s="205"/>
      <c r="R3723" s="70" t="e">
        <f>VLOOKUP(Table7[[#This Row],[Patient PHN]],'[1]MASTER LIST'!$C:$D,2,FALSE)</f>
        <v>#N/A</v>
      </c>
    </row>
    <row r="3724" spans="1:18" x14ac:dyDescent="0.25">
      <c r="A3724" s="202"/>
      <c r="B3724" s="203"/>
      <c r="C3724" s="204"/>
      <c r="D3724" s="204"/>
      <c r="E3724" s="204"/>
      <c r="F3724" s="204"/>
      <c r="G3724" s="204"/>
      <c r="H3724" s="131"/>
      <c r="I3724" s="204"/>
      <c r="J3724" s="204"/>
      <c r="K3724" s="205"/>
      <c r="L3724" s="205"/>
      <c r="M3724" s="205"/>
      <c r="N3724" s="227">
        <f>Table7[[#This Row],[Drug Cost]]+Table7[[#This Row],[Drug Markup]]+Table7[[#This Row],[Drug Dispensing Fee]]</f>
        <v>0</v>
      </c>
      <c r="O3724" s="132"/>
      <c r="P3724" s="205">
        <f>Table7[[#This Row],[Total Drug Cost]]-Table7[[#This Row],[Total Third-party Pay]]</f>
        <v>0</v>
      </c>
      <c r="Q3724" s="205"/>
      <c r="R3724" s="70" t="e">
        <f>VLOOKUP(Table7[[#This Row],[Patient PHN]],'[1]MASTER LIST'!$C:$D,2,FALSE)</f>
        <v>#N/A</v>
      </c>
    </row>
    <row r="3725" spans="1:18" x14ac:dyDescent="0.25">
      <c r="A3725" s="202"/>
      <c r="B3725" s="203"/>
      <c r="C3725" s="204"/>
      <c r="D3725" s="204"/>
      <c r="E3725" s="204"/>
      <c r="F3725" s="204"/>
      <c r="G3725" s="204"/>
      <c r="H3725" s="131"/>
      <c r="I3725" s="204"/>
      <c r="J3725" s="204"/>
      <c r="K3725" s="205"/>
      <c r="L3725" s="205"/>
      <c r="M3725" s="205"/>
      <c r="N3725" s="227">
        <f>Table7[[#This Row],[Drug Cost]]+Table7[[#This Row],[Drug Markup]]+Table7[[#This Row],[Drug Dispensing Fee]]</f>
        <v>0</v>
      </c>
      <c r="O3725" s="132"/>
      <c r="P3725" s="205">
        <f>Table7[[#This Row],[Total Drug Cost]]-Table7[[#This Row],[Total Third-party Pay]]</f>
        <v>0</v>
      </c>
      <c r="Q3725" s="205"/>
      <c r="R3725" s="70" t="e">
        <f>VLOOKUP(Table7[[#This Row],[Patient PHN]],'[1]MASTER LIST'!$C:$D,2,FALSE)</f>
        <v>#N/A</v>
      </c>
    </row>
    <row r="3726" spans="1:18" x14ac:dyDescent="0.25">
      <c r="A3726" s="202"/>
      <c r="B3726" s="203"/>
      <c r="C3726" s="204"/>
      <c r="D3726" s="204"/>
      <c r="E3726" s="204"/>
      <c r="F3726" s="204"/>
      <c r="G3726" s="204"/>
      <c r="H3726" s="131"/>
      <c r="I3726" s="204"/>
      <c r="J3726" s="204"/>
      <c r="K3726" s="205"/>
      <c r="L3726" s="205"/>
      <c r="M3726" s="205"/>
      <c r="N3726" s="227">
        <f>Table7[[#This Row],[Drug Cost]]+Table7[[#This Row],[Drug Markup]]+Table7[[#This Row],[Drug Dispensing Fee]]</f>
        <v>0</v>
      </c>
      <c r="O3726" s="132"/>
      <c r="P3726" s="205">
        <f>Table7[[#This Row],[Total Drug Cost]]-Table7[[#This Row],[Total Third-party Pay]]</f>
        <v>0</v>
      </c>
      <c r="Q3726" s="205"/>
      <c r="R3726" s="70" t="e">
        <f>VLOOKUP(Table7[[#This Row],[Patient PHN]],'[1]MASTER LIST'!$C:$D,2,FALSE)</f>
        <v>#N/A</v>
      </c>
    </row>
    <row r="3727" spans="1:18" x14ac:dyDescent="0.25">
      <c r="A3727" s="202"/>
      <c r="B3727" s="203"/>
      <c r="C3727" s="204"/>
      <c r="D3727" s="204"/>
      <c r="E3727" s="204"/>
      <c r="F3727" s="204"/>
      <c r="G3727" s="204"/>
      <c r="H3727" s="131"/>
      <c r="I3727" s="204"/>
      <c r="J3727" s="204"/>
      <c r="K3727" s="205"/>
      <c r="L3727" s="205"/>
      <c r="M3727" s="205"/>
      <c r="N3727" s="227">
        <f>Table7[[#This Row],[Drug Cost]]+Table7[[#This Row],[Drug Markup]]+Table7[[#This Row],[Drug Dispensing Fee]]</f>
        <v>0</v>
      </c>
      <c r="O3727" s="132"/>
      <c r="P3727" s="205">
        <f>Table7[[#This Row],[Total Drug Cost]]-Table7[[#This Row],[Total Third-party Pay]]</f>
        <v>0</v>
      </c>
      <c r="Q3727" s="205"/>
      <c r="R3727" s="70" t="e">
        <f>VLOOKUP(Table7[[#This Row],[Patient PHN]],'[1]MASTER LIST'!$C:$D,2,FALSE)</f>
        <v>#N/A</v>
      </c>
    </row>
    <row r="3728" spans="1:18" x14ac:dyDescent="0.25">
      <c r="A3728" s="202"/>
      <c r="B3728" s="203"/>
      <c r="C3728" s="204"/>
      <c r="D3728" s="204"/>
      <c r="E3728" s="204"/>
      <c r="F3728" s="204"/>
      <c r="G3728" s="204"/>
      <c r="H3728" s="131"/>
      <c r="I3728" s="204"/>
      <c r="J3728" s="204"/>
      <c r="K3728" s="205"/>
      <c r="L3728" s="205"/>
      <c r="M3728" s="205"/>
      <c r="N3728" s="227">
        <f>Table7[[#This Row],[Drug Cost]]+Table7[[#This Row],[Drug Markup]]+Table7[[#This Row],[Drug Dispensing Fee]]</f>
        <v>0</v>
      </c>
      <c r="O3728" s="132"/>
      <c r="P3728" s="205">
        <f>Table7[[#This Row],[Total Drug Cost]]-Table7[[#This Row],[Total Third-party Pay]]</f>
        <v>0</v>
      </c>
      <c r="Q3728" s="205"/>
      <c r="R3728" s="70" t="e">
        <f>VLOOKUP(Table7[[#This Row],[Patient PHN]],'[1]MASTER LIST'!$C:$D,2,FALSE)</f>
        <v>#N/A</v>
      </c>
    </row>
    <row r="3729" spans="1:18" x14ac:dyDescent="0.25">
      <c r="A3729" s="202"/>
      <c r="B3729" s="203"/>
      <c r="C3729" s="204"/>
      <c r="D3729" s="204"/>
      <c r="E3729" s="204"/>
      <c r="F3729" s="204"/>
      <c r="G3729" s="204"/>
      <c r="H3729" s="131"/>
      <c r="I3729" s="204"/>
      <c r="J3729" s="204"/>
      <c r="K3729" s="205"/>
      <c r="L3729" s="205"/>
      <c r="M3729" s="205"/>
      <c r="N3729" s="227">
        <f>Table7[[#This Row],[Drug Cost]]+Table7[[#This Row],[Drug Markup]]+Table7[[#This Row],[Drug Dispensing Fee]]</f>
        <v>0</v>
      </c>
      <c r="O3729" s="132"/>
      <c r="P3729" s="205">
        <f>Table7[[#This Row],[Total Drug Cost]]-Table7[[#This Row],[Total Third-party Pay]]</f>
        <v>0</v>
      </c>
      <c r="Q3729" s="205"/>
      <c r="R3729" s="70" t="e">
        <f>VLOOKUP(Table7[[#This Row],[Patient PHN]],'[1]MASTER LIST'!$C:$D,2,FALSE)</f>
        <v>#N/A</v>
      </c>
    </row>
    <row r="3730" spans="1:18" x14ac:dyDescent="0.25">
      <c r="A3730" s="202"/>
      <c r="B3730" s="203"/>
      <c r="C3730" s="204"/>
      <c r="D3730" s="204"/>
      <c r="E3730" s="204"/>
      <c r="F3730" s="204"/>
      <c r="G3730" s="204"/>
      <c r="H3730" s="131"/>
      <c r="I3730" s="204"/>
      <c r="J3730" s="204"/>
      <c r="K3730" s="205"/>
      <c r="L3730" s="205"/>
      <c r="M3730" s="205"/>
      <c r="N3730" s="227">
        <f>Table7[[#This Row],[Drug Cost]]+Table7[[#This Row],[Drug Markup]]+Table7[[#This Row],[Drug Dispensing Fee]]</f>
        <v>0</v>
      </c>
      <c r="O3730" s="132"/>
      <c r="P3730" s="205">
        <f>Table7[[#This Row],[Total Drug Cost]]-Table7[[#This Row],[Total Third-party Pay]]</f>
        <v>0</v>
      </c>
      <c r="Q3730" s="205"/>
      <c r="R3730" s="70" t="e">
        <f>VLOOKUP(Table7[[#This Row],[Patient PHN]],'[1]MASTER LIST'!$C:$D,2,FALSE)</f>
        <v>#N/A</v>
      </c>
    </row>
    <row r="3731" spans="1:18" x14ac:dyDescent="0.25">
      <c r="A3731" s="202"/>
      <c r="B3731" s="203"/>
      <c r="C3731" s="204"/>
      <c r="D3731" s="204"/>
      <c r="E3731" s="204"/>
      <c r="F3731" s="204"/>
      <c r="G3731" s="204"/>
      <c r="H3731" s="131"/>
      <c r="I3731" s="204"/>
      <c r="J3731" s="204"/>
      <c r="K3731" s="205"/>
      <c r="L3731" s="205"/>
      <c r="M3731" s="205"/>
      <c r="N3731" s="227">
        <f>Table7[[#This Row],[Drug Cost]]+Table7[[#This Row],[Drug Markup]]+Table7[[#This Row],[Drug Dispensing Fee]]</f>
        <v>0</v>
      </c>
      <c r="O3731" s="132"/>
      <c r="P3731" s="205">
        <f>Table7[[#This Row],[Total Drug Cost]]-Table7[[#This Row],[Total Third-party Pay]]</f>
        <v>0</v>
      </c>
      <c r="Q3731" s="205"/>
      <c r="R3731" s="70" t="e">
        <f>VLOOKUP(Table7[[#This Row],[Patient PHN]],'[1]MASTER LIST'!$C:$D,2,FALSE)</f>
        <v>#N/A</v>
      </c>
    </row>
    <row r="3732" spans="1:18" x14ac:dyDescent="0.25">
      <c r="A3732" s="202"/>
      <c r="B3732" s="203"/>
      <c r="C3732" s="204"/>
      <c r="D3732" s="204"/>
      <c r="E3732" s="204"/>
      <c r="F3732" s="204"/>
      <c r="G3732" s="204"/>
      <c r="H3732" s="131"/>
      <c r="I3732" s="204"/>
      <c r="J3732" s="204"/>
      <c r="K3732" s="205"/>
      <c r="L3732" s="205"/>
      <c r="M3732" s="205"/>
      <c r="N3732" s="227">
        <f>Table7[[#This Row],[Drug Cost]]+Table7[[#This Row],[Drug Markup]]+Table7[[#This Row],[Drug Dispensing Fee]]</f>
        <v>0</v>
      </c>
      <c r="O3732" s="132"/>
      <c r="P3732" s="205">
        <f>Table7[[#This Row],[Total Drug Cost]]-Table7[[#This Row],[Total Third-party Pay]]</f>
        <v>0</v>
      </c>
      <c r="Q3732" s="205"/>
      <c r="R3732" s="70" t="e">
        <f>VLOOKUP(Table7[[#This Row],[Patient PHN]],'[1]MASTER LIST'!$C:$D,2,FALSE)</f>
        <v>#N/A</v>
      </c>
    </row>
    <row r="3733" spans="1:18" x14ac:dyDescent="0.25">
      <c r="A3733" s="202"/>
      <c r="B3733" s="203"/>
      <c r="C3733" s="204"/>
      <c r="D3733" s="204"/>
      <c r="E3733" s="204"/>
      <c r="F3733" s="204"/>
      <c r="G3733" s="204"/>
      <c r="H3733" s="131"/>
      <c r="I3733" s="204"/>
      <c r="J3733" s="204"/>
      <c r="K3733" s="205"/>
      <c r="L3733" s="205"/>
      <c r="M3733" s="205"/>
      <c r="N3733" s="227">
        <f>Table7[[#This Row],[Drug Cost]]+Table7[[#This Row],[Drug Markup]]+Table7[[#This Row],[Drug Dispensing Fee]]</f>
        <v>0</v>
      </c>
      <c r="O3733" s="132"/>
      <c r="P3733" s="205">
        <f>Table7[[#This Row],[Total Drug Cost]]-Table7[[#This Row],[Total Third-party Pay]]</f>
        <v>0</v>
      </c>
      <c r="Q3733" s="205"/>
      <c r="R3733" s="70" t="e">
        <f>VLOOKUP(Table7[[#This Row],[Patient PHN]],'[1]MASTER LIST'!$C:$D,2,FALSE)</f>
        <v>#N/A</v>
      </c>
    </row>
    <row r="3734" spans="1:18" x14ac:dyDescent="0.25">
      <c r="A3734" s="202"/>
      <c r="B3734" s="203"/>
      <c r="C3734" s="204"/>
      <c r="D3734" s="204"/>
      <c r="E3734" s="204"/>
      <c r="F3734" s="204"/>
      <c r="G3734" s="204"/>
      <c r="H3734" s="131"/>
      <c r="I3734" s="204"/>
      <c r="J3734" s="204"/>
      <c r="K3734" s="205"/>
      <c r="L3734" s="205"/>
      <c r="M3734" s="205"/>
      <c r="N3734" s="227">
        <f>Table7[[#This Row],[Drug Cost]]+Table7[[#This Row],[Drug Markup]]+Table7[[#This Row],[Drug Dispensing Fee]]</f>
        <v>0</v>
      </c>
      <c r="O3734" s="132"/>
      <c r="P3734" s="205">
        <f>Table7[[#This Row],[Total Drug Cost]]-Table7[[#This Row],[Total Third-party Pay]]</f>
        <v>0</v>
      </c>
      <c r="Q3734" s="205"/>
      <c r="R3734" s="70" t="e">
        <f>VLOOKUP(Table7[[#This Row],[Patient PHN]],'[1]MASTER LIST'!$C:$D,2,FALSE)</f>
        <v>#N/A</v>
      </c>
    </row>
    <row r="3735" spans="1:18" x14ac:dyDescent="0.25">
      <c r="A3735" s="202"/>
      <c r="B3735" s="203"/>
      <c r="C3735" s="204"/>
      <c r="D3735" s="204"/>
      <c r="E3735" s="204"/>
      <c r="F3735" s="204"/>
      <c r="G3735" s="204"/>
      <c r="H3735" s="131"/>
      <c r="I3735" s="204"/>
      <c r="J3735" s="204"/>
      <c r="K3735" s="205"/>
      <c r="L3735" s="205"/>
      <c r="M3735" s="205"/>
      <c r="N3735" s="227">
        <f>Table7[[#This Row],[Drug Cost]]+Table7[[#This Row],[Drug Markup]]+Table7[[#This Row],[Drug Dispensing Fee]]</f>
        <v>0</v>
      </c>
      <c r="O3735" s="132"/>
      <c r="P3735" s="205">
        <f>Table7[[#This Row],[Total Drug Cost]]-Table7[[#This Row],[Total Third-party Pay]]</f>
        <v>0</v>
      </c>
      <c r="Q3735" s="205"/>
      <c r="R3735" s="70" t="e">
        <f>VLOOKUP(Table7[[#This Row],[Patient PHN]],'[1]MASTER LIST'!$C:$D,2,FALSE)</f>
        <v>#N/A</v>
      </c>
    </row>
    <row r="3736" spans="1:18" x14ac:dyDescent="0.25">
      <c r="A3736" s="202"/>
      <c r="B3736" s="203"/>
      <c r="C3736" s="204"/>
      <c r="D3736" s="204"/>
      <c r="E3736" s="204"/>
      <c r="F3736" s="204"/>
      <c r="G3736" s="204"/>
      <c r="H3736" s="131"/>
      <c r="I3736" s="204"/>
      <c r="J3736" s="204"/>
      <c r="K3736" s="205"/>
      <c r="L3736" s="205"/>
      <c r="M3736" s="205"/>
      <c r="N3736" s="227">
        <f>Table7[[#This Row],[Drug Cost]]+Table7[[#This Row],[Drug Markup]]+Table7[[#This Row],[Drug Dispensing Fee]]</f>
        <v>0</v>
      </c>
      <c r="O3736" s="132"/>
      <c r="P3736" s="205">
        <f>Table7[[#This Row],[Total Drug Cost]]-Table7[[#This Row],[Total Third-party Pay]]</f>
        <v>0</v>
      </c>
      <c r="Q3736" s="205"/>
      <c r="R3736" s="70" t="e">
        <f>VLOOKUP(Table7[[#This Row],[Patient PHN]],'[1]MASTER LIST'!$C:$D,2,FALSE)</f>
        <v>#N/A</v>
      </c>
    </row>
    <row r="3737" spans="1:18" x14ac:dyDescent="0.25">
      <c r="A3737" s="202"/>
      <c r="B3737" s="203"/>
      <c r="C3737" s="204"/>
      <c r="D3737" s="204"/>
      <c r="E3737" s="204"/>
      <c r="F3737" s="204"/>
      <c r="G3737" s="204"/>
      <c r="H3737" s="131"/>
      <c r="I3737" s="204"/>
      <c r="J3737" s="204"/>
      <c r="K3737" s="205"/>
      <c r="L3737" s="205"/>
      <c r="M3737" s="205"/>
      <c r="N3737" s="227">
        <f>Table7[[#This Row],[Drug Cost]]+Table7[[#This Row],[Drug Markup]]+Table7[[#This Row],[Drug Dispensing Fee]]</f>
        <v>0</v>
      </c>
      <c r="O3737" s="132"/>
      <c r="P3737" s="205">
        <f>Table7[[#This Row],[Total Drug Cost]]-Table7[[#This Row],[Total Third-party Pay]]</f>
        <v>0</v>
      </c>
      <c r="Q3737" s="205"/>
      <c r="R3737" s="70" t="e">
        <f>VLOOKUP(Table7[[#This Row],[Patient PHN]],'[1]MASTER LIST'!$C:$D,2,FALSE)</f>
        <v>#N/A</v>
      </c>
    </row>
    <row r="3738" spans="1:18" x14ac:dyDescent="0.25">
      <c r="A3738" s="202"/>
      <c r="B3738" s="203"/>
      <c r="C3738" s="204"/>
      <c r="D3738" s="204"/>
      <c r="E3738" s="204"/>
      <c r="F3738" s="204"/>
      <c r="G3738" s="204"/>
      <c r="H3738" s="131"/>
      <c r="I3738" s="204"/>
      <c r="J3738" s="204"/>
      <c r="K3738" s="205"/>
      <c r="L3738" s="205"/>
      <c r="M3738" s="205"/>
      <c r="N3738" s="227">
        <f>Table7[[#This Row],[Drug Cost]]+Table7[[#This Row],[Drug Markup]]+Table7[[#This Row],[Drug Dispensing Fee]]</f>
        <v>0</v>
      </c>
      <c r="O3738" s="132"/>
      <c r="P3738" s="205">
        <f>Table7[[#This Row],[Total Drug Cost]]-Table7[[#This Row],[Total Third-party Pay]]</f>
        <v>0</v>
      </c>
      <c r="Q3738" s="205"/>
      <c r="R3738" s="70" t="e">
        <f>VLOOKUP(Table7[[#This Row],[Patient PHN]],'[1]MASTER LIST'!$C:$D,2,FALSE)</f>
        <v>#N/A</v>
      </c>
    </row>
    <row r="3739" spans="1:18" x14ac:dyDescent="0.25">
      <c r="A3739" s="202"/>
      <c r="B3739" s="203"/>
      <c r="C3739" s="204"/>
      <c r="D3739" s="204"/>
      <c r="E3739" s="204"/>
      <c r="F3739" s="204"/>
      <c r="G3739" s="204"/>
      <c r="H3739" s="131"/>
      <c r="I3739" s="204"/>
      <c r="J3739" s="204"/>
      <c r="K3739" s="205"/>
      <c r="L3739" s="205"/>
      <c r="M3739" s="205"/>
      <c r="N3739" s="227">
        <f>Table7[[#This Row],[Drug Cost]]+Table7[[#This Row],[Drug Markup]]+Table7[[#This Row],[Drug Dispensing Fee]]</f>
        <v>0</v>
      </c>
      <c r="O3739" s="132"/>
      <c r="P3739" s="205">
        <f>Table7[[#This Row],[Total Drug Cost]]-Table7[[#This Row],[Total Third-party Pay]]</f>
        <v>0</v>
      </c>
      <c r="Q3739" s="205"/>
      <c r="R3739" s="70" t="e">
        <f>VLOOKUP(Table7[[#This Row],[Patient PHN]],'[1]MASTER LIST'!$C:$D,2,FALSE)</f>
        <v>#N/A</v>
      </c>
    </row>
    <row r="3740" spans="1:18" x14ac:dyDescent="0.25">
      <c r="A3740" s="202"/>
      <c r="B3740" s="203"/>
      <c r="C3740" s="204"/>
      <c r="D3740" s="204"/>
      <c r="E3740" s="204"/>
      <c r="F3740" s="204"/>
      <c r="G3740" s="204"/>
      <c r="H3740" s="131"/>
      <c r="I3740" s="204"/>
      <c r="J3740" s="204"/>
      <c r="K3740" s="205"/>
      <c r="L3740" s="205"/>
      <c r="M3740" s="205"/>
      <c r="N3740" s="227">
        <f>Table7[[#This Row],[Drug Cost]]+Table7[[#This Row],[Drug Markup]]+Table7[[#This Row],[Drug Dispensing Fee]]</f>
        <v>0</v>
      </c>
      <c r="O3740" s="132"/>
      <c r="P3740" s="205">
        <f>Table7[[#This Row],[Total Drug Cost]]-Table7[[#This Row],[Total Third-party Pay]]</f>
        <v>0</v>
      </c>
      <c r="Q3740" s="205"/>
      <c r="R3740" s="70" t="e">
        <f>VLOOKUP(Table7[[#This Row],[Patient PHN]],'[1]MASTER LIST'!$C:$D,2,FALSE)</f>
        <v>#N/A</v>
      </c>
    </row>
    <row r="3741" spans="1:18" x14ac:dyDescent="0.25">
      <c r="A3741" s="202"/>
      <c r="B3741" s="203"/>
      <c r="C3741" s="204"/>
      <c r="D3741" s="204"/>
      <c r="E3741" s="204"/>
      <c r="F3741" s="204"/>
      <c r="G3741" s="204"/>
      <c r="H3741" s="131"/>
      <c r="I3741" s="204"/>
      <c r="J3741" s="204"/>
      <c r="K3741" s="205"/>
      <c r="L3741" s="205"/>
      <c r="M3741" s="205"/>
      <c r="N3741" s="227">
        <f>Table7[[#This Row],[Drug Cost]]+Table7[[#This Row],[Drug Markup]]+Table7[[#This Row],[Drug Dispensing Fee]]</f>
        <v>0</v>
      </c>
      <c r="O3741" s="132"/>
      <c r="P3741" s="205">
        <f>Table7[[#This Row],[Total Drug Cost]]-Table7[[#This Row],[Total Third-party Pay]]</f>
        <v>0</v>
      </c>
      <c r="Q3741" s="205"/>
      <c r="R3741" s="70" t="e">
        <f>VLOOKUP(Table7[[#This Row],[Patient PHN]],'[1]MASTER LIST'!$C:$D,2,FALSE)</f>
        <v>#N/A</v>
      </c>
    </row>
    <row r="3742" spans="1:18" x14ac:dyDescent="0.25">
      <c r="A3742" s="202"/>
      <c r="B3742" s="203"/>
      <c r="C3742" s="204"/>
      <c r="D3742" s="204"/>
      <c r="E3742" s="204"/>
      <c r="F3742" s="204"/>
      <c r="G3742" s="204"/>
      <c r="H3742" s="131"/>
      <c r="I3742" s="204"/>
      <c r="J3742" s="204"/>
      <c r="K3742" s="205"/>
      <c r="L3742" s="205"/>
      <c r="M3742" s="205"/>
      <c r="N3742" s="227">
        <f>Table7[[#This Row],[Drug Cost]]+Table7[[#This Row],[Drug Markup]]+Table7[[#This Row],[Drug Dispensing Fee]]</f>
        <v>0</v>
      </c>
      <c r="O3742" s="132"/>
      <c r="P3742" s="205">
        <f>Table7[[#This Row],[Total Drug Cost]]-Table7[[#This Row],[Total Third-party Pay]]</f>
        <v>0</v>
      </c>
      <c r="Q3742" s="205"/>
      <c r="R3742" s="70" t="e">
        <f>VLOOKUP(Table7[[#This Row],[Patient PHN]],'[1]MASTER LIST'!$C:$D,2,FALSE)</f>
        <v>#N/A</v>
      </c>
    </row>
    <row r="3743" spans="1:18" x14ac:dyDescent="0.25">
      <c r="A3743" s="202"/>
      <c r="B3743" s="203"/>
      <c r="C3743" s="204"/>
      <c r="D3743" s="204"/>
      <c r="E3743" s="204"/>
      <c r="F3743" s="204"/>
      <c r="G3743" s="204"/>
      <c r="H3743" s="131"/>
      <c r="I3743" s="204"/>
      <c r="J3743" s="204"/>
      <c r="K3743" s="205"/>
      <c r="L3743" s="205"/>
      <c r="M3743" s="205"/>
      <c r="N3743" s="227">
        <f>Table7[[#This Row],[Drug Cost]]+Table7[[#This Row],[Drug Markup]]+Table7[[#This Row],[Drug Dispensing Fee]]</f>
        <v>0</v>
      </c>
      <c r="O3743" s="132"/>
      <c r="P3743" s="205">
        <f>Table7[[#This Row],[Total Drug Cost]]-Table7[[#This Row],[Total Third-party Pay]]</f>
        <v>0</v>
      </c>
      <c r="Q3743" s="205"/>
      <c r="R3743" s="70" t="e">
        <f>VLOOKUP(Table7[[#This Row],[Patient PHN]],'[1]MASTER LIST'!$C:$D,2,FALSE)</f>
        <v>#N/A</v>
      </c>
    </row>
    <row r="3744" spans="1:18" x14ac:dyDescent="0.25">
      <c r="A3744" s="202"/>
      <c r="B3744" s="203"/>
      <c r="C3744" s="204"/>
      <c r="D3744" s="204"/>
      <c r="E3744" s="204"/>
      <c r="F3744" s="204"/>
      <c r="G3744" s="204"/>
      <c r="H3744" s="131"/>
      <c r="I3744" s="204"/>
      <c r="J3744" s="204"/>
      <c r="K3744" s="205"/>
      <c r="L3744" s="205"/>
      <c r="M3744" s="205"/>
      <c r="N3744" s="227">
        <f>Table7[[#This Row],[Drug Cost]]+Table7[[#This Row],[Drug Markup]]+Table7[[#This Row],[Drug Dispensing Fee]]</f>
        <v>0</v>
      </c>
      <c r="O3744" s="132"/>
      <c r="P3744" s="205">
        <f>Table7[[#This Row],[Total Drug Cost]]-Table7[[#This Row],[Total Third-party Pay]]</f>
        <v>0</v>
      </c>
      <c r="Q3744" s="205"/>
      <c r="R3744" s="70" t="e">
        <f>VLOOKUP(Table7[[#This Row],[Patient PHN]],'[1]MASTER LIST'!$C:$D,2,FALSE)</f>
        <v>#N/A</v>
      </c>
    </row>
    <row r="3745" spans="1:18" x14ac:dyDescent="0.25">
      <c r="A3745" s="202"/>
      <c r="B3745" s="203"/>
      <c r="C3745" s="204"/>
      <c r="D3745" s="204"/>
      <c r="E3745" s="204"/>
      <c r="F3745" s="204"/>
      <c r="G3745" s="204"/>
      <c r="H3745" s="131"/>
      <c r="I3745" s="204"/>
      <c r="J3745" s="204"/>
      <c r="K3745" s="205"/>
      <c r="L3745" s="205"/>
      <c r="M3745" s="205"/>
      <c r="N3745" s="227">
        <f>Table7[[#This Row],[Drug Cost]]+Table7[[#This Row],[Drug Markup]]+Table7[[#This Row],[Drug Dispensing Fee]]</f>
        <v>0</v>
      </c>
      <c r="O3745" s="132"/>
      <c r="P3745" s="205">
        <f>Table7[[#This Row],[Total Drug Cost]]-Table7[[#This Row],[Total Third-party Pay]]</f>
        <v>0</v>
      </c>
      <c r="Q3745" s="205"/>
      <c r="R3745" s="70" t="e">
        <f>VLOOKUP(Table7[[#This Row],[Patient PHN]],'[1]MASTER LIST'!$C:$D,2,FALSE)</f>
        <v>#N/A</v>
      </c>
    </row>
    <row r="3746" spans="1:18" x14ac:dyDescent="0.25">
      <c r="A3746" s="202"/>
      <c r="B3746" s="203"/>
      <c r="C3746" s="204"/>
      <c r="D3746" s="204"/>
      <c r="E3746" s="204"/>
      <c r="F3746" s="204"/>
      <c r="G3746" s="204"/>
      <c r="H3746" s="131"/>
      <c r="I3746" s="204"/>
      <c r="J3746" s="204"/>
      <c r="K3746" s="205"/>
      <c r="L3746" s="205"/>
      <c r="M3746" s="205"/>
      <c r="N3746" s="227">
        <f>Table7[[#This Row],[Drug Cost]]+Table7[[#This Row],[Drug Markup]]+Table7[[#This Row],[Drug Dispensing Fee]]</f>
        <v>0</v>
      </c>
      <c r="O3746" s="132"/>
      <c r="P3746" s="205">
        <f>Table7[[#This Row],[Total Drug Cost]]-Table7[[#This Row],[Total Third-party Pay]]</f>
        <v>0</v>
      </c>
      <c r="Q3746" s="205"/>
      <c r="R3746" s="70" t="e">
        <f>VLOOKUP(Table7[[#This Row],[Patient PHN]],'[1]MASTER LIST'!$C:$D,2,FALSE)</f>
        <v>#N/A</v>
      </c>
    </row>
    <row r="3747" spans="1:18" x14ac:dyDescent="0.25">
      <c r="A3747" s="202"/>
      <c r="B3747" s="203"/>
      <c r="C3747" s="204"/>
      <c r="D3747" s="204"/>
      <c r="E3747" s="204"/>
      <c r="F3747" s="204"/>
      <c r="G3747" s="204"/>
      <c r="H3747" s="131"/>
      <c r="I3747" s="204"/>
      <c r="J3747" s="204"/>
      <c r="K3747" s="205"/>
      <c r="L3747" s="205"/>
      <c r="M3747" s="205"/>
      <c r="N3747" s="227">
        <f>Table7[[#This Row],[Drug Cost]]+Table7[[#This Row],[Drug Markup]]+Table7[[#This Row],[Drug Dispensing Fee]]</f>
        <v>0</v>
      </c>
      <c r="O3747" s="132"/>
      <c r="P3747" s="205">
        <f>Table7[[#This Row],[Total Drug Cost]]-Table7[[#This Row],[Total Third-party Pay]]</f>
        <v>0</v>
      </c>
      <c r="Q3747" s="205"/>
      <c r="R3747" s="70" t="e">
        <f>VLOOKUP(Table7[[#This Row],[Patient PHN]],'[1]MASTER LIST'!$C:$D,2,FALSE)</f>
        <v>#N/A</v>
      </c>
    </row>
    <row r="3748" spans="1:18" x14ac:dyDescent="0.25">
      <c r="A3748" s="202"/>
      <c r="B3748" s="203"/>
      <c r="C3748" s="204"/>
      <c r="D3748" s="204"/>
      <c r="E3748" s="204"/>
      <c r="F3748" s="204"/>
      <c r="G3748" s="204"/>
      <c r="H3748" s="131"/>
      <c r="I3748" s="204"/>
      <c r="J3748" s="204"/>
      <c r="K3748" s="205"/>
      <c r="L3748" s="205"/>
      <c r="M3748" s="205"/>
      <c r="N3748" s="227">
        <f>Table7[[#This Row],[Drug Cost]]+Table7[[#This Row],[Drug Markup]]+Table7[[#This Row],[Drug Dispensing Fee]]</f>
        <v>0</v>
      </c>
      <c r="O3748" s="132"/>
      <c r="P3748" s="205">
        <f>Table7[[#This Row],[Total Drug Cost]]-Table7[[#This Row],[Total Third-party Pay]]</f>
        <v>0</v>
      </c>
      <c r="Q3748" s="205"/>
      <c r="R3748" s="70" t="e">
        <f>VLOOKUP(Table7[[#This Row],[Patient PHN]],'[1]MASTER LIST'!$C:$D,2,FALSE)</f>
        <v>#N/A</v>
      </c>
    </row>
    <row r="3749" spans="1:18" x14ac:dyDescent="0.25">
      <c r="A3749" s="202"/>
      <c r="B3749" s="203"/>
      <c r="C3749" s="204"/>
      <c r="D3749" s="204"/>
      <c r="E3749" s="204"/>
      <c r="F3749" s="204"/>
      <c r="G3749" s="204"/>
      <c r="H3749" s="131"/>
      <c r="I3749" s="204"/>
      <c r="J3749" s="204"/>
      <c r="K3749" s="205"/>
      <c r="L3749" s="205"/>
      <c r="M3749" s="205"/>
      <c r="N3749" s="227">
        <f>Table7[[#This Row],[Drug Cost]]+Table7[[#This Row],[Drug Markup]]+Table7[[#This Row],[Drug Dispensing Fee]]</f>
        <v>0</v>
      </c>
      <c r="O3749" s="132"/>
      <c r="P3749" s="205">
        <f>Table7[[#This Row],[Total Drug Cost]]-Table7[[#This Row],[Total Third-party Pay]]</f>
        <v>0</v>
      </c>
      <c r="Q3749" s="205"/>
      <c r="R3749" s="70" t="e">
        <f>VLOOKUP(Table7[[#This Row],[Patient PHN]],'[1]MASTER LIST'!$C:$D,2,FALSE)</f>
        <v>#N/A</v>
      </c>
    </row>
    <row r="3750" spans="1:18" x14ac:dyDescent="0.25">
      <c r="A3750" s="202"/>
      <c r="B3750" s="203"/>
      <c r="C3750" s="204"/>
      <c r="D3750" s="204"/>
      <c r="E3750" s="204"/>
      <c r="F3750" s="204"/>
      <c r="G3750" s="204"/>
      <c r="H3750" s="131"/>
      <c r="I3750" s="204"/>
      <c r="J3750" s="204"/>
      <c r="K3750" s="205"/>
      <c r="L3750" s="205"/>
      <c r="M3750" s="205"/>
      <c r="N3750" s="227">
        <f>Table7[[#This Row],[Drug Cost]]+Table7[[#This Row],[Drug Markup]]+Table7[[#This Row],[Drug Dispensing Fee]]</f>
        <v>0</v>
      </c>
      <c r="O3750" s="132"/>
      <c r="P3750" s="205">
        <f>Table7[[#This Row],[Total Drug Cost]]-Table7[[#This Row],[Total Third-party Pay]]</f>
        <v>0</v>
      </c>
      <c r="Q3750" s="205"/>
      <c r="R3750" s="70" t="e">
        <f>VLOOKUP(Table7[[#This Row],[Patient PHN]],'[1]MASTER LIST'!$C:$D,2,FALSE)</f>
        <v>#N/A</v>
      </c>
    </row>
    <row r="3751" spans="1:18" x14ac:dyDescent="0.25">
      <c r="A3751" s="202"/>
      <c r="B3751" s="203"/>
      <c r="C3751" s="204"/>
      <c r="D3751" s="204"/>
      <c r="E3751" s="204"/>
      <c r="F3751" s="204"/>
      <c r="G3751" s="204"/>
      <c r="H3751" s="131"/>
      <c r="I3751" s="204"/>
      <c r="J3751" s="204"/>
      <c r="K3751" s="205"/>
      <c r="L3751" s="205"/>
      <c r="M3751" s="205"/>
      <c r="N3751" s="227">
        <f>Table7[[#This Row],[Drug Cost]]+Table7[[#This Row],[Drug Markup]]+Table7[[#This Row],[Drug Dispensing Fee]]</f>
        <v>0</v>
      </c>
      <c r="O3751" s="132"/>
      <c r="P3751" s="205">
        <f>Table7[[#This Row],[Total Drug Cost]]-Table7[[#This Row],[Total Third-party Pay]]</f>
        <v>0</v>
      </c>
      <c r="Q3751" s="205"/>
      <c r="R3751" s="70" t="e">
        <f>VLOOKUP(Table7[[#This Row],[Patient PHN]],'[1]MASTER LIST'!$C:$D,2,FALSE)</f>
        <v>#N/A</v>
      </c>
    </row>
    <row r="3752" spans="1:18" x14ac:dyDescent="0.25">
      <c r="A3752" s="202"/>
      <c r="B3752" s="203"/>
      <c r="C3752" s="204"/>
      <c r="D3752" s="204"/>
      <c r="E3752" s="204"/>
      <c r="F3752" s="204"/>
      <c r="G3752" s="204"/>
      <c r="H3752" s="131"/>
      <c r="I3752" s="204"/>
      <c r="J3752" s="204"/>
      <c r="K3752" s="205"/>
      <c r="L3752" s="205"/>
      <c r="M3752" s="205"/>
      <c r="N3752" s="227">
        <f>Table7[[#This Row],[Drug Cost]]+Table7[[#This Row],[Drug Markup]]+Table7[[#This Row],[Drug Dispensing Fee]]</f>
        <v>0</v>
      </c>
      <c r="O3752" s="132"/>
      <c r="P3752" s="205">
        <f>Table7[[#This Row],[Total Drug Cost]]-Table7[[#This Row],[Total Third-party Pay]]</f>
        <v>0</v>
      </c>
      <c r="Q3752" s="205"/>
      <c r="R3752" s="70" t="e">
        <f>VLOOKUP(Table7[[#This Row],[Patient PHN]],'[1]MASTER LIST'!$C:$D,2,FALSE)</f>
        <v>#N/A</v>
      </c>
    </row>
    <row r="3753" spans="1:18" x14ac:dyDescent="0.25">
      <c r="A3753" s="202"/>
      <c r="B3753" s="203"/>
      <c r="C3753" s="204"/>
      <c r="D3753" s="204"/>
      <c r="E3753" s="204"/>
      <c r="F3753" s="204"/>
      <c r="G3753" s="204"/>
      <c r="H3753" s="131"/>
      <c r="I3753" s="204"/>
      <c r="J3753" s="204"/>
      <c r="K3753" s="205"/>
      <c r="L3753" s="205"/>
      <c r="M3753" s="205"/>
      <c r="N3753" s="227">
        <f>Table7[[#This Row],[Drug Cost]]+Table7[[#This Row],[Drug Markup]]+Table7[[#This Row],[Drug Dispensing Fee]]</f>
        <v>0</v>
      </c>
      <c r="O3753" s="132"/>
      <c r="P3753" s="205">
        <f>Table7[[#This Row],[Total Drug Cost]]-Table7[[#This Row],[Total Third-party Pay]]</f>
        <v>0</v>
      </c>
      <c r="Q3753" s="205"/>
      <c r="R3753" s="70" t="e">
        <f>VLOOKUP(Table7[[#This Row],[Patient PHN]],'[1]MASTER LIST'!$C:$D,2,FALSE)</f>
        <v>#N/A</v>
      </c>
    </row>
    <row r="3754" spans="1:18" x14ac:dyDescent="0.25">
      <c r="A3754" s="202"/>
      <c r="B3754" s="203"/>
      <c r="C3754" s="204"/>
      <c r="D3754" s="204"/>
      <c r="E3754" s="204"/>
      <c r="F3754" s="204"/>
      <c r="G3754" s="204"/>
      <c r="H3754" s="131"/>
      <c r="I3754" s="204"/>
      <c r="J3754" s="204"/>
      <c r="K3754" s="205"/>
      <c r="L3754" s="205"/>
      <c r="M3754" s="205"/>
      <c r="N3754" s="227">
        <f>Table7[[#This Row],[Drug Cost]]+Table7[[#This Row],[Drug Markup]]+Table7[[#This Row],[Drug Dispensing Fee]]</f>
        <v>0</v>
      </c>
      <c r="O3754" s="132"/>
      <c r="P3754" s="205">
        <f>Table7[[#This Row],[Total Drug Cost]]-Table7[[#This Row],[Total Third-party Pay]]</f>
        <v>0</v>
      </c>
      <c r="Q3754" s="205"/>
      <c r="R3754" s="70" t="e">
        <f>VLOOKUP(Table7[[#This Row],[Patient PHN]],'[1]MASTER LIST'!$C:$D,2,FALSE)</f>
        <v>#N/A</v>
      </c>
    </row>
    <row r="3755" spans="1:18" x14ac:dyDescent="0.25">
      <c r="A3755" s="202"/>
      <c r="B3755" s="203"/>
      <c r="C3755" s="204"/>
      <c r="D3755" s="204"/>
      <c r="E3755" s="204"/>
      <c r="F3755" s="204"/>
      <c r="G3755" s="204"/>
      <c r="H3755" s="131"/>
      <c r="I3755" s="204"/>
      <c r="J3755" s="204"/>
      <c r="K3755" s="205"/>
      <c r="L3755" s="205"/>
      <c r="M3755" s="205"/>
      <c r="N3755" s="227">
        <f>Table7[[#This Row],[Drug Cost]]+Table7[[#This Row],[Drug Markup]]+Table7[[#This Row],[Drug Dispensing Fee]]</f>
        <v>0</v>
      </c>
      <c r="O3755" s="132"/>
      <c r="P3755" s="205">
        <f>Table7[[#This Row],[Total Drug Cost]]-Table7[[#This Row],[Total Third-party Pay]]</f>
        <v>0</v>
      </c>
      <c r="Q3755" s="205"/>
      <c r="R3755" s="70" t="e">
        <f>VLOOKUP(Table7[[#This Row],[Patient PHN]],'[1]MASTER LIST'!$C:$D,2,FALSE)</f>
        <v>#N/A</v>
      </c>
    </row>
    <row r="3756" spans="1:18" x14ac:dyDescent="0.25">
      <c r="A3756" s="202"/>
      <c r="B3756" s="203"/>
      <c r="C3756" s="204"/>
      <c r="D3756" s="204"/>
      <c r="E3756" s="204"/>
      <c r="F3756" s="204"/>
      <c r="G3756" s="204"/>
      <c r="H3756" s="131"/>
      <c r="I3756" s="204"/>
      <c r="J3756" s="204"/>
      <c r="K3756" s="205"/>
      <c r="L3756" s="205"/>
      <c r="M3756" s="205"/>
      <c r="N3756" s="227">
        <f>Table7[[#This Row],[Drug Cost]]+Table7[[#This Row],[Drug Markup]]+Table7[[#This Row],[Drug Dispensing Fee]]</f>
        <v>0</v>
      </c>
      <c r="O3756" s="132"/>
      <c r="P3756" s="205">
        <f>Table7[[#This Row],[Total Drug Cost]]-Table7[[#This Row],[Total Third-party Pay]]</f>
        <v>0</v>
      </c>
      <c r="Q3756" s="205"/>
      <c r="R3756" s="70" t="e">
        <f>VLOOKUP(Table7[[#This Row],[Patient PHN]],'[1]MASTER LIST'!$C:$D,2,FALSE)</f>
        <v>#N/A</v>
      </c>
    </row>
    <row r="3757" spans="1:18" x14ac:dyDescent="0.25">
      <c r="A3757" s="202"/>
      <c r="B3757" s="203"/>
      <c r="C3757" s="204"/>
      <c r="D3757" s="204"/>
      <c r="E3757" s="204"/>
      <c r="F3757" s="204"/>
      <c r="G3757" s="204"/>
      <c r="H3757" s="131"/>
      <c r="I3757" s="204"/>
      <c r="J3757" s="204"/>
      <c r="K3757" s="205"/>
      <c r="L3757" s="205"/>
      <c r="M3757" s="205"/>
      <c r="N3757" s="227">
        <f>Table7[[#This Row],[Drug Cost]]+Table7[[#This Row],[Drug Markup]]+Table7[[#This Row],[Drug Dispensing Fee]]</f>
        <v>0</v>
      </c>
      <c r="O3757" s="132"/>
      <c r="P3757" s="205">
        <f>Table7[[#This Row],[Total Drug Cost]]-Table7[[#This Row],[Total Third-party Pay]]</f>
        <v>0</v>
      </c>
      <c r="Q3757" s="205"/>
      <c r="R3757" s="70" t="e">
        <f>VLOOKUP(Table7[[#This Row],[Patient PHN]],'[1]MASTER LIST'!$C:$D,2,FALSE)</f>
        <v>#N/A</v>
      </c>
    </row>
    <row r="3758" spans="1:18" x14ac:dyDescent="0.25">
      <c r="A3758" s="202"/>
      <c r="B3758" s="203"/>
      <c r="C3758" s="204"/>
      <c r="D3758" s="204"/>
      <c r="E3758" s="204"/>
      <c r="F3758" s="204"/>
      <c r="G3758" s="204"/>
      <c r="H3758" s="131"/>
      <c r="I3758" s="204"/>
      <c r="J3758" s="204"/>
      <c r="K3758" s="205"/>
      <c r="L3758" s="205"/>
      <c r="M3758" s="205"/>
      <c r="N3758" s="227">
        <f>Table7[[#This Row],[Drug Cost]]+Table7[[#This Row],[Drug Markup]]+Table7[[#This Row],[Drug Dispensing Fee]]</f>
        <v>0</v>
      </c>
      <c r="O3758" s="132"/>
      <c r="P3758" s="205">
        <f>Table7[[#This Row],[Total Drug Cost]]-Table7[[#This Row],[Total Third-party Pay]]</f>
        <v>0</v>
      </c>
      <c r="Q3758" s="205"/>
      <c r="R3758" s="70" t="e">
        <f>VLOOKUP(Table7[[#This Row],[Patient PHN]],'[1]MASTER LIST'!$C:$D,2,FALSE)</f>
        <v>#N/A</v>
      </c>
    </row>
    <row r="3759" spans="1:18" x14ac:dyDescent="0.25">
      <c r="A3759" s="202"/>
      <c r="B3759" s="203"/>
      <c r="C3759" s="204"/>
      <c r="D3759" s="204"/>
      <c r="E3759" s="204"/>
      <c r="F3759" s="204"/>
      <c r="G3759" s="204"/>
      <c r="H3759" s="131"/>
      <c r="I3759" s="204"/>
      <c r="J3759" s="204"/>
      <c r="K3759" s="205"/>
      <c r="L3759" s="205"/>
      <c r="M3759" s="205"/>
      <c r="N3759" s="227">
        <f>Table7[[#This Row],[Drug Cost]]+Table7[[#This Row],[Drug Markup]]+Table7[[#This Row],[Drug Dispensing Fee]]</f>
        <v>0</v>
      </c>
      <c r="O3759" s="132"/>
      <c r="P3759" s="205">
        <f>Table7[[#This Row],[Total Drug Cost]]-Table7[[#This Row],[Total Third-party Pay]]</f>
        <v>0</v>
      </c>
      <c r="Q3759" s="205"/>
      <c r="R3759" s="70" t="e">
        <f>VLOOKUP(Table7[[#This Row],[Patient PHN]],'[1]MASTER LIST'!$C:$D,2,FALSE)</f>
        <v>#N/A</v>
      </c>
    </row>
    <row r="3760" spans="1:18" x14ac:dyDescent="0.25">
      <c r="A3760" s="202"/>
      <c r="B3760" s="203"/>
      <c r="C3760" s="204"/>
      <c r="D3760" s="204"/>
      <c r="E3760" s="204"/>
      <c r="F3760" s="204"/>
      <c r="G3760" s="204"/>
      <c r="H3760" s="131"/>
      <c r="I3760" s="204"/>
      <c r="J3760" s="204"/>
      <c r="K3760" s="205"/>
      <c r="L3760" s="205"/>
      <c r="M3760" s="205"/>
      <c r="N3760" s="227">
        <f>Table7[[#This Row],[Drug Cost]]+Table7[[#This Row],[Drug Markup]]+Table7[[#This Row],[Drug Dispensing Fee]]</f>
        <v>0</v>
      </c>
      <c r="O3760" s="132"/>
      <c r="P3760" s="205">
        <f>Table7[[#This Row],[Total Drug Cost]]-Table7[[#This Row],[Total Third-party Pay]]</f>
        <v>0</v>
      </c>
      <c r="Q3760" s="205"/>
      <c r="R3760" s="70" t="e">
        <f>VLOOKUP(Table7[[#This Row],[Patient PHN]],'[1]MASTER LIST'!$C:$D,2,FALSE)</f>
        <v>#N/A</v>
      </c>
    </row>
    <row r="3761" spans="1:18" x14ac:dyDescent="0.25">
      <c r="A3761" s="202"/>
      <c r="B3761" s="203"/>
      <c r="C3761" s="204"/>
      <c r="D3761" s="204"/>
      <c r="E3761" s="204"/>
      <c r="F3761" s="204"/>
      <c r="G3761" s="204"/>
      <c r="H3761" s="131"/>
      <c r="I3761" s="204"/>
      <c r="J3761" s="204"/>
      <c r="K3761" s="205"/>
      <c r="L3761" s="205"/>
      <c r="M3761" s="205"/>
      <c r="N3761" s="227">
        <f>Table7[[#This Row],[Drug Cost]]+Table7[[#This Row],[Drug Markup]]+Table7[[#This Row],[Drug Dispensing Fee]]</f>
        <v>0</v>
      </c>
      <c r="O3761" s="132"/>
      <c r="P3761" s="205">
        <f>Table7[[#This Row],[Total Drug Cost]]-Table7[[#This Row],[Total Third-party Pay]]</f>
        <v>0</v>
      </c>
      <c r="Q3761" s="205"/>
      <c r="R3761" s="70" t="e">
        <f>VLOOKUP(Table7[[#This Row],[Patient PHN]],'[1]MASTER LIST'!$C:$D,2,FALSE)</f>
        <v>#N/A</v>
      </c>
    </row>
    <row r="3762" spans="1:18" x14ac:dyDescent="0.25">
      <c r="A3762" s="202"/>
      <c r="B3762" s="203"/>
      <c r="C3762" s="204"/>
      <c r="D3762" s="204"/>
      <c r="E3762" s="204"/>
      <c r="F3762" s="204"/>
      <c r="G3762" s="204"/>
      <c r="H3762" s="131"/>
      <c r="I3762" s="204"/>
      <c r="J3762" s="204"/>
      <c r="K3762" s="205"/>
      <c r="L3762" s="205"/>
      <c r="M3762" s="205"/>
      <c r="N3762" s="227">
        <f>Table7[[#This Row],[Drug Cost]]+Table7[[#This Row],[Drug Markup]]+Table7[[#This Row],[Drug Dispensing Fee]]</f>
        <v>0</v>
      </c>
      <c r="O3762" s="132"/>
      <c r="P3762" s="205">
        <f>Table7[[#This Row],[Total Drug Cost]]-Table7[[#This Row],[Total Third-party Pay]]</f>
        <v>0</v>
      </c>
      <c r="Q3762" s="205"/>
      <c r="R3762" s="70" t="e">
        <f>VLOOKUP(Table7[[#This Row],[Patient PHN]],'[1]MASTER LIST'!$C:$D,2,FALSE)</f>
        <v>#N/A</v>
      </c>
    </row>
    <row r="3763" spans="1:18" x14ac:dyDescent="0.25">
      <c r="A3763" s="202"/>
      <c r="B3763" s="203"/>
      <c r="C3763" s="204"/>
      <c r="D3763" s="204"/>
      <c r="E3763" s="204"/>
      <c r="F3763" s="204"/>
      <c r="G3763" s="204"/>
      <c r="H3763" s="131"/>
      <c r="I3763" s="204"/>
      <c r="J3763" s="204"/>
      <c r="K3763" s="205"/>
      <c r="L3763" s="205"/>
      <c r="M3763" s="205"/>
      <c r="N3763" s="227">
        <f>Table7[[#This Row],[Drug Cost]]+Table7[[#This Row],[Drug Markup]]+Table7[[#This Row],[Drug Dispensing Fee]]</f>
        <v>0</v>
      </c>
      <c r="O3763" s="132"/>
      <c r="P3763" s="205">
        <f>Table7[[#This Row],[Total Drug Cost]]-Table7[[#This Row],[Total Third-party Pay]]</f>
        <v>0</v>
      </c>
      <c r="Q3763" s="205"/>
      <c r="R3763" s="70" t="e">
        <f>VLOOKUP(Table7[[#This Row],[Patient PHN]],'[1]MASTER LIST'!$C:$D,2,FALSE)</f>
        <v>#N/A</v>
      </c>
    </row>
    <row r="3764" spans="1:18" x14ac:dyDescent="0.25">
      <c r="A3764" s="202"/>
      <c r="B3764" s="203"/>
      <c r="C3764" s="204"/>
      <c r="D3764" s="204"/>
      <c r="E3764" s="204"/>
      <c r="F3764" s="204"/>
      <c r="G3764" s="204"/>
      <c r="H3764" s="131"/>
      <c r="I3764" s="204"/>
      <c r="J3764" s="204"/>
      <c r="K3764" s="205"/>
      <c r="L3764" s="205"/>
      <c r="M3764" s="205"/>
      <c r="N3764" s="227">
        <f>Table7[[#This Row],[Drug Cost]]+Table7[[#This Row],[Drug Markup]]+Table7[[#This Row],[Drug Dispensing Fee]]</f>
        <v>0</v>
      </c>
      <c r="O3764" s="132"/>
      <c r="P3764" s="205">
        <f>Table7[[#This Row],[Total Drug Cost]]-Table7[[#This Row],[Total Third-party Pay]]</f>
        <v>0</v>
      </c>
      <c r="Q3764" s="205"/>
      <c r="R3764" s="70" t="e">
        <f>VLOOKUP(Table7[[#This Row],[Patient PHN]],'[1]MASTER LIST'!$C:$D,2,FALSE)</f>
        <v>#N/A</v>
      </c>
    </row>
    <row r="3765" spans="1:18" x14ac:dyDescent="0.25">
      <c r="A3765" s="202"/>
      <c r="B3765" s="203"/>
      <c r="C3765" s="204"/>
      <c r="D3765" s="204"/>
      <c r="E3765" s="204"/>
      <c r="F3765" s="204"/>
      <c r="G3765" s="204"/>
      <c r="H3765" s="131"/>
      <c r="I3765" s="204"/>
      <c r="J3765" s="204"/>
      <c r="K3765" s="205"/>
      <c r="L3765" s="205"/>
      <c r="M3765" s="205"/>
      <c r="N3765" s="227">
        <f>Table7[[#This Row],[Drug Cost]]+Table7[[#This Row],[Drug Markup]]+Table7[[#This Row],[Drug Dispensing Fee]]</f>
        <v>0</v>
      </c>
      <c r="O3765" s="132"/>
      <c r="P3765" s="205">
        <f>Table7[[#This Row],[Total Drug Cost]]-Table7[[#This Row],[Total Third-party Pay]]</f>
        <v>0</v>
      </c>
      <c r="Q3765" s="205"/>
      <c r="R3765" s="70" t="e">
        <f>VLOOKUP(Table7[[#This Row],[Patient PHN]],'[1]MASTER LIST'!$C:$D,2,FALSE)</f>
        <v>#N/A</v>
      </c>
    </row>
    <row r="3766" spans="1:18" x14ac:dyDescent="0.25">
      <c r="A3766" s="202"/>
      <c r="B3766" s="203"/>
      <c r="C3766" s="204"/>
      <c r="D3766" s="204"/>
      <c r="E3766" s="204"/>
      <c r="F3766" s="204"/>
      <c r="G3766" s="204"/>
      <c r="H3766" s="131"/>
      <c r="I3766" s="204"/>
      <c r="J3766" s="204"/>
      <c r="K3766" s="205"/>
      <c r="L3766" s="205"/>
      <c r="M3766" s="205"/>
      <c r="N3766" s="227">
        <f>Table7[[#This Row],[Drug Cost]]+Table7[[#This Row],[Drug Markup]]+Table7[[#This Row],[Drug Dispensing Fee]]</f>
        <v>0</v>
      </c>
      <c r="O3766" s="132"/>
      <c r="P3766" s="205">
        <f>Table7[[#This Row],[Total Drug Cost]]-Table7[[#This Row],[Total Third-party Pay]]</f>
        <v>0</v>
      </c>
      <c r="Q3766" s="205"/>
      <c r="R3766" s="70" t="e">
        <f>VLOOKUP(Table7[[#This Row],[Patient PHN]],'[1]MASTER LIST'!$C:$D,2,FALSE)</f>
        <v>#N/A</v>
      </c>
    </row>
    <row r="3767" spans="1:18" x14ac:dyDescent="0.25">
      <c r="A3767" s="202"/>
      <c r="B3767" s="203"/>
      <c r="C3767" s="204"/>
      <c r="D3767" s="204"/>
      <c r="E3767" s="204"/>
      <c r="F3767" s="204"/>
      <c r="G3767" s="204"/>
      <c r="H3767" s="131"/>
      <c r="I3767" s="204"/>
      <c r="J3767" s="204"/>
      <c r="K3767" s="205"/>
      <c r="L3767" s="205"/>
      <c r="M3767" s="205"/>
      <c r="N3767" s="227">
        <f>Table7[[#This Row],[Drug Cost]]+Table7[[#This Row],[Drug Markup]]+Table7[[#This Row],[Drug Dispensing Fee]]</f>
        <v>0</v>
      </c>
      <c r="O3767" s="132"/>
      <c r="P3767" s="205">
        <f>Table7[[#This Row],[Total Drug Cost]]-Table7[[#This Row],[Total Third-party Pay]]</f>
        <v>0</v>
      </c>
      <c r="Q3767" s="205"/>
      <c r="R3767" s="70" t="e">
        <f>VLOOKUP(Table7[[#This Row],[Patient PHN]],'[1]MASTER LIST'!$C:$D,2,FALSE)</f>
        <v>#N/A</v>
      </c>
    </row>
    <row r="3768" spans="1:18" x14ac:dyDescent="0.25">
      <c r="A3768" s="202"/>
      <c r="B3768" s="203"/>
      <c r="C3768" s="204"/>
      <c r="D3768" s="204"/>
      <c r="E3768" s="204"/>
      <c r="F3768" s="204"/>
      <c r="G3768" s="204"/>
      <c r="H3768" s="131"/>
      <c r="I3768" s="204"/>
      <c r="J3768" s="204"/>
      <c r="K3768" s="205"/>
      <c r="L3768" s="205"/>
      <c r="M3768" s="205"/>
      <c r="N3768" s="227">
        <f>Table7[[#This Row],[Drug Cost]]+Table7[[#This Row],[Drug Markup]]+Table7[[#This Row],[Drug Dispensing Fee]]</f>
        <v>0</v>
      </c>
      <c r="O3768" s="132"/>
      <c r="P3768" s="205">
        <f>Table7[[#This Row],[Total Drug Cost]]-Table7[[#This Row],[Total Third-party Pay]]</f>
        <v>0</v>
      </c>
      <c r="Q3768" s="205"/>
      <c r="R3768" s="70" t="e">
        <f>VLOOKUP(Table7[[#This Row],[Patient PHN]],'[1]MASTER LIST'!$C:$D,2,FALSE)</f>
        <v>#N/A</v>
      </c>
    </row>
    <row r="3769" spans="1:18" x14ac:dyDescent="0.25">
      <c r="A3769" s="202"/>
      <c r="B3769" s="203"/>
      <c r="C3769" s="204"/>
      <c r="D3769" s="204"/>
      <c r="E3769" s="204"/>
      <c r="F3769" s="204"/>
      <c r="G3769" s="204"/>
      <c r="H3769" s="131"/>
      <c r="I3769" s="204"/>
      <c r="J3769" s="204"/>
      <c r="K3769" s="205"/>
      <c r="L3769" s="205"/>
      <c r="M3769" s="205"/>
      <c r="N3769" s="227">
        <f>Table7[[#This Row],[Drug Cost]]+Table7[[#This Row],[Drug Markup]]+Table7[[#This Row],[Drug Dispensing Fee]]</f>
        <v>0</v>
      </c>
      <c r="O3769" s="132"/>
      <c r="P3769" s="205">
        <f>Table7[[#This Row],[Total Drug Cost]]-Table7[[#This Row],[Total Third-party Pay]]</f>
        <v>0</v>
      </c>
      <c r="Q3769" s="205"/>
      <c r="R3769" s="70" t="e">
        <f>VLOOKUP(Table7[[#This Row],[Patient PHN]],'[1]MASTER LIST'!$C:$D,2,FALSE)</f>
        <v>#N/A</v>
      </c>
    </row>
    <row r="3770" spans="1:18" x14ac:dyDescent="0.25">
      <c r="A3770" s="202"/>
      <c r="B3770" s="203"/>
      <c r="C3770" s="204"/>
      <c r="D3770" s="204"/>
      <c r="E3770" s="204"/>
      <c r="F3770" s="204"/>
      <c r="G3770" s="204"/>
      <c r="H3770" s="131"/>
      <c r="I3770" s="204"/>
      <c r="J3770" s="204"/>
      <c r="K3770" s="205"/>
      <c r="L3770" s="205"/>
      <c r="M3770" s="205"/>
      <c r="N3770" s="227">
        <f>Table7[[#This Row],[Drug Cost]]+Table7[[#This Row],[Drug Markup]]+Table7[[#This Row],[Drug Dispensing Fee]]</f>
        <v>0</v>
      </c>
      <c r="O3770" s="132"/>
      <c r="P3770" s="205">
        <f>Table7[[#This Row],[Total Drug Cost]]-Table7[[#This Row],[Total Third-party Pay]]</f>
        <v>0</v>
      </c>
      <c r="Q3770" s="205"/>
      <c r="R3770" s="70" t="e">
        <f>VLOOKUP(Table7[[#This Row],[Patient PHN]],'[1]MASTER LIST'!$C:$D,2,FALSE)</f>
        <v>#N/A</v>
      </c>
    </row>
    <row r="3771" spans="1:18" x14ac:dyDescent="0.25">
      <c r="A3771" s="202"/>
      <c r="B3771" s="203"/>
      <c r="C3771" s="204"/>
      <c r="D3771" s="204"/>
      <c r="E3771" s="204"/>
      <c r="F3771" s="204"/>
      <c r="G3771" s="204"/>
      <c r="H3771" s="131"/>
      <c r="I3771" s="204"/>
      <c r="J3771" s="204"/>
      <c r="K3771" s="205"/>
      <c r="L3771" s="205"/>
      <c r="M3771" s="205"/>
      <c r="N3771" s="227">
        <f>Table7[[#This Row],[Drug Cost]]+Table7[[#This Row],[Drug Markup]]+Table7[[#This Row],[Drug Dispensing Fee]]</f>
        <v>0</v>
      </c>
      <c r="O3771" s="132"/>
      <c r="P3771" s="205">
        <f>Table7[[#This Row],[Total Drug Cost]]-Table7[[#This Row],[Total Third-party Pay]]</f>
        <v>0</v>
      </c>
      <c r="Q3771" s="205"/>
      <c r="R3771" s="70" t="e">
        <f>VLOOKUP(Table7[[#This Row],[Patient PHN]],'[1]MASTER LIST'!$C:$D,2,FALSE)</f>
        <v>#N/A</v>
      </c>
    </row>
    <row r="3772" spans="1:18" x14ac:dyDescent="0.25">
      <c r="A3772" s="202"/>
      <c r="B3772" s="203"/>
      <c r="C3772" s="204"/>
      <c r="D3772" s="204"/>
      <c r="E3772" s="204"/>
      <c r="F3772" s="204"/>
      <c r="G3772" s="204"/>
      <c r="H3772" s="131"/>
      <c r="I3772" s="204"/>
      <c r="J3772" s="204"/>
      <c r="K3772" s="205"/>
      <c r="L3772" s="205"/>
      <c r="M3772" s="205"/>
      <c r="N3772" s="227">
        <f>Table7[[#This Row],[Drug Cost]]+Table7[[#This Row],[Drug Markup]]+Table7[[#This Row],[Drug Dispensing Fee]]</f>
        <v>0</v>
      </c>
      <c r="O3772" s="132"/>
      <c r="P3772" s="205">
        <f>Table7[[#This Row],[Total Drug Cost]]-Table7[[#This Row],[Total Third-party Pay]]</f>
        <v>0</v>
      </c>
      <c r="Q3772" s="205"/>
      <c r="R3772" s="70" t="e">
        <f>VLOOKUP(Table7[[#This Row],[Patient PHN]],'[1]MASTER LIST'!$C:$D,2,FALSE)</f>
        <v>#N/A</v>
      </c>
    </row>
    <row r="3773" spans="1:18" x14ac:dyDescent="0.25">
      <c r="A3773" s="202"/>
      <c r="B3773" s="203"/>
      <c r="C3773" s="204"/>
      <c r="D3773" s="204"/>
      <c r="E3773" s="204"/>
      <c r="F3773" s="204"/>
      <c r="G3773" s="204"/>
      <c r="H3773" s="131"/>
      <c r="I3773" s="204"/>
      <c r="J3773" s="204"/>
      <c r="K3773" s="205"/>
      <c r="L3773" s="205"/>
      <c r="M3773" s="205"/>
      <c r="N3773" s="227">
        <f>Table7[[#This Row],[Drug Cost]]+Table7[[#This Row],[Drug Markup]]+Table7[[#This Row],[Drug Dispensing Fee]]</f>
        <v>0</v>
      </c>
      <c r="O3773" s="132"/>
      <c r="P3773" s="205">
        <f>Table7[[#This Row],[Total Drug Cost]]-Table7[[#This Row],[Total Third-party Pay]]</f>
        <v>0</v>
      </c>
      <c r="Q3773" s="205"/>
      <c r="R3773" s="70" t="e">
        <f>VLOOKUP(Table7[[#This Row],[Patient PHN]],'[1]MASTER LIST'!$C:$D,2,FALSE)</f>
        <v>#N/A</v>
      </c>
    </row>
    <row r="3774" spans="1:18" x14ac:dyDescent="0.25">
      <c r="A3774" s="202"/>
      <c r="B3774" s="203"/>
      <c r="C3774" s="204"/>
      <c r="D3774" s="204"/>
      <c r="E3774" s="204"/>
      <c r="F3774" s="204"/>
      <c r="G3774" s="204"/>
      <c r="H3774" s="131"/>
      <c r="I3774" s="204"/>
      <c r="J3774" s="204"/>
      <c r="K3774" s="205"/>
      <c r="L3774" s="205"/>
      <c r="M3774" s="205"/>
      <c r="N3774" s="227">
        <f>Table7[[#This Row],[Drug Cost]]+Table7[[#This Row],[Drug Markup]]+Table7[[#This Row],[Drug Dispensing Fee]]</f>
        <v>0</v>
      </c>
      <c r="O3774" s="132"/>
      <c r="P3774" s="205">
        <f>Table7[[#This Row],[Total Drug Cost]]-Table7[[#This Row],[Total Third-party Pay]]</f>
        <v>0</v>
      </c>
      <c r="Q3774" s="205"/>
      <c r="R3774" s="70" t="e">
        <f>VLOOKUP(Table7[[#This Row],[Patient PHN]],'[1]MASTER LIST'!$C:$D,2,FALSE)</f>
        <v>#N/A</v>
      </c>
    </row>
    <row r="3775" spans="1:18" x14ac:dyDescent="0.25">
      <c r="A3775" s="202"/>
      <c r="B3775" s="203"/>
      <c r="C3775" s="204"/>
      <c r="D3775" s="204"/>
      <c r="E3775" s="204"/>
      <c r="F3775" s="204"/>
      <c r="G3775" s="204"/>
      <c r="H3775" s="131"/>
      <c r="I3775" s="204"/>
      <c r="J3775" s="204"/>
      <c r="K3775" s="205"/>
      <c r="L3775" s="205"/>
      <c r="M3775" s="205"/>
      <c r="N3775" s="227">
        <f>Table7[[#This Row],[Drug Cost]]+Table7[[#This Row],[Drug Markup]]+Table7[[#This Row],[Drug Dispensing Fee]]</f>
        <v>0</v>
      </c>
      <c r="O3775" s="132"/>
      <c r="P3775" s="205">
        <f>Table7[[#This Row],[Total Drug Cost]]-Table7[[#This Row],[Total Third-party Pay]]</f>
        <v>0</v>
      </c>
      <c r="Q3775" s="205"/>
      <c r="R3775" s="70" t="e">
        <f>VLOOKUP(Table7[[#This Row],[Patient PHN]],'[1]MASTER LIST'!$C:$D,2,FALSE)</f>
        <v>#N/A</v>
      </c>
    </row>
    <row r="3776" spans="1:18" x14ac:dyDescent="0.25">
      <c r="A3776" s="202"/>
      <c r="B3776" s="203"/>
      <c r="C3776" s="204"/>
      <c r="D3776" s="204"/>
      <c r="E3776" s="204"/>
      <c r="F3776" s="204"/>
      <c r="G3776" s="204"/>
      <c r="H3776" s="131"/>
      <c r="I3776" s="204"/>
      <c r="J3776" s="204"/>
      <c r="K3776" s="205"/>
      <c r="L3776" s="205"/>
      <c r="M3776" s="205"/>
      <c r="N3776" s="227">
        <f>Table7[[#This Row],[Drug Cost]]+Table7[[#This Row],[Drug Markup]]+Table7[[#This Row],[Drug Dispensing Fee]]</f>
        <v>0</v>
      </c>
      <c r="O3776" s="132"/>
      <c r="P3776" s="205">
        <f>Table7[[#This Row],[Total Drug Cost]]-Table7[[#This Row],[Total Third-party Pay]]</f>
        <v>0</v>
      </c>
      <c r="Q3776" s="205"/>
      <c r="R3776" s="70" t="e">
        <f>VLOOKUP(Table7[[#This Row],[Patient PHN]],'[1]MASTER LIST'!$C:$D,2,FALSE)</f>
        <v>#N/A</v>
      </c>
    </row>
    <row r="3777" spans="1:18" x14ac:dyDescent="0.25">
      <c r="A3777" s="202"/>
      <c r="B3777" s="203"/>
      <c r="C3777" s="204"/>
      <c r="D3777" s="204"/>
      <c r="E3777" s="204"/>
      <c r="F3777" s="204"/>
      <c r="G3777" s="204"/>
      <c r="H3777" s="131"/>
      <c r="I3777" s="204"/>
      <c r="J3777" s="204"/>
      <c r="K3777" s="205"/>
      <c r="L3777" s="205"/>
      <c r="M3777" s="205"/>
      <c r="N3777" s="227">
        <f>Table7[[#This Row],[Drug Cost]]+Table7[[#This Row],[Drug Markup]]+Table7[[#This Row],[Drug Dispensing Fee]]</f>
        <v>0</v>
      </c>
      <c r="O3777" s="132"/>
      <c r="P3777" s="205">
        <f>Table7[[#This Row],[Total Drug Cost]]-Table7[[#This Row],[Total Third-party Pay]]</f>
        <v>0</v>
      </c>
      <c r="Q3777" s="205"/>
      <c r="R3777" s="70" t="e">
        <f>VLOOKUP(Table7[[#This Row],[Patient PHN]],'[1]MASTER LIST'!$C:$D,2,FALSE)</f>
        <v>#N/A</v>
      </c>
    </row>
    <row r="3778" spans="1:18" x14ac:dyDescent="0.25">
      <c r="A3778" s="202"/>
      <c r="B3778" s="203"/>
      <c r="C3778" s="204"/>
      <c r="D3778" s="204"/>
      <c r="E3778" s="204"/>
      <c r="F3778" s="204"/>
      <c r="G3778" s="204"/>
      <c r="H3778" s="131"/>
      <c r="I3778" s="204"/>
      <c r="J3778" s="204"/>
      <c r="K3778" s="205"/>
      <c r="L3778" s="205"/>
      <c r="M3778" s="205"/>
      <c r="N3778" s="227">
        <f>Table7[[#This Row],[Drug Cost]]+Table7[[#This Row],[Drug Markup]]+Table7[[#This Row],[Drug Dispensing Fee]]</f>
        <v>0</v>
      </c>
      <c r="O3778" s="132"/>
      <c r="P3778" s="205">
        <f>Table7[[#This Row],[Total Drug Cost]]-Table7[[#This Row],[Total Third-party Pay]]</f>
        <v>0</v>
      </c>
      <c r="Q3778" s="205"/>
      <c r="R3778" s="70" t="e">
        <f>VLOOKUP(Table7[[#This Row],[Patient PHN]],'[1]MASTER LIST'!$C:$D,2,FALSE)</f>
        <v>#N/A</v>
      </c>
    </row>
    <row r="3779" spans="1:18" x14ac:dyDescent="0.25">
      <c r="A3779" s="202"/>
      <c r="B3779" s="203"/>
      <c r="C3779" s="204"/>
      <c r="D3779" s="204"/>
      <c r="E3779" s="204"/>
      <c r="F3779" s="204"/>
      <c r="G3779" s="204"/>
      <c r="H3779" s="131"/>
      <c r="I3779" s="204"/>
      <c r="J3779" s="204"/>
      <c r="K3779" s="205"/>
      <c r="L3779" s="205"/>
      <c r="M3779" s="205"/>
      <c r="N3779" s="227">
        <f>Table7[[#This Row],[Drug Cost]]+Table7[[#This Row],[Drug Markup]]+Table7[[#This Row],[Drug Dispensing Fee]]</f>
        <v>0</v>
      </c>
      <c r="O3779" s="132"/>
      <c r="P3779" s="205">
        <f>Table7[[#This Row],[Total Drug Cost]]-Table7[[#This Row],[Total Third-party Pay]]</f>
        <v>0</v>
      </c>
      <c r="Q3779" s="205"/>
      <c r="R3779" s="70" t="e">
        <f>VLOOKUP(Table7[[#This Row],[Patient PHN]],'[1]MASTER LIST'!$C:$D,2,FALSE)</f>
        <v>#N/A</v>
      </c>
    </row>
    <row r="3780" spans="1:18" x14ac:dyDescent="0.25">
      <c r="A3780" s="202"/>
      <c r="B3780" s="203"/>
      <c r="C3780" s="204"/>
      <c r="D3780" s="204"/>
      <c r="E3780" s="204"/>
      <c r="F3780" s="204"/>
      <c r="G3780" s="204"/>
      <c r="H3780" s="131"/>
      <c r="I3780" s="204"/>
      <c r="J3780" s="204"/>
      <c r="K3780" s="205"/>
      <c r="L3780" s="205"/>
      <c r="M3780" s="205"/>
      <c r="N3780" s="227">
        <f>Table7[[#This Row],[Drug Cost]]+Table7[[#This Row],[Drug Markup]]+Table7[[#This Row],[Drug Dispensing Fee]]</f>
        <v>0</v>
      </c>
      <c r="O3780" s="132"/>
      <c r="P3780" s="205">
        <f>Table7[[#This Row],[Total Drug Cost]]-Table7[[#This Row],[Total Third-party Pay]]</f>
        <v>0</v>
      </c>
      <c r="Q3780" s="205"/>
      <c r="R3780" s="70" t="e">
        <f>VLOOKUP(Table7[[#This Row],[Patient PHN]],'[1]MASTER LIST'!$C:$D,2,FALSE)</f>
        <v>#N/A</v>
      </c>
    </row>
    <row r="3781" spans="1:18" x14ac:dyDescent="0.25">
      <c r="A3781" s="202"/>
      <c r="B3781" s="203"/>
      <c r="C3781" s="204"/>
      <c r="D3781" s="204"/>
      <c r="E3781" s="204"/>
      <c r="F3781" s="204"/>
      <c r="G3781" s="204"/>
      <c r="H3781" s="131"/>
      <c r="I3781" s="204"/>
      <c r="J3781" s="204"/>
      <c r="K3781" s="205"/>
      <c r="L3781" s="205"/>
      <c r="M3781" s="205"/>
      <c r="N3781" s="227">
        <f>Table7[[#This Row],[Drug Cost]]+Table7[[#This Row],[Drug Markup]]+Table7[[#This Row],[Drug Dispensing Fee]]</f>
        <v>0</v>
      </c>
      <c r="O3781" s="132"/>
      <c r="P3781" s="205">
        <f>Table7[[#This Row],[Total Drug Cost]]-Table7[[#This Row],[Total Third-party Pay]]</f>
        <v>0</v>
      </c>
      <c r="Q3781" s="205"/>
      <c r="R3781" s="70" t="e">
        <f>VLOOKUP(Table7[[#This Row],[Patient PHN]],'[1]MASTER LIST'!$C:$D,2,FALSE)</f>
        <v>#N/A</v>
      </c>
    </row>
    <row r="3782" spans="1:18" x14ac:dyDescent="0.25">
      <c r="A3782" s="202"/>
      <c r="B3782" s="203"/>
      <c r="C3782" s="204"/>
      <c r="D3782" s="204"/>
      <c r="E3782" s="204"/>
      <c r="F3782" s="204"/>
      <c r="G3782" s="204"/>
      <c r="H3782" s="131"/>
      <c r="I3782" s="204"/>
      <c r="J3782" s="204"/>
      <c r="K3782" s="205"/>
      <c r="L3782" s="205"/>
      <c r="M3782" s="205"/>
      <c r="N3782" s="227">
        <f>Table7[[#This Row],[Drug Cost]]+Table7[[#This Row],[Drug Markup]]+Table7[[#This Row],[Drug Dispensing Fee]]</f>
        <v>0</v>
      </c>
      <c r="O3782" s="132"/>
      <c r="P3782" s="205">
        <f>Table7[[#This Row],[Total Drug Cost]]-Table7[[#This Row],[Total Third-party Pay]]</f>
        <v>0</v>
      </c>
      <c r="Q3782" s="205"/>
      <c r="R3782" s="70" t="e">
        <f>VLOOKUP(Table7[[#This Row],[Patient PHN]],'[1]MASTER LIST'!$C:$D,2,FALSE)</f>
        <v>#N/A</v>
      </c>
    </row>
    <row r="3783" spans="1:18" x14ac:dyDescent="0.25">
      <c r="A3783" s="202"/>
      <c r="B3783" s="203"/>
      <c r="C3783" s="204"/>
      <c r="D3783" s="204"/>
      <c r="E3783" s="204"/>
      <c r="F3783" s="204"/>
      <c r="G3783" s="204"/>
      <c r="H3783" s="131"/>
      <c r="I3783" s="204"/>
      <c r="J3783" s="204"/>
      <c r="K3783" s="205"/>
      <c r="L3783" s="205"/>
      <c r="M3783" s="205"/>
      <c r="N3783" s="227">
        <f>Table7[[#This Row],[Drug Cost]]+Table7[[#This Row],[Drug Markup]]+Table7[[#This Row],[Drug Dispensing Fee]]</f>
        <v>0</v>
      </c>
      <c r="O3783" s="132"/>
      <c r="P3783" s="205">
        <f>Table7[[#This Row],[Total Drug Cost]]-Table7[[#This Row],[Total Third-party Pay]]</f>
        <v>0</v>
      </c>
      <c r="Q3783" s="205"/>
      <c r="R3783" s="70" t="e">
        <f>VLOOKUP(Table7[[#This Row],[Patient PHN]],'[1]MASTER LIST'!$C:$D,2,FALSE)</f>
        <v>#N/A</v>
      </c>
    </row>
    <row r="3784" spans="1:18" x14ac:dyDescent="0.25">
      <c r="A3784" s="202"/>
      <c r="B3784" s="203"/>
      <c r="C3784" s="204"/>
      <c r="D3784" s="204"/>
      <c r="E3784" s="204"/>
      <c r="F3784" s="204"/>
      <c r="G3784" s="204"/>
      <c r="H3784" s="131"/>
      <c r="I3784" s="204"/>
      <c r="J3784" s="204"/>
      <c r="K3784" s="205"/>
      <c r="L3784" s="205"/>
      <c r="M3784" s="205"/>
      <c r="N3784" s="227">
        <f>Table7[[#This Row],[Drug Cost]]+Table7[[#This Row],[Drug Markup]]+Table7[[#This Row],[Drug Dispensing Fee]]</f>
        <v>0</v>
      </c>
      <c r="O3784" s="132"/>
      <c r="P3784" s="205">
        <f>Table7[[#This Row],[Total Drug Cost]]-Table7[[#This Row],[Total Third-party Pay]]</f>
        <v>0</v>
      </c>
      <c r="Q3784" s="205"/>
      <c r="R3784" s="70" t="e">
        <f>VLOOKUP(Table7[[#This Row],[Patient PHN]],'[1]MASTER LIST'!$C:$D,2,FALSE)</f>
        <v>#N/A</v>
      </c>
    </row>
    <row r="3785" spans="1:18" x14ac:dyDescent="0.25">
      <c r="A3785" s="202"/>
      <c r="B3785" s="203"/>
      <c r="C3785" s="204"/>
      <c r="D3785" s="204"/>
      <c r="E3785" s="204"/>
      <c r="F3785" s="204"/>
      <c r="G3785" s="204"/>
      <c r="H3785" s="131"/>
      <c r="I3785" s="204"/>
      <c r="J3785" s="204"/>
      <c r="K3785" s="205"/>
      <c r="L3785" s="205"/>
      <c r="M3785" s="205"/>
      <c r="N3785" s="227">
        <f>Table7[[#This Row],[Drug Cost]]+Table7[[#This Row],[Drug Markup]]+Table7[[#This Row],[Drug Dispensing Fee]]</f>
        <v>0</v>
      </c>
      <c r="O3785" s="132"/>
      <c r="P3785" s="205">
        <f>Table7[[#This Row],[Total Drug Cost]]-Table7[[#This Row],[Total Third-party Pay]]</f>
        <v>0</v>
      </c>
      <c r="Q3785" s="205"/>
      <c r="R3785" s="70" t="e">
        <f>VLOOKUP(Table7[[#This Row],[Patient PHN]],'[1]MASTER LIST'!$C:$D,2,FALSE)</f>
        <v>#N/A</v>
      </c>
    </row>
    <row r="3786" spans="1:18" x14ac:dyDescent="0.25">
      <c r="A3786" s="202"/>
      <c r="B3786" s="203"/>
      <c r="C3786" s="204"/>
      <c r="D3786" s="204"/>
      <c r="E3786" s="204"/>
      <c r="F3786" s="204"/>
      <c r="G3786" s="204"/>
      <c r="H3786" s="131"/>
      <c r="I3786" s="204"/>
      <c r="J3786" s="204"/>
      <c r="K3786" s="205"/>
      <c r="L3786" s="205"/>
      <c r="M3786" s="205"/>
      <c r="N3786" s="227">
        <f>Table7[[#This Row],[Drug Cost]]+Table7[[#This Row],[Drug Markup]]+Table7[[#This Row],[Drug Dispensing Fee]]</f>
        <v>0</v>
      </c>
      <c r="O3786" s="132"/>
      <c r="P3786" s="205">
        <f>Table7[[#This Row],[Total Drug Cost]]-Table7[[#This Row],[Total Third-party Pay]]</f>
        <v>0</v>
      </c>
      <c r="Q3786" s="205"/>
      <c r="R3786" s="70" t="e">
        <f>VLOOKUP(Table7[[#This Row],[Patient PHN]],'[1]MASTER LIST'!$C:$D,2,FALSE)</f>
        <v>#N/A</v>
      </c>
    </row>
    <row r="3787" spans="1:18" x14ac:dyDescent="0.25">
      <c r="A3787" s="202"/>
      <c r="B3787" s="203"/>
      <c r="C3787" s="204"/>
      <c r="D3787" s="204"/>
      <c r="E3787" s="204"/>
      <c r="F3787" s="204"/>
      <c r="G3787" s="204"/>
      <c r="H3787" s="131"/>
      <c r="I3787" s="204"/>
      <c r="J3787" s="204"/>
      <c r="K3787" s="205"/>
      <c r="L3787" s="205"/>
      <c r="M3787" s="205"/>
      <c r="N3787" s="227">
        <f>Table7[[#This Row],[Drug Cost]]+Table7[[#This Row],[Drug Markup]]+Table7[[#This Row],[Drug Dispensing Fee]]</f>
        <v>0</v>
      </c>
      <c r="O3787" s="132"/>
      <c r="P3787" s="205">
        <f>Table7[[#This Row],[Total Drug Cost]]-Table7[[#This Row],[Total Third-party Pay]]</f>
        <v>0</v>
      </c>
      <c r="Q3787" s="205"/>
      <c r="R3787" s="70" t="e">
        <f>VLOOKUP(Table7[[#This Row],[Patient PHN]],'[1]MASTER LIST'!$C:$D,2,FALSE)</f>
        <v>#N/A</v>
      </c>
    </row>
    <row r="3788" spans="1:18" x14ac:dyDescent="0.25">
      <c r="A3788" s="202"/>
      <c r="B3788" s="203"/>
      <c r="C3788" s="204"/>
      <c r="D3788" s="204"/>
      <c r="E3788" s="204"/>
      <c r="F3788" s="204"/>
      <c r="G3788" s="204"/>
      <c r="H3788" s="131"/>
      <c r="I3788" s="204"/>
      <c r="J3788" s="204"/>
      <c r="K3788" s="205"/>
      <c r="L3788" s="205"/>
      <c r="M3788" s="205"/>
      <c r="N3788" s="227">
        <f>Table7[[#This Row],[Drug Cost]]+Table7[[#This Row],[Drug Markup]]+Table7[[#This Row],[Drug Dispensing Fee]]</f>
        <v>0</v>
      </c>
      <c r="O3788" s="132"/>
      <c r="P3788" s="205">
        <f>Table7[[#This Row],[Total Drug Cost]]-Table7[[#This Row],[Total Third-party Pay]]</f>
        <v>0</v>
      </c>
      <c r="Q3788" s="205"/>
      <c r="R3788" s="70" t="e">
        <f>VLOOKUP(Table7[[#This Row],[Patient PHN]],'[1]MASTER LIST'!$C:$D,2,FALSE)</f>
        <v>#N/A</v>
      </c>
    </row>
    <row r="3789" spans="1:18" x14ac:dyDescent="0.25">
      <c r="A3789" s="202"/>
      <c r="B3789" s="203"/>
      <c r="C3789" s="204"/>
      <c r="D3789" s="204"/>
      <c r="E3789" s="204"/>
      <c r="F3789" s="204"/>
      <c r="G3789" s="204"/>
      <c r="H3789" s="131"/>
      <c r="I3789" s="204"/>
      <c r="J3789" s="204"/>
      <c r="K3789" s="205"/>
      <c r="L3789" s="205"/>
      <c r="M3789" s="205"/>
      <c r="N3789" s="227">
        <f>Table7[[#This Row],[Drug Cost]]+Table7[[#This Row],[Drug Markup]]+Table7[[#This Row],[Drug Dispensing Fee]]</f>
        <v>0</v>
      </c>
      <c r="O3789" s="132"/>
      <c r="P3789" s="205">
        <f>Table7[[#This Row],[Total Drug Cost]]-Table7[[#This Row],[Total Third-party Pay]]</f>
        <v>0</v>
      </c>
      <c r="Q3789" s="205"/>
      <c r="R3789" s="70" t="e">
        <f>VLOOKUP(Table7[[#This Row],[Patient PHN]],'[1]MASTER LIST'!$C:$D,2,FALSE)</f>
        <v>#N/A</v>
      </c>
    </row>
    <row r="3790" spans="1:18" x14ac:dyDescent="0.25">
      <c r="A3790" s="202"/>
      <c r="B3790" s="203"/>
      <c r="C3790" s="204"/>
      <c r="D3790" s="204"/>
      <c r="E3790" s="204"/>
      <c r="F3790" s="204"/>
      <c r="G3790" s="204"/>
      <c r="H3790" s="131"/>
      <c r="I3790" s="204"/>
      <c r="J3790" s="204"/>
      <c r="K3790" s="205"/>
      <c r="L3790" s="205"/>
      <c r="M3790" s="205"/>
      <c r="N3790" s="227">
        <f>Table7[[#This Row],[Drug Cost]]+Table7[[#This Row],[Drug Markup]]+Table7[[#This Row],[Drug Dispensing Fee]]</f>
        <v>0</v>
      </c>
      <c r="O3790" s="132"/>
      <c r="P3790" s="205">
        <f>Table7[[#This Row],[Total Drug Cost]]-Table7[[#This Row],[Total Third-party Pay]]</f>
        <v>0</v>
      </c>
      <c r="Q3790" s="205"/>
      <c r="R3790" s="70" t="e">
        <f>VLOOKUP(Table7[[#This Row],[Patient PHN]],'[1]MASTER LIST'!$C:$D,2,FALSE)</f>
        <v>#N/A</v>
      </c>
    </row>
    <row r="3791" spans="1:18" x14ac:dyDescent="0.25">
      <c r="A3791" s="202"/>
      <c r="B3791" s="203"/>
      <c r="C3791" s="204"/>
      <c r="D3791" s="204"/>
      <c r="E3791" s="204"/>
      <c r="F3791" s="204"/>
      <c r="G3791" s="204"/>
      <c r="H3791" s="131"/>
      <c r="I3791" s="204"/>
      <c r="J3791" s="204"/>
      <c r="K3791" s="205"/>
      <c r="L3791" s="205"/>
      <c r="M3791" s="205"/>
      <c r="N3791" s="227">
        <f>Table7[[#This Row],[Drug Cost]]+Table7[[#This Row],[Drug Markup]]+Table7[[#This Row],[Drug Dispensing Fee]]</f>
        <v>0</v>
      </c>
      <c r="O3791" s="132"/>
      <c r="P3791" s="205">
        <f>Table7[[#This Row],[Total Drug Cost]]-Table7[[#This Row],[Total Third-party Pay]]</f>
        <v>0</v>
      </c>
      <c r="Q3791" s="205"/>
      <c r="R3791" s="70" t="e">
        <f>VLOOKUP(Table7[[#This Row],[Patient PHN]],'[1]MASTER LIST'!$C:$D,2,FALSE)</f>
        <v>#N/A</v>
      </c>
    </row>
    <row r="3792" spans="1:18" x14ac:dyDescent="0.25">
      <c r="A3792" s="202"/>
      <c r="B3792" s="203"/>
      <c r="C3792" s="204"/>
      <c r="D3792" s="204"/>
      <c r="E3792" s="204"/>
      <c r="F3792" s="204"/>
      <c r="G3792" s="204"/>
      <c r="H3792" s="131"/>
      <c r="I3792" s="204"/>
      <c r="J3792" s="204"/>
      <c r="K3792" s="205"/>
      <c r="L3792" s="205"/>
      <c r="M3792" s="205"/>
      <c r="N3792" s="227">
        <f>Table7[[#This Row],[Drug Cost]]+Table7[[#This Row],[Drug Markup]]+Table7[[#This Row],[Drug Dispensing Fee]]</f>
        <v>0</v>
      </c>
      <c r="O3792" s="132"/>
      <c r="P3792" s="205">
        <f>Table7[[#This Row],[Total Drug Cost]]-Table7[[#This Row],[Total Third-party Pay]]</f>
        <v>0</v>
      </c>
      <c r="Q3792" s="205"/>
      <c r="R3792" s="70" t="e">
        <f>VLOOKUP(Table7[[#This Row],[Patient PHN]],'[1]MASTER LIST'!$C:$D,2,FALSE)</f>
        <v>#N/A</v>
      </c>
    </row>
    <row r="3793" spans="1:18" x14ac:dyDescent="0.25">
      <c r="A3793" s="202"/>
      <c r="B3793" s="203"/>
      <c r="C3793" s="204"/>
      <c r="D3793" s="204"/>
      <c r="E3793" s="204"/>
      <c r="F3793" s="204"/>
      <c r="G3793" s="204"/>
      <c r="H3793" s="131"/>
      <c r="I3793" s="204"/>
      <c r="J3793" s="204"/>
      <c r="K3793" s="205"/>
      <c r="L3793" s="205"/>
      <c r="M3793" s="205"/>
      <c r="N3793" s="227">
        <f>Table7[[#This Row],[Drug Cost]]+Table7[[#This Row],[Drug Markup]]+Table7[[#This Row],[Drug Dispensing Fee]]</f>
        <v>0</v>
      </c>
      <c r="O3793" s="132"/>
      <c r="P3793" s="205">
        <f>Table7[[#This Row],[Total Drug Cost]]-Table7[[#This Row],[Total Third-party Pay]]</f>
        <v>0</v>
      </c>
      <c r="Q3793" s="205"/>
      <c r="R3793" s="70" t="e">
        <f>VLOOKUP(Table7[[#This Row],[Patient PHN]],'[1]MASTER LIST'!$C:$D,2,FALSE)</f>
        <v>#N/A</v>
      </c>
    </row>
    <row r="3794" spans="1:18" x14ac:dyDescent="0.25">
      <c r="A3794" s="202"/>
      <c r="B3794" s="203"/>
      <c r="C3794" s="204"/>
      <c r="D3794" s="204"/>
      <c r="E3794" s="204"/>
      <c r="F3794" s="204"/>
      <c r="G3794" s="204"/>
      <c r="H3794" s="131"/>
      <c r="I3794" s="204"/>
      <c r="J3794" s="204"/>
      <c r="K3794" s="205"/>
      <c r="L3794" s="205"/>
      <c r="M3794" s="205"/>
      <c r="N3794" s="227">
        <f>Table7[[#This Row],[Drug Cost]]+Table7[[#This Row],[Drug Markup]]+Table7[[#This Row],[Drug Dispensing Fee]]</f>
        <v>0</v>
      </c>
      <c r="O3794" s="132"/>
      <c r="P3794" s="205">
        <f>Table7[[#This Row],[Total Drug Cost]]-Table7[[#This Row],[Total Third-party Pay]]</f>
        <v>0</v>
      </c>
      <c r="Q3794" s="205"/>
      <c r="R3794" s="70" t="e">
        <f>VLOOKUP(Table7[[#This Row],[Patient PHN]],'[1]MASTER LIST'!$C:$D,2,FALSE)</f>
        <v>#N/A</v>
      </c>
    </row>
    <row r="3795" spans="1:18" x14ac:dyDescent="0.25">
      <c r="A3795" s="202"/>
      <c r="B3795" s="203"/>
      <c r="C3795" s="204"/>
      <c r="D3795" s="204"/>
      <c r="E3795" s="204"/>
      <c r="F3795" s="204"/>
      <c r="G3795" s="204"/>
      <c r="H3795" s="131"/>
      <c r="I3795" s="204"/>
      <c r="J3795" s="204"/>
      <c r="K3795" s="205"/>
      <c r="L3795" s="205"/>
      <c r="M3795" s="205"/>
      <c r="N3795" s="227">
        <f>Table7[[#This Row],[Drug Cost]]+Table7[[#This Row],[Drug Markup]]+Table7[[#This Row],[Drug Dispensing Fee]]</f>
        <v>0</v>
      </c>
      <c r="O3795" s="132"/>
      <c r="P3795" s="205">
        <f>Table7[[#This Row],[Total Drug Cost]]-Table7[[#This Row],[Total Third-party Pay]]</f>
        <v>0</v>
      </c>
      <c r="Q3795" s="205"/>
      <c r="R3795" s="70" t="e">
        <f>VLOOKUP(Table7[[#This Row],[Patient PHN]],'[1]MASTER LIST'!$C:$D,2,FALSE)</f>
        <v>#N/A</v>
      </c>
    </row>
    <row r="3796" spans="1:18" x14ac:dyDescent="0.25">
      <c r="A3796" s="202"/>
      <c r="B3796" s="203"/>
      <c r="C3796" s="204"/>
      <c r="D3796" s="204"/>
      <c r="E3796" s="204"/>
      <c r="F3796" s="204"/>
      <c r="G3796" s="204"/>
      <c r="H3796" s="131"/>
      <c r="I3796" s="204"/>
      <c r="J3796" s="204"/>
      <c r="K3796" s="205"/>
      <c r="L3796" s="205"/>
      <c r="M3796" s="205"/>
      <c r="N3796" s="227">
        <f>Table7[[#This Row],[Drug Cost]]+Table7[[#This Row],[Drug Markup]]+Table7[[#This Row],[Drug Dispensing Fee]]</f>
        <v>0</v>
      </c>
      <c r="O3796" s="132"/>
      <c r="P3796" s="205">
        <f>Table7[[#This Row],[Total Drug Cost]]-Table7[[#This Row],[Total Third-party Pay]]</f>
        <v>0</v>
      </c>
      <c r="Q3796" s="205"/>
      <c r="R3796" s="70" t="e">
        <f>VLOOKUP(Table7[[#This Row],[Patient PHN]],'[1]MASTER LIST'!$C:$D,2,FALSE)</f>
        <v>#N/A</v>
      </c>
    </row>
    <row r="3797" spans="1:18" x14ac:dyDescent="0.25">
      <c r="A3797" s="202"/>
      <c r="B3797" s="203"/>
      <c r="C3797" s="204"/>
      <c r="D3797" s="204"/>
      <c r="E3797" s="204"/>
      <c r="F3797" s="204"/>
      <c r="G3797" s="204"/>
      <c r="H3797" s="131"/>
      <c r="I3797" s="204"/>
      <c r="J3797" s="204"/>
      <c r="K3797" s="205"/>
      <c r="L3797" s="205"/>
      <c r="M3797" s="205"/>
      <c r="N3797" s="227">
        <f>Table7[[#This Row],[Drug Cost]]+Table7[[#This Row],[Drug Markup]]+Table7[[#This Row],[Drug Dispensing Fee]]</f>
        <v>0</v>
      </c>
      <c r="O3797" s="132"/>
      <c r="P3797" s="205">
        <f>Table7[[#This Row],[Total Drug Cost]]-Table7[[#This Row],[Total Third-party Pay]]</f>
        <v>0</v>
      </c>
      <c r="Q3797" s="205"/>
      <c r="R3797" s="70" t="e">
        <f>VLOOKUP(Table7[[#This Row],[Patient PHN]],'[1]MASTER LIST'!$C:$D,2,FALSE)</f>
        <v>#N/A</v>
      </c>
    </row>
    <row r="3798" spans="1:18" x14ac:dyDescent="0.25">
      <c r="A3798" s="202"/>
      <c r="B3798" s="203"/>
      <c r="C3798" s="204"/>
      <c r="D3798" s="204"/>
      <c r="E3798" s="204"/>
      <c r="F3798" s="204"/>
      <c r="G3798" s="204"/>
      <c r="H3798" s="131"/>
      <c r="I3798" s="204"/>
      <c r="J3798" s="204"/>
      <c r="K3798" s="205"/>
      <c r="L3798" s="205"/>
      <c r="M3798" s="205"/>
      <c r="N3798" s="227">
        <f>Table7[[#This Row],[Drug Cost]]+Table7[[#This Row],[Drug Markup]]+Table7[[#This Row],[Drug Dispensing Fee]]</f>
        <v>0</v>
      </c>
      <c r="O3798" s="132"/>
      <c r="P3798" s="205">
        <f>Table7[[#This Row],[Total Drug Cost]]-Table7[[#This Row],[Total Third-party Pay]]</f>
        <v>0</v>
      </c>
      <c r="Q3798" s="205"/>
      <c r="R3798" s="70" t="e">
        <f>VLOOKUP(Table7[[#This Row],[Patient PHN]],'[1]MASTER LIST'!$C:$D,2,FALSE)</f>
        <v>#N/A</v>
      </c>
    </row>
    <row r="3799" spans="1:18" x14ac:dyDescent="0.25">
      <c r="A3799" s="202"/>
      <c r="B3799" s="203"/>
      <c r="C3799" s="204"/>
      <c r="D3799" s="204"/>
      <c r="E3799" s="204"/>
      <c r="F3799" s="204"/>
      <c r="G3799" s="204"/>
      <c r="H3799" s="131"/>
      <c r="I3799" s="204"/>
      <c r="J3799" s="204"/>
      <c r="K3799" s="205"/>
      <c r="L3799" s="205"/>
      <c r="M3799" s="205"/>
      <c r="N3799" s="227">
        <f>Table7[[#This Row],[Drug Cost]]+Table7[[#This Row],[Drug Markup]]+Table7[[#This Row],[Drug Dispensing Fee]]</f>
        <v>0</v>
      </c>
      <c r="O3799" s="132"/>
      <c r="P3799" s="205">
        <f>Table7[[#This Row],[Total Drug Cost]]-Table7[[#This Row],[Total Third-party Pay]]</f>
        <v>0</v>
      </c>
      <c r="Q3799" s="205"/>
      <c r="R3799" s="70" t="e">
        <f>VLOOKUP(Table7[[#This Row],[Patient PHN]],'[1]MASTER LIST'!$C:$D,2,FALSE)</f>
        <v>#N/A</v>
      </c>
    </row>
    <row r="3800" spans="1:18" x14ac:dyDescent="0.25">
      <c r="A3800" s="202"/>
      <c r="B3800" s="203"/>
      <c r="C3800" s="204"/>
      <c r="D3800" s="204"/>
      <c r="E3800" s="204"/>
      <c r="F3800" s="204"/>
      <c r="G3800" s="204"/>
      <c r="H3800" s="131"/>
      <c r="I3800" s="204"/>
      <c r="J3800" s="204"/>
      <c r="K3800" s="205"/>
      <c r="L3800" s="205"/>
      <c r="M3800" s="205"/>
      <c r="N3800" s="227">
        <f>Table7[[#This Row],[Drug Cost]]+Table7[[#This Row],[Drug Markup]]+Table7[[#This Row],[Drug Dispensing Fee]]</f>
        <v>0</v>
      </c>
      <c r="O3800" s="132"/>
      <c r="P3800" s="205">
        <f>Table7[[#This Row],[Total Drug Cost]]-Table7[[#This Row],[Total Third-party Pay]]</f>
        <v>0</v>
      </c>
      <c r="Q3800" s="205"/>
      <c r="R3800" s="70" t="e">
        <f>VLOOKUP(Table7[[#This Row],[Patient PHN]],'[1]MASTER LIST'!$C:$D,2,FALSE)</f>
        <v>#N/A</v>
      </c>
    </row>
    <row r="3801" spans="1:18" x14ac:dyDescent="0.25">
      <c r="A3801" s="202"/>
      <c r="B3801" s="203"/>
      <c r="C3801" s="204"/>
      <c r="D3801" s="204"/>
      <c r="E3801" s="204"/>
      <c r="F3801" s="204"/>
      <c r="G3801" s="204"/>
      <c r="H3801" s="131"/>
      <c r="I3801" s="204"/>
      <c r="J3801" s="204"/>
      <c r="K3801" s="205"/>
      <c r="L3801" s="205"/>
      <c r="M3801" s="205"/>
      <c r="N3801" s="227">
        <f>Table7[[#This Row],[Drug Cost]]+Table7[[#This Row],[Drug Markup]]+Table7[[#This Row],[Drug Dispensing Fee]]</f>
        <v>0</v>
      </c>
      <c r="O3801" s="132"/>
      <c r="P3801" s="205">
        <f>Table7[[#This Row],[Total Drug Cost]]-Table7[[#This Row],[Total Third-party Pay]]</f>
        <v>0</v>
      </c>
      <c r="Q3801" s="205"/>
      <c r="R3801" s="70" t="e">
        <f>VLOOKUP(Table7[[#This Row],[Patient PHN]],'[1]MASTER LIST'!$C:$D,2,FALSE)</f>
        <v>#N/A</v>
      </c>
    </row>
    <row r="3802" spans="1:18" x14ac:dyDescent="0.25">
      <c r="A3802" s="202"/>
      <c r="B3802" s="203"/>
      <c r="C3802" s="204"/>
      <c r="D3802" s="204"/>
      <c r="E3802" s="204"/>
      <c r="F3802" s="204"/>
      <c r="G3802" s="204"/>
      <c r="H3802" s="131"/>
      <c r="I3802" s="204"/>
      <c r="J3802" s="204"/>
      <c r="K3802" s="205"/>
      <c r="L3802" s="205"/>
      <c r="M3802" s="205"/>
      <c r="N3802" s="227">
        <f>Table7[[#This Row],[Drug Cost]]+Table7[[#This Row],[Drug Markup]]+Table7[[#This Row],[Drug Dispensing Fee]]</f>
        <v>0</v>
      </c>
      <c r="O3802" s="132"/>
      <c r="P3802" s="205">
        <f>Table7[[#This Row],[Total Drug Cost]]-Table7[[#This Row],[Total Third-party Pay]]</f>
        <v>0</v>
      </c>
      <c r="Q3802" s="205"/>
      <c r="R3802" s="70" t="e">
        <f>VLOOKUP(Table7[[#This Row],[Patient PHN]],'[1]MASTER LIST'!$C:$D,2,FALSE)</f>
        <v>#N/A</v>
      </c>
    </row>
    <row r="3803" spans="1:18" x14ac:dyDescent="0.25">
      <c r="A3803" s="202"/>
      <c r="B3803" s="203"/>
      <c r="C3803" s="204"/>
      <c r="D3803" s="204"/>
      <c r="E3803" s="204"/>
      <c r="F3803" s="204"/>
      <c r="G3803" s="204"/>
      <c r="H3803" s="131"/>
      <c r="I3803" s="204"/>
      <c r="J3803" s="204"/>
      <c r="K3803" s="205"/>
      <c r="L3803" s="205"/>
      <c r="M3803" s="205"/>
      <c r="N3803" s="227">
        <f>Table7[[#This Row],[Drug Cost]]+Table7[[#This Row],[Drug Markup]]+Table7[[#This Row],[Drug Dispensing Fee]]</f>
        <v>0</v>
      </c>
      <c r="O3803" s="132"/>
      <c r="P3803" s="205">
        <f>Table7[[#This Row],[Total Drug Cost]]-Table7[[#This Row],[Total Third-party Pay]]</f>
        <v>0</v>
      </c>
      <c r="Q3803" s="205"/>
      <c r="R3803" s="70" t="e">
        <f>VLOOKUP(Table7[[#This Row],[Patient PHN]],'[1]MASTER LIST'!$C:$D,2,FALSE)</f>
        <v>#N/A</v>
      </c>
    </row>
    <row r="3804" spans="1:18" x14ac:dyDescent="0.25">
      <c r="A3804" s="202"/>
      <c r="B3804" s="203"/>
      <c r="C3804" s="204"/>
      <c r="D3804" s="204"/>
      <c r="E3804" s="204"/>
      <c r="F3804" s="204"/>
      <c r="G3804" s="204"/>
      <c r="H3804" s="131"/>
      <c r="I3804" s="204"/>
      <c r="J3804" s="204"/>
      <c r="K3804" s="205"/>
      <c r="L3804" s="205"/>
      <c r="M3804" s="205"/>
      <c r="N3804" s="227">
        <f>Table7[[#This Row],[Drug Cost]]+Table7[[#This Row],[Drug Markup]]+Table7[[#This Row],[Drug Dispensing Fee]]</f>
        <v>0</v>
      </c>
      <c r="O3804" s="132"/>
      <c r="P3804" s="205">
        <f>Table7[[#This Row],[Total Drug Cost]]-Table7[[#This Row],[Total Third-party Pay]]</f>
        <v>0</v>
      </c>
      <c r="Q3804" s="205"/>
      <c r="R3804" s="70" t="e">
        <f>VLOOKUP(Table7[[#This Row],[Patient PHN]],'[1]MASTER LIST'!$C:$D,2,FALSE)</f>
        <v>#N/A</v>
      </c>
    </row>
    <row r="3805" spans="1:18" x14ac:dyDescent="0.25">
      <c r="A3805" s="202"/>
      <c r="B3805" s="203"/>
      <c r="C3805" s="204"/>
      <c r="D3805" s="204"/>
      <c r="E3805" s="204"/>
      <c r="F3805" s="204"/>
      <c r="G3805" s="204"/>
      <c r="H3805" s="131"/>
      <c r="I3805" s="204"/>
      <c r="J3805" s="204"/>
      <c r="K3805" s="205"/>
      <c r="L3805" s="205"/>
      <c r="M3805" s="205"/>
      <c r="N3805" s="227">
        <f>Table7[[#This Row],[Drug Cost]]+Table7[[#This Row],[Drug Markup]]+Table7[[#This Row],[Drug Dispensing Fee]]</f>
        <v>0</v>
      </c>
      <c r="O3805" s="132"/>
      <c r="P3805" s="205">
        <f>Table7[[#This Row],[Total Drug Cost]]-Table7[[#This Row],[Total Third-party Pay]]</f>
        <v>0</v>
      </c>
      <c r="Q3805" s="205"/>
      <c r="R3805" s="70" t="e">
        <f>VLOOKUP(Table7[[#This Row],[Patient PHN]],'[1]MASTER LIST'!$C:$D,2,FALSE)</f>
        <v>#N/A</v>
      </c>
    </row>
    <row r="3806" spans="1:18" x14ac:dyDescent="0.25">
      <c r="A3806" s="202"/>
      <c r="B3806" s="203"/>
      <c r="C3806" s="204"/>
      <c r="D3806" s="204"/>
      <c r="E3806" s="204"/>
      <c r="F3806" s="204"/>
      <c r="G3806" s="204"/>
      <c r="H3806" s="131"/>
      <c r="I3806" s="204"/>
      <c r="J3806" s="204"/>
      <c r="K3806" s="205"/>
      <c r="L3806" s="205"/>
      <c r="M3806" s="205"/>
      <c r="N3806" s="227">
        <f>Table7[[#This Row],[Drug Cost]]+Table7[[#This Row],[Drug Markup]]+Table7[[#This Row],[Drug Dispensing Fee]]</f>
        <v>0</v>
      </c>
      <c r="O3806" s="132"/>
      <c r="P3806" s="205">
        <f>Table7[[#This Row],[Total Drug Cost]]-Table7[[#This Row],[Total Third-party Pay]]</f>
        <v>0</v>
      </c>
      <c r="Q3806" s="205"/>
      <c r="R3806" s="70" t="e">
        <f>VLOOKUP(Table7[[#This Row],[Patient PHN]],'[1]MASTER LIST'!$C:$D,2,FALSE)</f>
        <v>#N/A</v>
      </c>
    </row>
    <row r="3807" spans="1:18" x14ac:dyDescent="0.25">
      <c r="A3807" s="202"/>
      <c r="B3807" s="203"/>
      <c r="C3807" s="204"/>
      <c r="D3807" s="204"/>
      <c r="E3807" s="204"/>
      <c r="F3807" s="204"/>
      <c r="G3807" s="204"/>
      <c r="H3807" s="131"/>
      <c r="I3807" s="204"/>
      <c r="J3807" s="204"/>
      <c r="K3807" s="205"/>
      <c r="L3807" s="205"/>
      <c r="M3807" s="205"/>
      <c r="N3807" s="227">
        <f>Table7[[#This Row],[Drug Cost]]+Table7[[#This Row],[Drug Markup]]+Table7[[#This Row],[Drug Dispensing Fee]]</f>
        <v>0</v>
      </c>
      <c r="O3807" s="132"/>
      <c r="P3807" s="205">
        <f>Table7[[#This Row],[Total Drug Cost]]-Table7[[#This Row],[Total Third-party Pay]]</f>
        <v>0</v>
      </c>
      <c r="Q3807" s="205"/>
      <c r="R3807" s="70" t="e">
        <f>VLOOKUP(Table7[[#This Row],[Patient PHN]],'[1]MASTER LIST'!$C:$D,2,FALSE)</f>
        <v>#N/A</v>
      </c>
    </row>
    <row r="3808" spans="1:18" x14ac:dyDescent="0.25">
      <c r="A3808" s="202"/>
      <c r="B3808" s="203"/>
      <c r="C3808" s="204"/>
      <c r="D3808" s="204"/>
      <c r="E3808" s="204"/>
      <c r="F3808" s="204"/>
      <c r="G3808" s="204"/>
      <c r="H3808" s="131"/>
      <c r="I3808" s="204"/>
      <c r="J3808" s="204"/>
      <c r="K3808" s="205"/>
      <c r="L3808" s="205"/>
      <c r="M3808" s="205"/>
      <c r="N3808" s="227">
        <f>Table7[[#This Row],[Drug Cost]]+Table7[[#This Row],[Drug Markup]]+Table7[[#This Row],[Drug Dispensing Fee]]</f>
        <v>0</v>
      </c>
      <c r="O3808" s="132"/>
      <c r="P3808" s="205">
        <f>Table7[[#This Row],[Total Drug Cost]]-Table7[[#This Row],[Total Third-party Pay]]</f>
        <v>0</v>
      </c>
      <c r="Q3808" s="205"/>
      <c r="R3808" s="70" t="e">
        <f>VLOOKUP(Table7[[#This Row],[Patient PHN]],'[1]MASTER LIST'!$C:$D,2,FALSE)</f>
        <v>#N/A</v>
      </c>
    </row>
    <row r="3809" spans="1:18" x14ac:dyDescent="0.25">
      <c r="A3809" s="202"/>
      <c r="B3809" s="203"/>
      <c r="C3809" s="204"/>
      <c r="D3809" s="204"/>
      <c r="E3809" s="204"/>
      <c r="F3809" s="204"/>
      <c r="G3809" s="204"/>
      <c r="H3809" s="131"/>
      <c r="I3809" s="204"/>
      <c r="J3809" s="204"/>
      <c r="K3809" s="205"/>
      <c r="L3809" s="205"/>
      <c r="M3809" s="205"/>
      <c r="N3809" s="227">
        <f>Table7[[#This Row],[Drug Cost]]+Table7[[#This Row],[Drug Markup]]+Table7[[#This Row],[Drug Dispensing Fee]]</f>
        <v>0</v>
      </c>
      <c r="O3809" s="132"/>
      <c r="P3809" s="205">
        <f>Table7[[#This Row],[Total Drug Cost]]-Table7[[#This Row],[Total Third-party Pay]]</f>
        <v>0</v>
      </c>
      <c r="Q3809" s="205"/>
      <c r="R3809" s="70" t="e">
        <f>VLOOKUP(Table7[[#This Row],[Patient PHN]],'[1]MASTER LIST'!$C:$D,2,FALSE)</f>
        <v>#N/A</v>
      </c>
    </row>
    <row r="3810" spans="1:18" x14ac:dyDescent="0.25">
      <c r="A3810" s="202"/>
      <c r="B3810" s="203"/>
      <c r="C3810" s="204"/>
      <c r="D3810" s="204"/>
      <c r="E3810" s="204"/>
      <c r="F3810" s="204"/>
      <c r="G3810" s="204"/>
      <c r="H3810" s="131"/>
      <c r="I3810" s="204"/>
      <c r="J3810" s="204"/>
      <c r="K3810" s="205"/>
      <c r="L3810" s="205"/>
      <c r="M3810" s="205"/>
      <c r="N3810" s="227">
        <f>Table7[[#This Row],[Drug Cost]]+Table7[[#This Row],[Drug Markup]]+Table7[[#This Row],[Drug Dispensing Fee]]</f>
        <v>0</v>
      </c>
      <c r="O3810" s="132"/>
      <c r="P3810" s="205">
        <f>Table7[[#This Row],[Total Drug Cost]]-Table7[[#This Row],[Total Third-party Pay]]</f>
        <v>0</v>
      </c>
      <c r="Q3810" s="205"/>
      <c r="R3810" s="70" t="e">
        <f>VLOOKUP(Table7[[#This Row],[Patient PHN]],'[1]MASTER LIST'!$C:$D,2,FALSE)</f>
        <v>#N/A</v>
      </c>
    </row>
    <row r="3811" spans="1:18" x14ac:dyDescent="0.25">
      <c r="A3811" s="202"/>
      <c r="B3811" s="203"/>
      <c r="C3811" s="204"/>
      <c r="D3811" s="204"/>
      <c r="E3811" s="204"/>
      <c r="F3811" s="204"/>
      <c r="G3811" s="204"/>
      <c r="H3811" s="131"/>
      <c r="I3811" s="204"/>
      <c r="J3811" s="204"/>
      <c r="K3811" s="205"/>
      <c r="L3811" s="205"/>
      <c r="M3811" s="205"/>
      <c r="N3811" s="227">
        <f>Table7[[#This Row],[Drug Cost]]+Table7[[#This Row],[Drug Markup]]+Table7[[#This Row],[Drug Dispensing Fee]]</f>
        <v>0</v>
      </c>
      <c r="O3811" s="132"/>
      <c r="P3811" s="205">
        <f>Table7[[#This Row],[Total Drug Cost]]-Table7[[#This Row],[Total Third-party Pay]]</f>
        <v>0</v>
      </c>
      <c r="Q3811" s="205"/>
      <c r="R3811" s="70" t="e">
        <f>VLOOKUP(Table7[[#This Row],[Patient PHN]],'[1]MASTER LIST'!$C:$D,2,FALSE)</f>
        <v>#N/A</v>
      </c>
    </row>
    <row r="3812" spans="1:18" x14ac:dyDescent="0.25">
      <c r="A3812" s="202"/>
      <c r="B3812" s="203"/>
      <c r="C3812" s="204"/>
      <c r="D3812" s="204"/>
      <c r="E3812" s="204"/>
      <c r="F3812" s="204"/>
      <c r="G3812" s="204"/>
      <c r="H3812" s="131"/>
      <c r="I3812" s="204"/>
      <c r="J3812" s="204"/>
      <c r="K3812" s="205"/>
      <c r="L3812" s="205"/>
      <c r="M3812" s="205"/>
      <c r="N3812" s="227">
        <f>Table7[[#This Row],[Drug Cost]]+Table7[[#This Row],[Drug Markup]]+Table7[[#This Row],[Drug Dispensing Fee]]</f>
        <v>0</v>
      </c>
      <c r="O3812" s="132"/>
      <c r="P3812" s="205">
        <f>Table7[[#This Row],[Total Drug Cost]]-Table7[[#This Row],[Total Third-party Pay]]</f>
        <v>0</v>
      </c>
      <c r="Q3812" s="205"/>
      <c r="R3812" s="70" t="e">
        <f>VLOOKUP(Table7[[#This Row],[Patient PHN]],'[1]MASTER LIST'!$C:$D,2,FALSE)</f>
        <v>#N/A</v>
      </c>
    </row>
    <row r="3813" spans="1:18" x14ac:dyDescent="0.25">
      <c r="A3813" s="202"/>
      <c r="B3813" s="203"/>
      <c r="C3813" s="204"/>
      <c r="D3813" s="204"/>
      <c r="E3813" s="204"/>
      <c r="F3813" s="204"/>
      <c r="G3813" s="204"/>
      <c r="H3813" s="131"/>
      <c r="I3813" s="204"/>
      <c r="J3813" s="204"/>
      <c r="K3813" s="205"/>
      <c r="L3813" s="205"/>
      <c r="M3813" s="205"/>
      <c r="N3813" s="227">
        <f>Table7[[#This Row],[Drug Cost]]+Table7[[#This Row],[Drug Markup]]+Table7[[#This Row],[Drug Dispensing Fee]]</f>
        <v>0</v>
      </c>
      <c r="O3813" s="132"/>
      <c r="P3813" s="205">
        <f>Table7[[#This Row],[Total Drug Cost]]-Table7[[#This Row],[Total Third-party Pay]]</f>
        <v>0</v>
      </c>
      <c r="Q3813" s="205"/>
      <c r="R3813" s="70" t="e">
        <f>VLOOKUP(Table7[[#This Row],[Patient PHN]],'[1]MASTER LIST'!$C:$D,2,FALSE)</f>
        <v>#N/A</v>
      </c>
    </row>
    <row r="3814" spans="1:18" x14ac:dyDescent="0.25">
      <c r="A3814" s="202"/>
      <c r="B3814" s="203"/>
      <c r="C3814" s="204"/>
      <c r="D3814" s="204"/>
      <c r="E3814" s="204"/>
      <c r="F3814" s="204"/>
      <c r="G3814" s="204"/>
      <c r="H3814" s="131"/>
      <c r="I3814" s="204"/>
      <c r="J3814" s="204"/>
      <c r="K3814" s="205"/>
      <c r="L3814" s="205"/>
      <c r="M3814" s="205"/>
      <c r="N3814" s="227">
        <f>Table7[[#This Row],[Drug Cost]]+Table7[[#This Row],[Drug Markup]]+Table7[[#This Row],[Drug Dispensing Fee]]</f>
        <v>0</v>
      </c>
      <c r="O3814" s="132"/>
      <c r="P3814" s="205">
        <f>Table7[[#This Row],[Total Drug Cost]]-Table7[[#This Row],[Total Third-party Pay]]</f>
        <v>0</v>
      </c>
      <c r="Q3814" s="205"/>
      <c r="R3814" s="70" t="e">
        <f>VLOOKUP(Table7[[#This Row],[Patient PHN]],'[1]MASTER LIST'!$C:$D,2,FALSE)</f>
        <v>#N/A</v>
      </c>
    </row>
    <row r="3815" spans="1:18" x14ac:dyDescent="0.25">
      <c r="A3815" s="202"/>
      <c r="B3815" s="203"/>
      <c r="C3815" s="204"/>
      <c r="D3815" s="204"/>
      <c r="E3815" s="204"/>
      <c r="F3815" s="204"/>
      <c r="G3815" s="204"/>
      <c r="H3815" s="131"/>
      <c r="I3815" s="204"/>
      <c r="J3815" s="204"/>
      <c r="K3815" s="205"/>
      <c r="L3815" s="205"/>
      <c r="M3815" s="205"/>
      <c r="N3815" s="227">
        <f>Table7[[#This Row],[Drug Cost]]+Table7[[#This Row],[Drug Markup]]+Table7[[#This Row],[Drug Dispensing Fee]]</f>
        <v>0</v>
      </c>
      <c r="O3815" s="132"/>
      <c r="P3815" s="205">
        <f>Table7[[#This Row],[Total Drug Cost]]-Table7[[#This Row],[Total Third-party Pay]]</f>
        <v>0</v>
      </c>
      <c r="Q3815" s="205"/>
      <c r="R3815" s="70" t="e">
        <f>VLOOKUP(Table7[[#This Row],[Patient PHN]],'[1]MASTER LIST'!$C:$D,2,FALSE)</f>
        <v>#N/A</v>
      </c>
    </row>
    <row r="3816" spans="1:18" x14ac:dyDescent="0.25">
      <c r="A3816" s="202"/>
      <c r="B3816" s="203"/>
      <c r="C3816" s="204"/>
      <c r="D3816" s="204"/>
      <c r="E3816" s="204"/>
      <c r="F3816" s="204"/>
      <c r="G3816" s="204"/>
      <c r="H3816" s="131"/>
      <c r="I3816" s="204"/>
      <c r="J3816" s="204"/>
      <c r="K3816" s="205"/>
      <c r="L3816" s="205"/>
      <c r="M3816" s="205"/>
      <c r="N3816" s="227">
        <f>Table7[[#This Row],[Drug Cost]]+Table7[[#This Row],[Drug Markup]]+Table7[[#This Row],[Drug Dispensing Fee]]</f>
        <v>0</v>
      </c>
      <c r="O3816" s="132"/>
      <c r="P3816" s="205">
        <f>Table7[[#This Row],[Total Drug Cost]]-Table7[[#This Row],[Total Third-party Pay]]</f>
        <v>0</v>
      </c>
      <c r="Q3816" s="205"/>
      <c r="R3816" s="70" t="e">
        <f>VLOOKUP(Table7[[#This Row],[Patient PHN]],'[1]MASTER LIST'!$C:$D,2,FALSE)</f>
        <v>#N/A</v>
      </c>
    </row>
    <row r="3817" spans="1:18" x14ac:dyDescent="0.25">
      <c r="A3817" s="202"/>
      <c r="B3817" s="203"/>
      <c r="C3817" s="204"/>
      <c r="D3817" s="204"/>
      <c r="E3817" s="204"/>
      <c r="F3817" s="204"/>
      <c r="G3817" s="204"/>
      <c r="H3817" s="131"/>
      <c r="I3817" s="204"/>
      <c r="J3817" s="204"/>
      <c r="K3817" s="205"/>
      <c r="L3817" s="205"/>
      <c r="M3817" s="205"/>
      <c r="N3817" s="227">
        <f>Table7[[#This Row],[Drug Cost]]+Table7[[#This Row],[Drug Markup]]+Table7[[#This Row],[Drug Dispensing Fee]]</f>
        <v>0</v>
      </c>
      <c r="O3817" s="132"/>
      <c r="P3817" s="205">
        <f>Table7[[#This Row],[Total Drug Cost]]-Table7[[#This Row],[Total Third-party Pay]]</f>
        <v>0</v>
      </c>
      <c r="Q3817" s="205"/>
      <c r="R3817" s="70" t="e">
        <f>VLOOKUP(Table7[[#This Row],[Patient PHN]],'[1]MASTER LIST'!$C:$D,2,FALSE)</f>
        <v>#N/A</v>
      </c>
    </row>
    <row r="3818" spans="1:18" x14ac:dyDescent="0.25">
      <c r="A3818" s="202"/>
      <c r="B3818" s="203"/>
      <c r="C3818" s="204"/>
      <c r="D3818" s="204"/>
      <c r="E3818" s="204"/>
      <c r="F3818" s="204"/>
      <c r="G3818" s="204"/>
      <c r="H3818" s="131"/>
      <c r="I3818" s="204"/>
      <c r="J3818" s="204"/>
      <c r="K3818" s="205"/>
      <c r="L3818" s="205"/>
      <c r="M3818" s="205"/>
      <c r="N3818" s="227">
        <f>Table7[[#This Row],[Drug Cost]]+Table7[[#This Row],[Drug Markup]]+Table7[[#This Row],[Drug Dispensing Fee]]</f>
        <v>0</v>
      </c>
      <c r="O3818" s="132"/>
      <c r="P3818" s="205">
        <f>Table7[[#This Row],[Total Drug Cost]]-Table7[[#This Row],[Total Third-party Pay]]</f>
        <v>0</v>
      </c>
      <c r="Q3818" s="205"/>
      <c r="R3818" s="70" t="e">
        <f>VLOOKUP(Table7[[#This Row],[Patient PHN]],'[1]MASTER LIST'!$C:$D,2,FALSE)</f>
        <v>#N/A</v>
      </c>
    </row>
    <row r="3819" spans="1:18" x14ac:dyDescent="0.25">
      <c r="A3819" s="202"/>
      <c r="B3819" s="203"/>
      <c r="C3819" s="204"/>
      <c r="D3819" s="204"/>
      <c r="E3819" s="204"/>
      <c r="F3819" s="204"/>
      <c r="G3819" s="204"/>
      <c r="H3819" s="131"/>
      <c r="I3819" s="204"/>
      <c r="J3819" s="204"/>
      <c r="K3819" s="205"/>
      <c r="L3819" s="205"/>
      <c r="M3819" s="205"/>
      <c r="N3819" s="227">
        <f>Table7[[#This Row],[Drug Cost]]+Table7[[#This Row],[Drug Markup]]+Table7[[#This Row],[Drug Dispensing Fee]]</f>
        <v>0</v>
      </c>
      <c r="O3819" s="132"/>
      <c r="P3819" s="205">
        <f>Table7[[#This Row],[Total Drug Cost]]-Table7[[#This Row],[Total Third-party Pay]]</f>
        <v>0</v>
      </c>
      <c r="Q3819" s="205"/>
      <c r="R3819" s="70" t="e">
        <f>VLOOKUP(Table7[[#This Row],[Patient PHN]],'[1]MASTER LIST'!$C:$D,2,FALSE)</f>
        <v>#N/A</v>
      </c>
    </row>
    <row r="3820" spans="1:18" x14ac:dyDescent="0.25">
      <c r="A3820" s="202"/>
      <c r="B3820" s="203"/>
      <c r="C3820" s="204"/>
      <c r="D3820" s="204"/>
      <c r="E3820" s="204"/>
      <c r="F3820" s="204"/>
      <c r="G3820" s="204"/>
      <c r="H3820" s="131"/>
      <c r="I3820" s="204"/>
      <c r="J3820" s="204"/>
      <c r="K3820" s="205"/>
      <c r="L3820" s="205"/>
      <c r="M3820" s="205"/>
      <c r="N3820" s="227">
        <f>Table7[[#This Row],[Drug Cost]]+Table7[[#This Row],[Drug Markup]]+Table7[[#This Row],[Drug Dispensing Fee]]</f>
        <v>0</v>
      </c>
      <c r="O3820" s="132"/>
      <c r="P3820" s="205">
        <f>Table7[[#This Row],[Total Drug Cost]]-Table7[[#This Row],[Total Third-party Pay]]</f>
        <v>0</v>
      </c>
      <c r="Q3820" s="205"/>
      <c r="R3820" s="70" t="e">
        <f>VLOOKUP(Table7[[#This Row],[Patient PHN]],'[1]MASTER LIST'!$C:$D,2,FALSE)</f>
        <v>#N/A</v>
      </c>
    </row>
    <row r="3821" spans="1:18" x14ac:dyDescent="0.25">
      <c r="A3821" s="202"/>
      <c r="B3821" s="203"/>
      <c r="C3821" s="204"/>
      <c r="D3821" s="204"/>
      <c r="E3821" s="204"/>
      <c r="F3821" s="204"/>
      <c r="G3821" s="204"/>
      <c r="H3821" s="131"/>
      <c r="I3821" s="204"/>
      <c r="J3821" s="204"/>
      <c r="K3821" s="205"/>
      <c r="L3821" s="205"/>
      <c r="M3821" s="205"/>
      <c r="N3821" s="227">
        <f>Table7[[#This Row],[Drug Cost]]+Table7[[#This Row],[Drug Markup]]+Table7[[#This Row],[Drug Dispensing Fee]]</f>
        <v>0</v>
      </c>
      <c r="O3821" s="132"/>
      <c r="P3821" s="205">
        <f>Table7[[#This Row],[Total Drug Cost]]-Table7[[#This Row],[Total Third-party Pay]]</f>
        <v>0</v>
      </c>
      <c r="Q3821" s="205"/>
      <c r="R3821" s="70" t="e">
        <f>VLOOKUP(Table7[[#This Row],[Patient PHN]],'[1]MASTER LIST'!$C:$D,2,FALSE)</f>
        <v>#N/A</v>
      </c>
    </row>
    <row r="3822" spans="1:18" x14ac:dyDescent="0.25">
      <c r="A3822" s="202"/>
      <c r="B3822" s="203"/>
      <c r="C3822" s="204"/>
      <c r="D3822" s="204"/>
      <c r="E3822" s="204"/>
      <c r="F3822" s="204"/>
      <c r="G3822" s="204"/>
      <c r="H3822" s="131"/>
      <c r="I3822" s="204"/>
      <c r="J3822" s="204"/>
      <c r="K3822" s="205"/>
      <c r="L3822" s="205"/>
      <c r="M3822" s="205"/>
      <c r="N3822" s="227">
        <f>Table7[[#This Row],[Drug Cost]]+Table7[[#This Row],[Drug Markup]]+Table7[[#This Row],[Drug Dispensing Fee]]</f>
        <v>0</v>
      </c>
      <c r="O3822" s="132"/>
      <c r="P3822" s="205">
        <f>Table7[[#This Row],[Total Drug Cost]]-Table7[[#This Row],[Total Third-party Pay]]</f>
        <v>0</v>
      </c>
      <c r="Q3822" s="205"/>
      <c r="R3822" s="70" t="e">
        <f>VLOOKUP(Table7[[#This Row],[Patient PHN]],'[1]MASTER LIST'!$C:$D,2,FALSE)</f>
        <v>#N/A</v>
      </c>
    </row>
    <row r="3823" spans="1:18" x14ac:dyDescent="0.25">
      <c r="A3823" s="202"/>
      <c r="B3823" s="203"/>
      <c r="C3823" s="204"/>
      <c r="D3823" s="204"/>
      <c r="E3823" s="204"/>
      <c r="F3823" s="204"/>
      <c r="G3823" s="204"/>
      <c r="H3823" s="131"/>
      <c r="I3823" s="204"/>
      <c r="J3823" s="204"/>
      <c r="K3823" s="205"/>
      <c r="L3823" s="205"/>
      <c r="M3823" s="205"/>
      <c r="N3823" s="227">
        <f>Table7[[#This Row],[Drug Cost]]+Table7[[#This Row],[Drug Markup]]+Table7[[#This Row],[Drug Dispensing Fee]]</f>
        <v>0</v>
      </c>
      <c r="O3823" s="132"/>
      <c r="P3823" s="205">
        <f>Table7[[#This Row],[Total Drug Cost]]-Table7[[#This Row],[Total Third-party Pay]]</f>
        <v>0</v>
      </c>
      <c r="Q3823" s="205"/>
      <c r="R3823" s="70" t="e">
        <f>VLOOKUP(Table7[[#This Row],[Patient PHN]],'[1]MASTER LIST'!$C:$D,2,FALSE)</f>
        <v>#N/A</v>
      </c>
    </row>
    <row r="3824" spans="1:18" x14ac:dyDescent="0.25">
      <c r="A3824" s="202"/>
      <c r="B3824" s="203"/>
      <c r="C3824" s="204"/>
      <c r="D3824" s="204"/>
      <c r="E3824" s="204"/>
      <c r="F3824" s="204"/>
      <c r="G3824" s="204"/>
      <c r="H3824" s="131"/>
      <c r="I3824" s="204"/>
      <c r="J3824" s="204"/>
      <c r="K3824" s="205"/>
      <c r="L3824" s="205"/>
      <c r="M3824" s="205"/>
      <c r="N3824" s="227">
        <f>Table7[[#This Row],[Drug Cost]]+Table7[[#This Row],[Drug Markup]]+Table7[[#This Row],[Drug Dispensing Fee]]</f>
        <v>0</v>
      </c>
      <c r="O3824" s="132"/>
      <c r="P3824" s="205">
        <f>Table7[[#This Row],[Total Drug Cost]]-Table7[[#This Row],[Total Third-party Pay]]</f>
        <v>0</v>
      </c>
      <c r="Q3824" s="205"/>
      <c r="R3824" s="70" t="e">
        <f>VLOOKUP(Table7[[#This Row],[Patient PHN]],'[1]MASTER LIST'!$C:$D,2,FALSE)</f>
        <v>#N/A</v>
      </c>
    </row>
    <row r="3825" spans="1:18" x14ac:dyDescent="0.25">
      <c r="A3825" s="202"/>
      <c r="B3825" s="203"/>
      <c r="C3825" s="204"/>
      <c r="D3825" s="204"/>
      <c r="E3825" s="204"/>
      <c r="F3825" s="204"/>
      <c r="G3825" s="204"/>
      <c r="H3825" s="131"/>
      <c r="I3825" s="204"/>
      <c r="J3825" s="204"/>
      <c r="K3825" s="205"/>
      <c r="L3825" s="205"/>
      <c r="M3825" s="205"/>
      <c r="N3825" s="227">
        <f>Table7[[#This Row],[Drug Cost]]+Table7[[#This Row],[Drug Markup]]+Table7[[#This Row],[Drug Dispensing Fee]]</f>
        <v>0</v>
      </c>
      <c r="O3825" s="132"/>
      <c r="P3825" s="205">
        <f>Table7[[#This Row],[Total Drug Cost]]-Table7[[#This Row],[Total Third-party Pay]]</f>
        <v>0</v>
      </c>
      <c r="Q3825" s="205"/>
      <c r="R3825" s="70" t="e">
        <f>VLOOKUP(Table7[[#This Row],[Patient PHN]],'[1]MASTER LIST'!$C:$D,2,FALSE)</f>
        <v>#N/A</v>
      </c>
    </row>
    <row r="3826" spans="1:18" x14ac:dyDescent="0.25">
      <c r="A3826" s="202"/>
      <c r="B3826" s="203"/>
      <c r="C3826" s="204"/>
      <c r="D3826" s="204"/>
      <c r="E3826" s="204"/>
      <c r="F3826" s="204"/>
      <c r="G3826" s="204"/>
      <c r="H3826" s="131"/>
      <c r="I3826" s="204"/>
      <c r="J3826" s="204"/>
      <c r="K3826" s="205"/>
      <c r="L3826" s="205"/>
      <c r="M3826" s="205"/>
      <c r="N3826" s="227">
        <f>Table7[[#This Row],[Drug Cost]]+Table7[[#This Row],[Drug Markup]]+Table7[[#This Row],[Drug Dispensing Fee]]</f>
        <v>0</v>
      </c>
      <c r="O3826" s="132"/>
      <c r="P3826" s="205">
        <f>Table7[[#This Row],[Total Drug Cost]]-Table7[[#This Row],[Total Third-party Pay]]</f>
        <v>0</v>
      </c>
      <c r="Q3826" s="205"/>
      <c r="R3826" s="70" t="e">
        <f>VLOOKUP(Table7[[#This Row],[Patient PHN]],'[1]MASTER LIST'!$C:$D,2,FALSE)</f>
        <v>#N/A</v>
      </c>
    </row>
    <row r="3827" spans="1:18" x14ac:dyDescent="0.25">
      <c r="A3827" s="202"/>
      <c r="B3827" s="203"/>
      <c r="C3827" s="204"/>
      <c r="D3827" s="204"/>
      <c r="E3827" s="204"/>
      <c r="F3827" s="204"/>
      <c r="G3827" s="204"/>
      <c r="H3827" s="131"/>
      <c r="I3827" s="204"/>
      <c r="J3827" s="204"/>
      <c r="K3827" s="205"/>
      <c r="L3827" s="205"/>
      <c r="M3827" s="205"/>
      <c r="N3827" s="227">
        <f>Table7[[#This Row],[Drug Cost]]+Table7[[#This Row],[Drug Markup]]+Table7[[#This Row],[Drug Dispensing Fee]]</f>
        <v>0</v>
      </c>
      <c r="O3827" s="132"/>
      <c r="P3827" s="205">
        <f>Table7[[#This Row],[Total Drug Cost]]-Table7[[#This Row],[Total Third-party Pay]]</f>
        <v>0</v>
      </c>
      <c r="Q3827" s="205"/>
      <c r="R3827" s="70" t="e">
        <f>VLOOKUP(Table7[[#This Row],[Patient PHN]],'[1]MASTER LIST'!$C:$D,2,FALSE)</f>
        <v>#N/A</v>
      </c>
    </row>
    <row r="3828" spans="1:18" x14ac:dyDescent="0.25">
      <c r="A3828" s="202"/>
      <c r="B3828" s="203"/>
      <c r="C3828" s="204"/>
      <c r="D3828" s="204"/>
      <c r="E3828" s="204"/>
      <c r="F3828" s="204"/>
      <c r="G3828" s="204"/>
      <c r="H3828" s="131"/>
      <c r="I3828" s="204"/>
      <c r="J3828" s="204"/>
      <c r="K3828" s="205"/>
      <c r="L3828" s="205"/>
      <c r="M3828" s="205"/>
      <c r="N3828" s="227">
        <f>Table7[[#This Row],[Drug Cost]]+Table7[[#This Row],[Drug Markup]]+Table7[[#This Row],[Drug Dispensing Fee]]</f>
        <v>0</v>
      </c>
      <c r="O3828" s="132"/>
      <c r="P3828" s="205">
        <f>Table7[[#This Row],[Total Drug Cost]]-Table7[[#This Row],[Total Third-party Pay]]</f>
        <v>0</v>
      </c>
      <c r="Q3828" s="205"/>
      <c r="R3828" s="70" t="e">
        <f>VLOOKUP(Table7[[#This Row],[Patient PHN]],'[1]MASTER LIST'!$C:$D,2,FALSE)</f>
        <v>#N/A</v>
      </c>
    </row>
    <row r="3829" spans="1:18" x14ac:dyDescent="0.25">
      <c r="A3829" s="202"/>
      <c r="B3829" s="203"/>
      <c r="C3829" s="204"/>
      <c r="D3829" s="204"/>
      <c r="E3829" s="204"/>
      <c r="F3829" s="204"/>
      <c r="G3829" s="204"/>
      <c r="H3829" s="131"/>
      <c r="I3829" s="204"/>
      <c r="J3829" s="204"/>
      <c r="K3829" s="205"/>
      <c r="L3829" s="205"/>
      <c r="M3829" s="205"/>
      <c r="N3829" s="227">
        <f>Table7[[#This Row],[Drug Cost]]+Table7[[#This Row],[Drug Markup]]+Table7[[#This Row],[Drug Dispensing Fee]]</f>
        <v>0</v>
      </c>
      <c r="O3829" s="132"/>
      <c r="P3829" s="205">
        <f>Table7[[#This Row],[Total Drug Cost]]-Table7[[#This Row],[Total Third-party Pay]]</f>
        <v>0</v>
      </c>
      <c r="Q3829" s="205"/>
      <c r="R3829" s="70" t="e">
        <f>VLOOKUP(Table7[[#This Row],[Patient PHN]],'[1]MASTER LIST'!$C:$D,2,FALSE)</f>
        <v>#N/A</v>
      </c>
    </row>
    <row r="3830" spans="1:18" x14ac:dyDescent="0.25">
      <c r="A3830" s="202"/>
      <c r="B3830" s="203"/>
      <c r="C3830" s="204"/>
      <c r="D3830" s="204"/>
      <c r="E3830" s="204"/>
      <c r="F3830" s="204"/>
      <c r="G3830" s="204"/>
      <c r="H3830" s="131"/>
      <c r="I3830" s="204"/>
      <c r="J3830" s="204"/>
      <c r="K3830" s="205"/>
      <c r="L3830" s="205"/>
      <c r="M3830" s="205"/>
      <c r="N3830" s="227">
        <f>Table7[[#This Row],[Drug Cost]]+Table7[[#This Row],[Drug Markup]]+Table7[[#This Row],[Drug Dispensing Fee]]</f>
        <v>0</v>
      </c>
      <c r="O3830" s="132"/>
      <c r="P3830" s="205">
        <f>Table7[[#This Row],[Total Drug Cost]]-Table7[[#This Row],[Total Third-party Pay]]</f>
        <v>0</v>
      </c>
      <c r="Q3830" s="205"/>
      <c r="R3830" s="70" t="e">
        <f>VLOOKUP(Table7[[#This Row],[Patient PHN]],'[1]MASTER LIST'!$C:$D,2,FALSE)</f>
        <v>#N/A</v>
      </c>
    </row>
    <row r="3831" spans="1:18" x14ac:dyDescent="0.25">
      <c r="A3831" s="202"/>
      <c r="B3831" s="203"/>
      <c r="C3831" s="204"/>
      <c r="D3831" s="204"/>
      <c r="E3831" s="204"/>
      <c r="F3831" s="204"/>
      <c r="G3831" s="204"/>
      <c r="H3831" s="131"/>
      <c r="I3831" s="204"/>
      <c r="J3831" s="204"/>
      <c r="K3831" s="205"/>
      <c r="L3831" s="205"/>
      <c r="M3831" s="205"/>
      <c r="N3831" s="227">
        <f>Table7[[#This Row],[Drug Cost]]+Table7[[#This Row],[Drug Markup]]+Table7[[#This Row],[Drug Dispensing Fee]]</f>
        <v>0</v>
      </c>
      <c r="O3831" s="132"/>
      <c r="P3831" s="205">
        <f>Table7[[#This Row],[Total Drug Cost]]-Table7[[#This Row],[Total Third-party Pay]]</f>
        <v>0</v>
      </c>
      <c r="Q3831" s="205"/>
      <c r="R3831" s="70" t="e">
        <f>VLOOKUP(Table7[[#This Row],[Patient PHN]],'[1]MASTER LIST'!$C:$D,2,FALSE)</f>
        <v>#N/A</v>
      </c>
    </row>
    <row r="3832" spans="1:18" x14ac:dyDescent="0.25">
      <c r="A3832" s="202"/>
      <c r="B3832" s="203"/>
      <c r="C3832" s="204"/>
      <c r="D3832" s="204"/>
      <c r="E3832" s="204"/>
      <c r="F3832" s="204"/>
      <c r="G3832" s="204"/>
      <c r="H3832" s="131"/>
      <c r="I3832" s="204"/>
      <c r="J3832" s="204"/>
      <c r="K3832" s="205"/>
      <c r="L3832" s="205"/>
      <c r="M3832" s="205"/>
      <c r="N3832" s="227">
        <f>Table7[[#This Row],[Drug Cost]]+Table7[[#This Row],[Drug Markup]]+Table7[[#This Row],[Drug Dispensing Fee]]</f>
        <v>0</v>
      </c>
      <c r="O3832" s="132"/>
      <c r="P3832" s="205">
        <f>Table7[[#This Row],[Total Drug Cost]]-Table7[[#This Row],[Total Third-party Pay]]</f>
        <v>0</v>
      </c>
      <c r="Q3832" s="205"/>
      <c r="R3832" s="70" t="e">
        <f>VLOOKUP(Table7[[#This Row],[Patient PHN]],'[1]MASTER LIST'!$C:$D,2,FALSE)</f>
        <v>#N/A</v>
      </c>
    </row>
    <row r="3833" spans="1:18" x14ac:dyDescent="0.25">
      <c r="A3833" s="202"/>
      <c r="B3833" s="203"/>
      <c r="C3833" s="204"/>
      <c r="D3833" s="204"/>
      <c r="E3833" s="204"/>
      <c r="F3833" s="204"/>
      <c r="G3833" s="204"/>
      <c r="H3833" s="131"/>
      <c r="I3833" s="204"/>
      <c r="J3833" s="204"/>
      <c r="K3833" s="205"/>
      <c r="L3833" s="205"/>
      <c r="M3833" s="205"/>
      <c r="N3833" s="227">
        <f>Table7[[#This Row],[Drug Cost]]+Table7[[#This Row],[Drug Markup]]+Table7[[#This Row],[Drug Dispensing Fee]]</f>
        <v>0</v>
      </c>
      <c r="O3833" s="132"/>
      <c r="P3833" s="205">
        <f>Table7[[#This Row],[Total Drug Cost]]-Table7[[#This Row],[Total Third-party Pay]]</f>
        <v>0</v>
      </c>
      <c r="Q3833" s="205"/>
      <c r="R3833" s="70" t="e">
        <f>VLOOKUP(Table7[[#This Row],[Patient PHN]],'[1]MASTER LIST'!$C:$D,2,FALSE)</f>
        <v>#N/A</v>
      </c>
    </row>
    <row r="3834" spans="1:18" x14ac:dyDescent="0.25">
      <c r="A3834" s="202"/>
      <c r="B3834" s="203"/>
      <c r="C3834" s="204"/>
      <c r="D3834" s="204"/>
      <c r="E3834" s="204"/>
      <c r="F3834" s="204"/>
      <c r="G3834" s="204"/>
      <c r="H3834" s="131"/>
      <c r="I3834" s="204"/>
      <c r="J3834" s="204"/>
      <c r="K3834" s="205"/>
      <c r="L3834" s="205"/>
      <c r="M3834" s="205"/>
      <c r="N3834" s="227">
        <f>Table7[[#This Row],[Drug Cost]]+Table7[[#This Row],[Drug Markup]]+Table7[[#This Row],[Drug Dispensing Fee]]</f>
        <v>0</v>
      </c>
      <c r="O3834" s="132"/>
      <c r="P3834" s="205">
        <f>Table7[[#This Row],[Total Drug Cost]]-Table7[[#This Row],[Total Third-party Pay]]</f>
        <v>0</v>
      </c>
      <c r="Q3834" s="205"/>
      <c r="R3834" s="70" t="e">
        <f>VLOOKUP(Table7[[#This Row],[Patient PHN]],'[1]MASTER LIST'!$C:$D,2,FALSE)</f>
        <v>#N/A</v>
      </c>
    </row>
    <row r="3835" spans="1:18" x14ac:dyDescent="0.25">
      <c r="A3835" s="202"/>
      <c r="B3835" s="203"/>
      <c r="C3835" s="204"/>
      <c r="D3835" s="204"/>
      <c r="E3835" s="204"/>
      <c r="F3835" s="204"/>
      <c r="G3835" s="204"/>
      <c r="H3835" s="131"/>
      <c r="I3835" s="204"/>
      <c r="J3835" s="204"/>
      <c r="K3835" s="205"/>
      <c r="L3835" s="205"/>
      <c r="M3835" s="205"/>
      <c r="N3835" s="227">
        <f>Table7[[#This Row],[Drug Cost]]+Table7[[#This Row],[Drug Markup]]+Table7[[#This Row],[Drug Dispensing Fee]]</f>
        <v>0</v>
      </c>
      <c r="O3835" s="132"/>
      <c r="P3835" s="205">
        <f>Table7[[#This Row],[Total Drug Cost]]-Table7[[#This Row],[Total Third-party Pay]]</f>
        <v>0</v>
      </c>
      <c r="Q3835" s="205"/>
      <c r="R3835" s="70" t="e">
        <f>VLOOKUP(Table7[[#This Row],[Patient PHN]],'[1]MASTER LIST'!$C:$D,2,FALSE)</f>
        <v>#N/A</v>
      </c>
    </row>
    <row r="3836" spans="1:18" x14ac:dyDescent="0.25">
      <c r="A3836" s="202"/>
      <c r="B3836" s="203"/>
      <c r="C3836" s="204"/>
      <c r="D3836" s="204"/>
      <c r="E3836" s="204"/>
      <c r="F3836" s="204"/>
      <c r="G3836" s="204"/>
      <c r="H3836" s="131"/>
      <c r="I3836" s="204"/>
      <c r="J3836" s="204"/>
      <c r="K3836" s="205"/>
      <c r="L3836" s="205"/>
      <c r="M3836" s="205"/>
      <c r="N3836" s="227">
        <f>Table7[[#This Row],[Drug Cost]]+Table7[[#This Row],[Drug Markup]]+Table7[[#This Row],[Drug Dispensing Fee]]</f>
        <v>0</v>
      </c>
      <c r="O3836" s="132"/>
      <c r="P3836" s="205">
        <f>Table7[[#This Row],[Total Drug Cost]]-Table7[[#This Row],[Total Third-party Pay]]</f>
        <v>0</v>
      </c>
      <c r="Q3836" s="205"/>
      <c r="R3836" s="70" t="e">
        <f>VLOOKUP(Table7[[#This Row],[Patient PHN]],'[1]MASTER LIST'!$C:$D,2,FALSE)</f>
        <v>#N/A</v>
      </c>
    </row>
    <row r="3837" spans="1:18" x14ac:dyDescent="0.25">
      <c r="A3837" s="202"/>
      <c r="B3837" s="203"/>
      <c r="C3837" s="204"/>
      <c r="D3837" s="204"/>
      <c r="E3837" s="204"/>
      <c r="F3837" s="204"/>
      <c r="G3837" s="204"/>
      <c r="H3837" s="131"/>
      <c r="I3837" s="204"/>
      <c r="J3837" s="204"/>
      <c r="K3837" s="205"/>
      <c r="L3837" s="205"/>
      <c r="M3837" s="205"/>
      <c r="N3837" s="227">
        <f>Table7[[#This Row],[Drug Cost]]+Table7[[#This Row],[Drug Markup]]+Table7[[#This Row],[Drug Dispensing Fee]]</f>
        <v>0</v>
      </c>
      <c r="O3837" s="132"/>
      <c r="P3837" s="205">
        <f>Table7[[#This Row],[Total Drug Cost]]-Table7[[#This Row],[Total Third-party Pay]]</f>
        <v>0</v>
      </c>
      <c r="Q3837" s="205"/>
      <c r="R3837" s="70" t="e">
        <f>VLOOKUP(Table7[[#This Row],[Patient PHN]],'[1]MASTER LIST'!$C:$D,2,FALSE)</f>
        <v>#N/A</v>
      </c>
    </row>
    <row r="3838" spans="1:18" x14ac:dyDescent="0.25">
      <c r="A3838" s="202"/>
      <c r="B3838" s="203"/>
      <c r="C3838" s="204"/>
      <c r="D3838" s="204"/>
      <c r="E3838" s="204"/>
      <c r="F3838" s="204"/>
      <c r="G3838" s="204"/>
      <c r="H3838" s="131"/>
      <c r="I3838" s="204"/>
      <c r="J3838" s="204"/>
      <c r="K3838" s="205"/>
      <c r="L3838" s="205"/>
      <c r="M3838" s="205"/>
      <c r="N3838" s="227">
        <f>Table7[[#This Row],[Drug Cost]]+Table7[[#This Row],[Drug Markup]]+Table7[[#This Row],[Drug Dispensing Fee]]</f>
        <v>0</v>
      </c>
      <c r="O3838" s="132"/>
      <c r="P3838" s="205">
        <f>Table7[[#This Row],[Total Drug Cost]]-Table7[[#This Row],[Total Third-party Pay]]</f>
        <v>0</v>
      </c>
      <c r="Q3838" s="205"/>
      <c r="R3838" s="70" t="e">
        <f>VLOOKUP(Table7[[#This Row],[Patient PHN]],'[1]MASTER LIST'!$C:$D,2,FALSE)</f>
        <v>#N/A</v>
      </c>
    </row>
    <row r="3839" spans="1:18" x14ac:dyDescent="0.25">
      <c r="A3839" s="202"/>
      <c r="B3839" s="203"/>
      <c r="C3839" s="204"/>
      <c r="D3839" s="204"/>
      <c r="E3839" s="204"/>
      <c r="F3839" s="204"/>
      <c r="G3839" s="204"/>
      <c r="H3839" s="131"/>
      <c r="I3839" s="204"/>
      <c r="J3839" s="204"/>
      <c r="K3839" s="205"/>
      <c r="L3839" s="205"/>
      <c r="M3839" s="205"/>
      <c r="N3839" s="227">
        <f>Table7[[#This Row],[Drug Cost]]+Table7[[#This Row],[Drug Markup]]+Table7[[#This Row],[Drug Dispensing Fee]]</f>
        <v>0</v>
      </c>
      <c r="O3839" s="132"/>
      <c r="P3839" s="205">
        <f>Table7[[#This Row],[Total Drug Cost]]-Table7[[#This Row],[Total Third-party Pay]]</f>
        <v>0</v>
      </c>
      <c r="Q3839" s="205"/>
      <c r="R3839" s="70" t="e">
        <f>VLOOKUP(Table7[[#This Row],[Patient PHN]],'[1]MASTER LIST'!$C:$D,2,FALSE)</f>
        <v>#N/A</v>
      </c>
    </row>
    <row r="3840" spans="1:18" x14ac:dyDescent="0.25">
      <c r="A3840" s="202"/>
      <c r="B3840" s="203"/>
      <c r="C3840" s="204"/>
      <c r="D3840" s="204"/>
      <c r="E3840" s="204"/>
      <c r="F3840" s="204"/>
      <c r="G3840" s="204"/>
      <c r="H3840" s="131"/>
      <c r="I3840" s="204"/>
      <c r="J3840" s="204"/>
      <c r="K3840" s="205"/>
      <c r="L3840" s="205"/>
      <c r="M3840" s="205"/>
      <c r="N3840" s="227">
        <f>Table7[[#This Row],[Drug Cost]]+Table7[[#This Row],[Drug Markup]]+Table7[[#This Row],[Drug Dispensing Fee]]</f>
        <v>0</v>
      </c>
      <c r="O3840" s="132"/>
      <c r="P3840" s="205">
        <f>Table7[[#This Row],[Total Drug Cost]]-Table7[[#This Row],[Total Third-party Pay]]</f>
        <v>0</v>
      </c>
      <c r="Q3840" s="205"/>
      <c r="R3840" s="70" t="e">
        <f>VLOOKUP(Table7[[#This Row],[Patient PHN]],'[1]MASTER LIST'!$C:$D,2,FALSE)</f>
        <v>#N/A</v>
      </c>
    </row>
    <row r="3841" spans="1:18" x14ac:dyDescent="0.25">
      <c r="A3841" s="202"/>
      <c r="B3841" s="203"/>
      <c r="C3841" s="204"/>
      <c r="D3841" s="204"/>
      <c r="E3841" s="204"/>
      <c r="F3841" s="204"/>
      <c r="G3841" s="204"/>
      <c r="H3841" s="131"/>
      <c r="I3841" s="204"/>
      <c r="J3841" s="204"/>
      <c r="K3841" s="205"/>
      <c r="L3841" s="205"/>
      <c r="M3841" s="205"/>
      <c r="N3841" s="227">
        <f>Table7[[#This Row],[Drug Cost]]+Table7[[#This Row],[Drug Markup]]+Table7[[#This Row],[Drug Dispensing Fee]]</f>
        <v>0</v>
      </c>
      <c r="O3841" s="132"/>
      <c r="P3841" s="205">
        <f>Table7[[#This Row],[Total Drug Cost]]-Table7[[#This Row],[Total Third-party Pay]]</f>
        <v>0</v>
      </c>
      <c r="Q3841" s="205"/>
      <c r="R3841" s="70" t="e">
        <f>VLOOKUP(Table7[[#This Row],[Patient PHN]],'[1]MASTER LIST'!$C:$D,2,FALSE)</f>
        <v>#N/A</v>
      </c>
    </row>
    <row r="3842" spans="1:18" x14ac:dyDescent="0.25">
      <c r="A3842" s="202"/>
      <c r="B3842" s="203"/>
      <c r="C3842" s="204"/>
      <c r="D3842" s="204"/>
      <c r="E3842" s="204"/>
      <c r="F3842" s="204"/>
      <c r="G3842" s="204"/>
      <c r="H3842" s="131"/>
      <c r="I3842" s="204"/>
      <c r="J3842" s="204"/>
      <c r="K3842" s="205"/>
      <c r="L3842" s="205"/>
      <c r="M3842" s="205"/>
      <c r="N3842" s="227">
        <f>Table7[[#This Row],[Drug Cost]]+Table7[[#This Row],[Drug Markup]]+Table7[[#This Row],[Drug Dispensing Fee]]</f>
        <v>0</v>
      </c>
      <c r="O3842" s="132"/>
      <c r="P3842" s="205">
        <f>Table7[[#This Row],[Total Drug Cost]]-Table7[[#This Row],[Total Third-party Pay]]</f>
        <v>0</v>
      </c>
      <c r="Q3842" s="205"/>
      <c r="R3842" s="70" t="e">
        <f>VLOOKUP(Table7[[#This Row],[Patient PHN]],'[1]MASTER LIST'!$C:$D,2,FALSE)</f>
        <v>#N/A</v>
      </c>
    </row>
    <row r="3843" spans="1:18" x14ac:dyDescent="0.25">
      <c r="A3843" s="202"/>
      <c r="B3843" s="203"/>
      <c r="C3843" s="204"/>
      <c r="D3843" s="204"/>
      <c r="E3843" s="204"/>
      <c r="F3843" s="204"/>
      <c r="G3843" s="204"/>
      <c r="H3843" s="131"/>
      <c r="I3843" s="204"/>
      <c r="J3843" s="204"/>
      <c r="K3843" s="205"/>
      <c r="L3843" s="205"/>
      <c r="M3843" s="205"/>
      <c r="N3843" s="227">
        <f>Table7[[#This Row],[Drug Cost]]+Table7[[#This Row],[Drug Markup]]+Table7[[#This Row],[Drug Dispensing Fee]]</f>
        <v>0</v>
      </c>
      <c r="O3843" s="132"/>
      <c r="P3843" s="205">
        <f>Table7[[#This Row],[Total Drug Cost]]-Table7[[#This Row],[Total Third-party Pay]]</f>
        <v>0</v>
      </c>
      <c r="Q3843" s="205"/>
      <c r="R3843" s="70" t="e">
        <f>VLOOKUP(Table7[[#This Row],[Patient PHN]],'[1]MASTER LIST'!$C:$D,2,FALSE)</f>
        <v>#N/A</v>
      </c>
    </row>
    <row r="3844" spans="1:18" x14ac:dyDescent="0.25">
      <c r="A3844" s="202"/>
      <c r="B3844" s="203"/>
      <c r="C3844" s="204"/>
      <c r="D3844" s="204"/>
      <c r="E3844" s="204"/>
      <c r="F3844" s="204"/>
      <c r="G3844" s="204"/>
      <c r="H3844" s="131"/>
      <c r="I3844" s="204"/>
      <c r="J3844" s="204"/>
      <c r="K3844" s="205"/>
      <c r="L3844" s="205"/>
      <c r="M3844" s="205"/>
      <c r="N3844" s="227">
        <f>Table7[[#This Row],[Drug Cost]]+Table7[[#This Row],[Drug Markup]]+Table7[[#This Row],[Drug Dispensing Fee]]</f>
        <v>0</v>
      </c>
      <c r="O3844" s="132"/>
      <c r="P3844" s="205">
        <f>Table7[[#This Row],[Total Drug Cost]]-Table7[[#This Row],[Total Third-party Pay]]</f>
        <v>0</v>
      </c>
      <c r="Q3844" s="205"/>
      <c r="R3844" s="70" t="e">
        <f>VLOOKUP(Table7[[#This Row],[Patient PHN]],'[1]MASTER LIST'!$C:$D,2,FALSE)</f>
        <v>#N/A</v>
      </c>
    </row>
    <row r="3845" spans="1:18" x14ac:dyDescent="0.25">
      <c r="A3845" s="202"/>
      <c r="B3845" s="203"/>
      <c r="C3845" s="204"/>
      <c r="D3845" s="204"/>
      <c r="E3845" s="204"/>
      <c r="F3845" s="204"/>
      <c r="G3845" s="204"/>
      <c r="H3845" s="131"/>
      <c r="I3845" s="204"/>
      <c r="J3845" s="204"/>
      <c r="K3845" s="205"/>
      <c r="L3845" s="205"/>
      <c r="M3845" s="205"/>
      <c r="N3845" s="227">
        <f>Table7[[#This Row],[Drug Cost]]+Table7[[#This Row],[Drug Markup]]+Table7[[#This Row],[Drug Dispensing Fee]]</f>
        <v>0</v>
      </c>
      <c r="O3845" s="132"/>
      <c r="P3845" s="205">
        <f>Table7[[#This Row],[Total Drug Cost]]-Table7[[#This Row],[Total Third-party Pay]]</f>
        <v>0</v>
      </c>
      <c r="Q3845" s="205"/>
      <c r="R3845" s="70" t="e">
        <f>VLOOKUP(Table7[[#This Row],[Patient PHN]],'[1]MASTER LIST'!$C:$D,2,FALSE)</f>
        <v>#N/A</v>
      </c>
    </row>
    <row r="3846" spans="1:18" x14ac:dyDescent="0.25">
      <c r="A3846" s="202"/>
      <c r="B3846" s="203"/>
      <c r="C3846" s="204"/>
      <c r="D3846" s="204"/>
      <c r="E3846" s="204"/>
      <c r="F3846" s="204"/>
      <c r="G3846" s="204"/>
      <c r="H3846" s="131"/>
      <c r="I3846" s="204"/>
      <c r="J3846" s="204"/>
      <c r="K3846" s="205"/>
      <c r="L3846" s="205"/>
      <c r="M3846" s="205"/>
      <c r="N3846" s="227">
        <f>Table7[[#This Row],[Drug Cost]]+Table7[[#This Row],[Drug Markup]]+Table7[[#This Row],[Drug Dispensing Fee]]</f>
        <v>0</v>
      </c>
      <c r="O3846" s="132"/>
      <c r="P3846" s="205">
        <f>Table7[[#This Row],[Total Drug Cost]]-Table7[[#This Row],[Total Third-party Pay]]</f>
        <v>0</v>
      </c>
      <c r="Q3846" s="205"/>
      <c r="R3846" s="70" t="e">
        <f>VLOOKUP(Table7[[#This Row],[Patient PHN]],'[1]MASTER LIST'!$C:$D,2,FALSE)</f>
        <v>#N/A</v>
      </c>
    </row>
    <row r="3847" spans="1:18" x14ac:dyDescent="0.25">
      <c r="A3847" s="202"/>
      <c r="B3847" s="203"/>
      <c r="C3847" s="204"/>
      <c r="D3847" s="204"/>
      <c r="E3847" s="204"/>
      <c r="F3847" s="204"/>
      <c r="G3847" s="204"/>
      <c r="H3847" s="131"/>
      <c r="I3847" s="204"/>
      <c r="J3847" s="204"/>
      <c r="K3847" s="205"/>
      <c r="L3847" s="205"/>
      <c r="M3847" s="205"/>
      <c r="N3847" s="227">
        <f>Table7[[#This Row],[Drug Cost]]+Table7[[#This Row],[Drug Markup]]+Table7[[#This Row],[Drug Dispensing Fee]]</f>
        <v>0</v>
      </c>
      <c r="O3847" s="132"/>
      <c r="P3847" s="205">
        <f>Table7[[#This Row],[Total Drug Cost]]-Table7[[#This Row],[Total Third-party Pay]]</f>
        <v>0</v>
      </c>
      <c r="Q3847" s="205"/>
      <c r="R3847" s="70" t="e">
        <f>VLOOKUP(Table7[[#This Row],[Patient PHN]],'[1]MASTER LIST'!$C:$D,2,FALSE)</f>
        <v>#N/A</v>
      </c>
    </row>
    <row r="3848" spans="1:18" x14ac:dyDescent="0.25">
      <c r="A3848" s="202"/>
      <c r="B3848" s="203"/>
      <c r="C3848" s="204"/>
      <c r="D3848" s="204"/>
      <c r="E3848" s="204"/>
      <c r="F3848" s="204"/>
      <c r="G3848" s="204"/>
      <c r="H3848" s="131"/>
      <c r="I3848" s="204"/>
      <c r="J3848" s="204"/>
      <c r="K3848" s="205"/>
      <c r="L3848" s="205"/>
      <c r="M3848" s="205"/>
      <c r="N3848" s="227">
        <f>Table7[[#This Row],[Drug Cost]]+Table7[[#This Row],[Drug Markup]]+Table7[[#This Row],[Drug Dispensing Fee]]</f>
        <v>0</v>
      </c>
      <c r="O3848" s="132"/>
      <c r="P3848" s="205">
        <f>Table7[[#This Row],[Total Drug Cost]]-Table7[[#This Row],[Total Third-party Pay]]</f>
        <v>0</v>
      </c>
      <c r="Q3848" s="205"/>
      <c r="R3848" s="70" t="e">
        <f>VLOOKUP(Table7[[#This Row],[Patient PHN]],'[1]MASTER LIST'!$C:$D,2,FALSE)</f>
        <v>#N/A</v>
      </c>
    </row>
    <row r="3849" spans="1:18" x14ac:dyDescent="0.25">
      <c r="A3849" s="202"/>
      <c r="B3849" s="203"/>
      <c r="C3849" s="204"/>
      <c r="D3849" s="204"/>
      <c r="E3849" s="204"/>
      <c r="F3849" s="204"/>
      <c r="G3849" s="204"/>
      <c r="H3849" s="131"/>
      <c r="I3849" s="204"/>
      <c r="J3849" s="204"/>
      <c r="K3849" s="205"/>
      <c r="L3849" s="205"/>
      <c r="M3849" s="205"/>
      <c r="N3849" s="227">
        <f>Table7[[#This Row],[Drug Cost]]+Table7[[#This Row],[Drug Markup]]+Table7[[#This Row],[Drug Dispensing Fee]]</f>
        <v>0</v>
      </c>
      <c r="O3849" s="132"/>
      <c r="P3849" s="205">
        <f>Table7[[#This Row],[Total Drug Cost]]-Table7[[#This Row],[Total Third-party Pay]]</f>
        <v>0</v>
      </c>
      <c r="Q3849" s="205"/>
      <c r="R3849" s="70" t="e">
        <f>VLOOKUP(Table7[[#This Row],[Patient PHN]],'[1]MASTER LIST'!$C:$D,2,FALSE)</f>
        <v>#N/A</v>
      </c>
    </row>
    <row r="3850" spans="1:18" x14ac:dyDescent="0.25">
      <c r="A3850" s="202"/>
      <c r="B3850" s="203"/>
      <c r="C3850" s="204"/>
      <c r="D3850" s="204"/>
      <c r="E3850" s="204"/>
      <c r="F3850" s="204"/>
      <c r="G3850" s="204"/>
      <c r="H3850" s="131"/>
      <c r="I3850" s="204"/>
      <c r="J3850" s="204"/>
      <c r="K3850" s="205"/>
      <c r="L3850" s="205"/>
      <c r="M3850" s="205"/>
      <c r="N3850" s="227">
        <f>Table7[[#This Row],[Drug Cost]]+Table7[[#This Row],[Drug Markup]]+Table7[[#This Row],[Drug Dispensing Fee]]</f>
        <v>0</v>
      </c>
      <c r="O3850" s="132"/>
      <c r="P3850" s="205">
        <f>Table7[[#This Row],[Total Drug Cost]]-Table7[[#This Row],[Total Third-party Pay]]</f>
        <v>0</v>
      </c>
      <c r="Q3850" s="205"/>
      <c r="R3850" s="70" t="e">
        <f>VLOOKUP(Table7[[#This Row],[Patient PHN]],'[1]MASTER LIST'!$C:$D,2,FALSE)</f>
        <v>#N/A</v>
      </c>
    </row>
    <row r="3851" spans="1:18" x14ac:dyDescent="0.25">
      <c r="A3851" s="202"/>
      <c r="B3851" s="203"/>
      <c r="C3851" s="204"/>
      <c r="D3851" s="204"/>
      <c r="E3851" s="204"/>
      <c r="F3851" s="204"/>
      <c r="G3851" s="204"/>
      <c r="H3851" s="131"/>
      <c r="I3851" s="204"/>
      <c r="J3851" s="204"/>
      <c r="K3851" s="205"/>
      <c r="L3851" s="205"/>
      <c r="M3851" s="205"/>
      <c r="N3851" s="227">
        <f>Table7[[#This Row],[Drug Cost]]+Table7[[#This Row],[Drug Markup]]+Table7[[#This Row],[Drug Dispensing Fee]]</f>
        <v>0</v>
      </c>
      <c r="O3851" s="132"/>
      <c r="P3851" s="205">
        <f>Table7[[#This Row],[Total Drug Cost]]-Table7[[#This Row],[Total Third-party Pay]]</f>
        <v>0</v>
      </c>
      <c r="Q3851" s="205"/>
      <c r="R3851" s="70" t="e">
        <f>VLOOKUP(Table7[[#This Row],[Patient PHN]],'[1]MASTER LIST'!$C:$D,2,FALSE)</f>
        <v>#N/A</v>
      </c>
    </row>
    <row r="3852" spans="1:18" x14ac:dyDescent="0.25">
      <c r="A3852" s="202"/>
      <c r="B3852" s="203"/>
      <c r="C3852" s="204"/>
      <c r="D3852" s="204"/>
      <c r="E3852" s="204"/>
      <c r="F3852" s="204"/>
      <c r="G3852" s="204"/>
      <c r="H3852" s="131"/>
      <c r="I3852" s="204"/>
      <c r="J3852" s="204"/>
      <c r="K3852" s="205"/>
      <c r="L3852" s="205"/>
      <c r="M3852" s="205"/>
      <c r="N3852" s="227">
        <f>Table7[[#This Row],[Drug Cost]]+Table7[[#This Row],[Drug Markup]]+Table7[[#This Row],[Drug Dispensing Fee]]</f>
        <v>0</v>
      </c>
      <c r="O3852" s="132"/>
      <c r="P3852" s="205">
        <f>Table7[[#This Row],[Total Drug Cost]]-Table7[[#This Row],[Total Third-party Pay]]</f>
        <v>0</v>
      </c>
      <c r="Q3852" s="205"/>
      <c r="R3852" s="70" t="e">
        <f>VLOOKUP(Table7[[#This Row],[Patient PHN]],'[1]MASTER LIST'!$C:$D,2,FALSE)</f>
        <v>#N/A</v>
      </c>
    </row>
    <row r="3853" spans="1:18" x14ac:dyDescent="0.25">
      <c r="A3853" s="202"/>
      <c r="B3853" s="203"/>
      <c r="C3853" s="204"/>
      <c r="D3853" s="204"/>
      <c r="E3853" s="204"/>
      <c r="F3853" s="204"/>
      <c r="G3853" s="204"/>
      <c r="H3853" s="131"/>
      <c r="I3853" s="204"/>
      <c r="J3853" s="204"/>
      <c r="K3853" s="205"/>
      <c r="L3853" s="205"/>
      <c r="M3853" s="205"/>
      <c r="N3853" s="227">
        <f>Table7[[#This Row],[Drug Cost]]+Table7[[#This Row],[Drug Markup]]+Table7[[#This Row],[Drug Dispensing Fee]]</f>
        <v>0</v>
      </c>
      <c r="O3853" s="132"/>
      <c r="P3853" s="205">
        <f>Table7[[#This Row],[Total Drug Cost]]-Table7[[#This Row],[Total Third-party Pay]]</f>
        <v>0</v>
      </c>
      <c r="Q3853" s="205"/>
      <c r="R3853" s="70" t="e">
        <f>VLOOKUP(Table7[[#This Row],[Patient PHN]],'[1]MASTER LIST'!$C:$D,2,FALSE)</f>
        <v>#N/A</v>
      </c>
    </row>
    <row r="3854" spans="1:18" x14ac:dyDescent="0.25">
      <c r="A3854" s="202"/>
      <c r="B3854" s="203"/>
      <c r="C3854" s="204"/>
      <c r="D3854" s="204"/>
      <c r="E3854" s="204"/>
      <c r="F3854" s="204"/>
      <c r="G3854" s="204"/>
      <c r="H3854" s="131"/>
      <c r="I3854" s="204"/>
      <c r="J3854" s="204"/>
      <c r="K3854" s="205"/>
      <c r="L3854" s="205"/>
      <c r="M3854" s="205"/>
      <c r="N3854" s="227">
        <f>Table7[[#This Row],[Drug Cost]]+Table7[[#This Row],[Drug Markup]]+Table7[[#This Row],[Drug Dispensing Fee]]</f>
        <v>0</v>
      </c>
      <c r="O3854" s="132"/>
      <c r="P3854" s="205">
        <f>Table7[[#This Row],[Total Drug Cost]]-Table7[[#This Row],[Total Third-party Pay]]</f>
        <v>0</v>
      </c>
      <c r="Q3854" s="205"/>
      <c r="R3854" s="70" t="e">
        <f>VLOOKUP(Table7[[#This Row],[Patient PHN]],'[1]MASTER LIST'!$C:$D,2,FALSE)</f>
        <v>#N/A</v>
      </c>
    </row>
    <row r="3855" spans="1:18" x14ac:dyDescent="0.25">
      <c r="A3855" s="202"/>
      <c r="B3855" s="203"/>
      <c r="C3855" s="204"/>
      <c r="D3855" s="204"/>
      <c r="E3855" s="204"/>
      <c r="F3855" s="204"/>
      <c r="G3855" s="204"/>
      <c r="H3855" s="131"/>
      <c r="I3855" s="204"/>
      <c r="J3855" s="204"/>
      <c r="K3855" s="205"/>
      <c r="L3855" s="205"/>
      <c r="M3855" s="205"/>
      <c r="N3855" s="227">
        <f>Table7[[#This Row],[Drug Cost]]+Table7[[#This Row],[Drug Markup]]+Table7[[#This Row],[Drug Dispensing Fee]]</f>
        <v>0</v>
      </c>
      <c r="O3855" s="132"/>
      <c r="P3855" s="205">
        <f>Table7[[#This Row],[Total Drug Cost]]-Table7[[#This Row],[Total Third-party Pay]]</f>
        <v>0</v>
      </c>
      <c r="Q3855" s="205"/>
      <c r="R3855" s="70" t="e">
        <f>VLOOKUP(Table7[[#This Row],[Patient PHN]],'[1]MASTER LIST'!$C:$D,2,FALSE)</f>
        <v>#N/A</v>
      </c>
    </row>
    <row r="3856" spans="1:18" x14ac:dyDescent="0.25">
      <c r="A3856" s="202"/>
      <c r="B3856" s="203"/>
      <c r="C3856" s="204"/>
      <c r="D3856" s="204"/>
      <c r="E3856" s="204"/>
      <c r="F3856" s="204"/>
      <c r="G3856" s="204"/>
      <c r="H3856" s="131"/>
      <c r="I3856" s="204"/>
      <c r="J3856" s="204"/>
      <c r="K3856" s="205"/>
      <c r="L3856" s="205"/>
      <c r="M3856" s="205"/>
      <c r="N3856" s="227">
        <f>Table7[[#This Row],[Drug Cost]]+Table7[[#This Row],[Drug Markup]]+Table7[[#This Row],[Drug Dispensing Fee]]</f>
        <v>0</v>
      </c>
      <c r="O3856" s="132"/>
      <c r="P3856" s="205">
        <f>Table7[[#This Row],[Total Drug Cost]]-Table7[[#This Row],[Total Third-party Pay]]</f>
        <v>0</v>
      </c>
      <c r="Q3856" s="205"/>
      <c r="R3856" s="70" t="e">
        <f>VLOOKUP(Table7[[#This Row],[Patient PHN]],'[1]MASTER LIST'!$C:$D,2,FALSE)</f>
        <v>#N/A</v>
      </c>
    </row>
    <row r="3857" spans="1:18" x14ac:dyDescent="0.25">
      <c r="A3857" s="202"/>
      <c r="B3857" s="203"/>
      <c r="C3857" s="204"/>
      <c r="D3857" s="204"/>
      <c r="E3857" s="204"/>
      <c r="F3857" s="204"/>
      <c r="G3857" s="204"/>
      <c r="H3857" s="131"/>
      <c r="I3857" s="204"/>
      <c r="J3857" s="204"/>
      <c r="K3857" s="205"/>
      <c r="L3857" s="205"/>
      <c r="M3857" s="205"/>
      <c r="N3857" s="227">
        <f>Table7[[#This Row],[Drug Cost]]+Table7[[#This Row],[Drug Markup]]+Table7[[#This Row],[Drug Dispensing Fee]]</f>
        <v>0</v>
      </c>
      <c r="O3857" s="132"/>
      <c r="P3857" s="205">
        <f>Table7[[#This Row],[Total Drug Cost]]-Table7[[#This Row],[Total Third-party Pay]]</f>
        <v>0</v>
      </c>
      <c r="Q3857" s="205"/>
      <c r="R3857" s="70" t="e">
        <f>VLOOKUP(Table7[[#This Row],[Patient PHN]],'[1]MASTER LIST'!$C:$D,2,FALSE)</f>
        <v>#N/A</v>
      </c>
    </row>
    <row r="3858" spans="1:18" x14ac:dyDescent="0.25">
      <c r="A3858" s="202"/>
      <c r="B3858" s="203"/>
      <c r="C3858" s="204"/>
      <c r="D3858" s="204"/>
      <c r="E3858" s="204"/>
      <c r="F3858" s="204"/>
      <c r="G3858" s="204"/>
      <c r="H3858" s="131"/>
      <c r="I3858" s="204"/>
      <c r="J3858" s="204"/>
      <c r="K3858" s="205"/>
      <c r="L3858" s="205"/>
      <c r="M3858" s="205"/>
      <c r="N3858" s="227">
        <f>Table7[[#This Row],[Drug Cost]]+Table7[[#This Row],[Drug Markup]]+Table7[[#This Row],[Drug Dispensing Fee]]</f>
        <v>0</v>
      </c>
      <c r="O3858" s="132"/>
      <c r="P3858" s="205">
        <f>Table7[[#This Row],[Total Drug Cost]]-Table7[[#This Row],[Total Third-party Pay]]</f>
        <v>0</v>
      </c>
      <c r="Q3858" s="205"/>
      <c r="R3858" s="70" t="e">
        <f>VLOOKUP(Table7[[#This Row],[Patient PHN]],'[1]MASTER LIST'!$C:$D,2,FALSE)</f>
        <v>#N/A</v>
      </c>
    </row>
    <row r="3859" spans="1:18" x14ac:dyDescent="0.25">
      <c r="A3859" s="202"/>
      <c r="B3859" s="203"/>
      <c r="C3859" s="204"/>
      <c r="D3859" s="204"/>
      <c r="E3859" s="204"/>
      <c r="F3859" s="204"/>
      <c r="G3859" s="204"/>
      <c r="H3859" s="131"/>
      <c r="I3859" s="204"/>
      <c r="J3859" s="204"/>
      <c r="K3859" s="205"/>
      <c r="L3859" s="205"/>
      <c r="M3859" s="205"/>
      <c r="N3859" s="227">
        <f>Table7[[#This Row],[Drug Cost]]+Table7[[#This Row],[Drug Markup]]+Table7[[#This Row],[Drug Dispensing Fee]]</f>
        <v>0</v>
      </c>
      <c r="O3859" s="132"/>
      <c r="P3859" s="205">
        <f>Table7[[#This Row],[Total Drug Cost]]-Table7[[#This Row],[Total Third-party Pay]]</f>
        <v>0</v>
      </c>
      <c r="Q3859" s="205"/>
      <c r="R3859" s="70" t="e">
        <f>VLOOKUP(Table7[[#This Row],[Patient PHN]],'[1]MASTER LIST'!$C:$D,2,FALSE)</f>
        <v>#N/A</v>
      </c>
    </row>
    <row r="3860" spans="1:18" x14ac:dyDescent="0.25">
      <c r="A3860" s="202"/>
      <c r="B3860" s="203"/>
      <c r="C3860" s="204"/>
      <c r="D3860" s="204"/>
      <c r="E3860" s="204"/>
      <c r="F3860" s="204"/>
      <c r="G3860" s="204"/>
      <c r="H3860" s="131"/>
      <c r="I3860" s="204"/>
      <c r="J3860" s="204"/>
      <c r="K3860" s="205"/>
      <c r="L3860" s="205"/>
      <c r="M3860" s="205"/>
      <c r="N3860" s="227">
        <f>Table7[[#This Row],[Drug Cost]]+Table7[[#This Row],[Drug Markup]]+Table7[[#This Row],[Drug Dispensing Fee]]</f>
        <v>0</v>
      </c>
      <c r="O3860" s="132"/>
      <c r="P3860" s="205">
        <f>Table7[[#This Row],[Total Drug Cost]]-Table7[[#This Row],[Total Third-party Pay]]</f>
        <v>0</v>
      </c>
      <c r="Q3860" s="205"/>
      <c r="R3860" s="70" t="e">
        <f>VLOOKUP(Table7[[#This Row],[Patient PHN]],'[1]MASTER LIST'!$C:$D,2,FALSE)</f>
        <v>#N/A</v>
      </c>
    </row>
    <row r="3861" spans="1:18" x14ac:dyDescent="0.25">
      <c r="A3861" s="202"/>
      <c r="B3861" s="203"/>
      <c r="C3861" s="204"/>
      <c r="D3861" s="204"/>
      <c r="E3861" s="204"/>
      <c r="F3861" s="204"/>
      <c r="G3861" s="204"/>
      <c r="H3861" s="131"/>
      <c r="I3861" s="204"/>
      <c r="J3861" s="204"/>
      <c r="K3861" s="205"/>
      <c r="L3861" s="205"/>
      <c r="M3861" s="205"/>
      <c r="N3861" s="227">
        <f>Table7[[#This Row],[Drug Cost]]+Table7[[#This Row],[Drug Markup]]+Table7[[#This Row],[Drug Dispensing Fee]]</f>
        <v>0</v>
      </c>
      <c r="O3861" s="132"/>
      <c r="P3861" s="205">
        <f>Table7[[#This Row],[Total Drug Cost]]-Table7[[#This Row],[Total Third-party Pay]]</f>
        <v>0</v>
      </c>
      <c r="Q3861" s="205"/>
      <c r="R3861" s="70" t="e">
        <f>VLOOKUP(Table7[[#This Row],[Patient PHN]],'[1]MASTER LIST'!$C:$D,2,FALSE)</f>
        <v>#N/A</v>
      </c>
    </row>
    <row r="3862" spans="1:18" x14ac:dyDescent="0.25">
      <c r="A3862" s="202"/>
      <c r="B3862" s="203"/>
      <c r="C3862" s="204"/>
      <c r="D3862" s="204"/>
      <c r="E3862" s="204"/>
      <c r="F3862" s="204"/>
      <c r="G3862" s="204"/>
      <c r="H3862" s="131"/>
      <c r="I3862" s="204"/>
      <c r="J3862" s="204"/>
      <c r="K3862" s="205"/>
      <c r="L3862" s="205"/>
      <c r="M3862" s="205"/>
      <c r="N3862" s="227">
        <f>Table7[[#This Row],[Drug Cost]]+Table7[[#This Row],[Drug Markup]]+Table7[[#This Row],[Drug Dispensing Fee]]</f>
        <v>0</v>
      </c>
      <c r="O3862" s="132"/>
      <c r="P3862" s="205">
        <f>Table7[[#This Row],[Total Drug Cost]]-Table7[[#This Row],[Total Third-party Pay]]</f>
        <v>0</v>
      </c>
      <c r="Q3862" s="205"/>
      <c r="R3862" s="70" t="e">
        <f>VLOOKUP(Table7[[#This Row],[Patient PHN]],'[1]MASTER LIST'!$C:$D,2,FALSE)</f>
        <v>#N/A</v>
      </c>
    </row>
    <row r="3863" spans="1:18" x14ac:dyDescent="0.25">
      <c r="A3863" s="202"/>
      <c r="B3863" s="203"/>
      <c r="C3863" s="204"/>
      <c r="D3863" s="204"/>
      <c r="E3863" s="204"/>
      <c r="F3863" s="204"/>
      <c r="G3863" s="204"/>
      <c r="H3863" s="131"/>
      <c r="I3863" s="204"/>
      <c r="J3863" s="204"/>
      <c r="K3863" s="205"/>
      <c r="L3863" s="205"/>
      <c r="M3863" s="205"/>
      <c r="N3863" s="227">
        <f>Table7[[#This Row],[Drug Cost]]+Table7[[#This Row],[Drug Markup]]+Table7[[#This Row],[Drug Dispensing Fee]]</f>
        <v>0</v>
      </c>
      <c r="O3863" s="132"/>
      <c r="P3863" s="205">
        <f>Table7[[#This Row],[Total Drug Cost]]-Table7[[#This Row],[Total Third-party Pay]]</f>
        <v>0</v>
      </c>
      <c r="Q3863" s="205"/>
      <c r="R3863" s="70" t="e">
        <f>VLOOKUP(Table7[[#This Row],[Patient PHN]],'[1]MASTER LIST'!$C:$D,2,FALSE)</f>
        <v>#N/A</v>
      </c>
    </row>
    <row r="3864" spans="1:18" x14ac:dyDescent="0.25">
      <c r="A3864" s="202"/>
      <c r="B3864" s="203"/>
      <c r="C3864" s="204"/>
      <c r="D3864" s="204"/>
      <c r="E3864" s="204"/>
      <c r="F3864" s="204"/>
      <c r="G3864" s="204"/>
      <c r="H3864" s="131"/>
      <c r="I3864" s="204"/>
      <c r="J3864" s="204"/>
      <c r="K3864" s="205"/>
      <c r="L3864" s="205"/>
      <c r="M3864" s="205"/>
      <c r="N3864" s="227">
        <f>Table7[[#This Row],[Drug Cost]]+Table7[[#This Row],[Drug Markup]]+Table7[[#This Row],[Drug Dispensing Fee]]</f>
        <v>0</v>
      </c>
      <c r="O3864" s="132"/>
      <c r="P3864" s="205">
        <f>Table7[[#This Row],[Total Drug Cost]]-Table7[[#This Row],[Total Third-party Pay]]</f>
        <v>0</v>
      </c>
      <c r="Q3864" s="205"/>
      <c r="R3864" s="70" t="e">
        <f>VLOOKUP(Table7[[#This Row],[Patient PHN]],'[1]MASTER LIST'!$C:$D,2,FALSE)</f>
        <v>#N/A</v>
      </c>
    </row>
    <row r="3865" spans="1:18" x14ac:dyDescent="0.25">
      <c r="A3865" s="202"/>
      <c r="B3865" s="203"/>
      <c r="C3865" s="204"/>
      <c r="D3865" s="204"/>
      <c r="E3865" s="204"/>
      <c r="F3865" s="204"/>
      <c r="G3865" s="204"/>
      <c r="H3865" s="131"/>
      <c r="I3865" s="204"/>
      <c r="J3865" s="204"/>
      <c r="K3865" s="205"/>
      <c r="L3865" s="205"/>
      <c r="M3865" s="205"/>
      <c r="N3865" s="227">
        <f>Table7[[#This Row],[Drug Cost]]+Table7[[#This Row],[Drug Markup]]+Table7[[#This Row],[Drug Dispensing Fee]]</f>
        <v>0</v>
      </c>
      <c r="O3865" s="132"/>
      <c r="P3865" s="205">
        <f>Table7[[#This Row],[Total Drug Cost]]-Table7[[#This Row],[Total Third-party Pay]]</f>
        <v>0</v>
      </c>
      <c r="Q3865" s="205"/>
      <c r="R3865" s="70" t="e">
        <f>VLOOKUP(Table7[[#This Row],[Patient PHN]],'[1]MASTER LIST'!$C:$D,2,FALSE)</f>
        <v>#N/A</v>
      </c>
    </row>
    <row r="3866" spans="1:18" x14ac:dyDescent="0.25">
      <c r="A3866" s="202"/>
      <c r="B3866" s="203"/>
      <c r="C3866" s="204"/>
      <c r="D3866" s="204"/>
      <c r="E3866" s="204"/>
      <c r="F3866" s="204"/>
      <c r="G3866" s="204"/>
      <c r="H3866" s="131"/>
      <c r="I3866" s="204"/>
      <c r="J3866" s="204"/>
      <c r="K3866" s="205"/>
      <c r="L3866" s="205"/>
      <c r="M3866" s="205"/>
      <c r="N3866" s="227">
        <f>Table7[[#This Row],[Drug Cost]]+Table7[[#This Row],[Drug Markup]]+Table7[[#This Row],[Drug Dispensing Fee]]</f>
        <v>0</v>
      </c>
      <c r="O3866" s="132"/>
      <c r="P3866" s="205">
        <f>Table7[[#This Row],[Total Drug Cost]]-Table7[[#This Row],[Total Third-party Pay]]</f>
        <v>0</v>
      </c>
      <c r="Q3866" s="205"/>
      <c r="R3866" s="70" t="e">
        <f>VLOOKUP(Table7[[#This Row],[Patient PHN]],'[1]MASTER LIST'!$C:$D,2,FALSE)</f>
        <v>#N/A</v>
      </c>
    </row>
    <row r="3867" spans="1:18" x14ac:dyDescent="0.25">
      <c r="A3867" s="202"/>
      <c r="B3867" s="203"/>
      <c r="C3867" s="204"/>
      <c r="D3867" s="204"/>
      <c r="E3867" s="204"/>
      <c r="F3867" s="204"/>
      <c r="G3867" s="204"/>
      <c r="H3867" s="131"/>
      <c r="I3867" s="204"/>
      <c r="J3867" s="204"/>
      <c r="K3867" s="205"/>
      <c r="L3867" s="205"/>
      <c r="M3867" s="205"/>
      <c r="N3867" s="227">
        <f>Table7[[#This Row],[Drug Cost]]+Table7[[#This Row],[Drug Markup]]+Table7[[#This Row],[Drug Dispensing Fee]]</f>
        <v>0</v>
      </c>
      <c r="O3867" s="132"/>
      <c r="P3867" s="205">
        <f>Table7[[#This Row],[Total Drug Cost]]-Table7[[#This Row],[Total Third-party Pay]]</f>
        <v>0</v>
      </c>
      <c r="Q3867" s="205"/>
      <c r="R3867" s="70" t="e">
        <f>VLOOKUP(Table7[[#This Row],[Patient PHN]],'[1]MASTER LIST'!$C:$D,2,FALSE)</f>
        <v>#N/A</v>
      </c>
    </row>
    <row r="3868" spans="1:18" x14ac:dyDescent="0.25">
      <c r="A3868" s="202"/>
      <c r="B3868" s="203"/>
      <c r="C3868" s="204"/>
      <c r="D3868" s="204"/>
      <c r="E3868" s="204"/>
      <c r="F3868" s="204"/>
      <c r="G3868" s="204"/>
      <c r="H3868" s="131"/>
      <c r="I3868" s="204"/>
      <c r="J3868" s="204"/>
      <c r="K3868" s="205"/>
      <c r="L3868" s="205"/>
      <c r="M3868" s="205"/>
      <c r="N3868" s="227">
        <f>Table7[[#This Row],[Drug Cost]]+Table7[[#This Row],[Drug Markup]]+Table7[[#This Row],[Drug Dispensing Fee]]</f>
        <v>0</v>
      </c>
      <c r="O3868" s="132"/>
      <c r="P3868" s="205">
        <f>Table7[[#This Row],[Total Drug Cost]]-Table7[[#This Row],[Total Third-party Pay]]</f>
        <v>0</v>
      </c>
      <c r="Q3868" s="205"/>
      <c r="R3868" s="70" t="e">
        <f>VLOOKUP(Table7[[#This Row],[Patient PHN]],'[1]MASTER LIST'!$C:$D,2,FALSE)</f>
        <v>#N/A</v>
      </c>
    </row>
    <row r="3869" spans="1:18" x14ac:dyDescent="0.25">
      <c r="A3869" s="202"/>
      <c r="B3869" s="203"/>
      <c r="C3869" s="204"/>
      <c r="D3869" s="204"/>
      <c r="E3869" s="204"/>
      <c r="F3869" s="204"/>
      <c r="G3869" s="204"/>
      <c r="H3869" s="131"/>
      <c r="I3869" s="204"/>
      <c r="J3869" s="204"/>
      <c r="K3869" s="205"/>
      <c r="L3869" s="205"/>
      <c r="M3869" s="205"/>
      <c r="N3869" s="227">
        <f>Table7[[#This Row],[Drug Cost]]+Table7[[#This Row],[Drug Markup]]+Table7[[#This Row],[Drug Dispensing Fee]]</f>
        <v>0</v>
      </c>
      <c r="O3869" s="132"/>
      <c r="P3869" s="205">
        <f>Table7[[#This Row],[Total Drug Cost]]-Table7[[#This Row],[Total Third-party Pay]]</f>
        <v>0</v>
      </c>
      <c r="Q3869" s="205"/>
      <c r="R3869" s="70" t="e">
        <f>VLOOKUP(Table7[[#This Row],[Patient PHN]],'[1]MASTER LIST'!$C:$D,2,FALSE)</f>
        <v>#N/A</v>
      </c>
    </row>
    <row r="3870" spans="1:18" x14ac:dyDescent="0.25">
      <c r="A3870" s="202"/>
      <c r="B3870" s="203"/>
      <c r="C3870" s="204"/>
      <c r="D3870" s="204"/>
      <c r="E3870" s="204"/>
      <c r="F3870" s="204"/>
      <c r="G3870" s="204"/>
      <c r="H3870" s="131"/>
      <c r="I3870" s="204"/>
      <c r="J3870" s="204"/>
      <c r="K3870" s="205"/>
      <c r="L3870" s="205"/>
      <c r="M3870" s="205"/>
      <c r="N3870" s="227">
        <f>Table7[[#This Row],[Drug Cost]]+Table7[[#This Row],[Drug Markup]]+Table7[[#This Row],[Drug Dispensing Fee]]</f>
        <v>0</v>
      </c>
      <c r="O3870" s="132"/>
      <c r="P3870" s="205">
        <f>Table7[[#This Row],[Total Drug Cost]]-Table7[[#This Row],[Total Third-party Pay]]</f>
        <v>0</v>
      </c>
      <c r="Q3870" s="205"/>
      <c r="R3870" s="70" t="e">
        <f>VLOOKUP(Table7[[#This Row],[Patient PHN]],'[1]MASTER LIST'!$C:$D,2,FALSE)</f>
        <v>#N/A</v>
      </c>
    </row>
    <row r="3871" spans="1:18" x14ac:dyDescent="0.25">
      <c r="A3871" s="202"/>
      <c r="B3871" s="203"/>
      <c r="C3871" s="204"/>
      <c r="D3871" s="204"/>
      <c r="E3871" s="204"/>
      <c r="F3871" s="204"/>
      <c r="G3871" s="204"/>
      <c r="H3871" s="131"/>
      <c r="I3871" s="204"/>
      <c r="J3871" s="204"/>
      <c r="K3871" s="205"/>
      <c r="L3871" s="205"/>
      <c r="M3871" s="205"/>
      <c r="N3871" s="227">
        <f>Table7[[#This Row],[Drug Cost]]+Table7[[#This Row],[Drug Markup]]+Table7[[#This Row],[Drug Dispensing Fee]]</f>
        <v>0</v>
      </c>
      <c r="O3871" s="132"/>
      <c r="P3871" s="205">
        <f>Table7[[#This Row],[Total Drug Cost]]-Table7[[#This Row],[Total Third-party Pay]]</f>
        <v>0</v>
      </c>
      <c r="Q3871" s="205"/>
      <c r="R3871" s="70" t="e">
        <f>VLOOKUP(Table7[[#This Row],[Patient PHN]],'[1]MASTER LIST'!$C:$D,2,FALSE)</f>
        <v>#N/A</v>
      </c>
    </row>
    <row r="3872" spans="1:18" x14ac:dyDescent="0.25">
      <c r="A3872" s="202"/>
      <c r="B3872" s="203"/>
      <c r="C3872" s="204"/>
      <c r="D3872" s="204"/>
      <c r="E3872" s="204"/>
      <c r="F3872" s="204"/>
      <c r="G3872" s="204"/>
      <c r="H3872" s="131"/>
      <c r="I3872" s="204"/>
      <c r="J3872" s="204"/>
      <c r="K3872" s="205"/>
      <c r="L3872" s="205"/>
      <c r="M3872" s="205"/>
      <c r="N3872" s="227">
        <f>Table7[[#This Row],[Drug Cost]]+Table7[[#This Row],[Drug Markup]]+Table7[[#This Row],[Drug Dispensing Fee]]</f>
        <v>0</v>
      </c>
      <c r="O3872" s="132"/>
      <c r="P3872" s="205">
        <f>Table7[[#This Row],[Total Drug Cost]]-Table7[[#This Row],[Total Third-party Pay]]</f>
        <v>0</v>
      </c>
      <c r="Q3872" s="205"/>
      <c r="R3872" s="70" t="e">
        <f>VLOOKUP(Table7[[#This Row],[Patient PHN]],'[1]MASTER LIST'!$C:$D,2,FALSE)</f>
        <v>#N/A</v>
      </c>
    </row>
    <row r="3873" spans="1:18" x14ac:dyDescent="0.25">
      <c r="A3873" s="202"/>
      <c r="B3873" s="203"/>
      <c r="C3873" s="204"/>
      <c r="D3873" s="204"/>
      <c r="E3873" s="204"/>
      <c r="F3873" s="204"/>
      <c r="G3873" s="204"/>
      <c r="H3873" s="131"/>
      <c r="I3873" s="204"/>
      <c r="J3873" s="204"/>
      <c r="K3873" s="205"/>
      <c r="L3873" s="205"/>
      <c r="M3873" s="205"/>
      <c r="N3873" s="227">
        <f>Table7[[#This Row],[Drug Cost]]+Table7[[#This Row],[Drug Markup]]+Table7[[#This Row],[Drug Dispensing Fee]]</f>
        <v>0</v>
      </c>
      <c r="O3873" s="132"/>
      <c r="P3873" s="205">
        <f>Table7[[#This Row],[Total Drug Cost]]-Table7[[#This Row],[Total Third-party Pay]]</f>
        <v>0</v>
      </c>
      <c r="Q3873" s="205"/>
      <c r="R3873" s="70" t="e">
        <f>VLOOKUP(Table7[[#This Row],[Patient PHN]],'[1]MASTER LIST'!$C:$D,2,FALSE)</f>
        <v>#N/A</v>
      </c>
    </row>
    <row r="3874" spans="1:18" x14ac:dyDescent="0.25">
      <c r="A3874" s="202"/>
      <c r="B3874" s="203"/>
      <c r="C3874" s="204"/>
      <c r="D3874" s="204"/>
      <c r="E3874" s="204"/>
      <c r="F3874" s="204"/>
      <c r="G3874" s="204"/>
      <c r="H3874" s="131"/>
      <c r="I3874" s="204"/>
      <c r="J3874" s="204"/>
      <c r="K3874" s="205"/>
      <c r="L3874" s="205"/>
      <c r="M3874" s="205"/>
      <c r="N3874" s="227">
        <f>Table7[[#This Row],[Drug Cost]]+Table7[[#This Row],[Drug Markup]]+Table7[[#This Row],[Drug Dispensing Fee]]</f>
        <v>0</v>
      </c>
      <c r="O3874" s="132"/>
      <c r="P3874" s="205">
        <f>Table7[[#This Row],[Total Drug Cost]]-Table7[[#This Row],[Total Third-party Pay]]</f>
        <v>0</v>
      </c>
      <c r="Q3874" s="205"/>
      <c r="R3874" s="70" t="e">
        <f>VLOOKUP(Table7[[#This Row],[Patient PHN]],'[1]MASTER LIST'!$C:$D,2,FALSE)</f>
        <v>#N/A</v>
      </c>
    </row>
    <row r="3875" spans="1:18" x14ac:dyDescent="0.25">
      <c r="A3875" s="202"/>
      <c r="B3875" s="203"/>
      <c r="C3875" s="204"/>
      <c r="D3875" s="204"/>
      <c r="E3875" s="204"/>
      <c r="F3875" s="204"/>
      <c r="G3875" s="204"/>
      <c r="H3875" s="131"/>
      <c r="I3875" s="204"/>
      <c r="J3875" s="204"/>
      <c r="K3875" s="205"/>
      <c r="L3875" s="205"/>
      <c r="M3875" s="205"/>
      <c r="N3875" s="227">
        <f>Table7[[#This Row],[Drug Cost]]+Table7[[#This Row],[Drug Markup]]+Table7[[#This Row],[Drug Dispensing Fee]]</f>
        <v>0</v>
      </c>
      <c r="O3875" s="132"/>
      <c r="P3875" s="205">
        <f>Table7[[#This Row],[Total Drug Cost]]-Table7[[#This Row],[Total Third-party Pay]]</f>
        <v>0</v>
      </c>
      <c r="Q3875" s="205"/>
      <c r="R3875" s="70" t="e">
        <f>VLOOKUP(Table7[[#This Row],[Patient PHN]],'[1]MASTER LIST'!$C:$D,2,FALSE)</f>
        <v>#N/A</v>
      </c>
    </row>
    <row r="3876" spans="1:18" x14ac:dyDescent="0.25">
      <c r="A3876" s="202"/>
      <c r="B3876" s="203"/>
      <c r="C3876" s="204"/>
      <c r="D3876" s="204"/>
      <c r="E3876" s="204"/>
      <c r="F3876" s="204"/>
      <c r="G3876" s="204"/>
      <c r="H3876" s="131"/>
      <c r="I3876" s="204"/>
      <c r="J3876" s="204"/>
      <c r="K3876" s="205"/>
      <c r="L3876" s="205"/>
      <c r="M3876" s="205"/>
      <c r="N3876" s="227">
        <f>Table7[[#This Row],[Drug Cost]]+Table7[[#This Row],[Drug Markup]]+Table7[[#This Row],[Drug Dispensing Fee]]</f>
        <v>0</v>
      </c>
      <c r="O3876" s="132"/>
      <c r="P3876" s="205">
        <f>Table7[[#This Row],[Total Drug Cost]]-Table7[[#This Row],[Total Third-party Pay]]</f>
        <v>0</v>
      </c>
      <c r="Q3876" s="205"/>
      <c r="R3876" s="70" t="e">
        <f>VLOOKUP(Table7[[#This Row],[Patient PHN]],'[1]MASTER LIST'!$C:$D,2,FALSE)</f>
        <v>#N/A</v>
      </c>
    </row>
    <row r="3877" spans="1:18" x14ac:dyDescent="0.25">
      <c r="A3877" s="202"/>
      <c r="B3877" s="203"/>
      <c r="C3877" s="204"/>
      <c r="D3877" s="204"/>
      <c r="E3877" s="204"/>
      <c r="F3877" s="204"/>
      <c r="G3877" s="204"/>
      <c r="H3877" s="131"/>
      <c r="I3877" s="204"/>
      <c r="J3877" s="204"/>
      <c r="K3877" s="205"/>
      <c r="L3877" s="205"/>
      <c r="M3877" s="205"/>
      <c r="N3877" s="227">
        <f>Table7[[#This Row],[Drug Cost]]+Table7[[#This Row],[Drug Markup]]+Table7[[#This Row],[Drug Dispensing Fee]]</f>
        <v>0</v>
      </c>
      <c r="O3877" s="132"/>
      <c r="P3877" s="205">
        <f>Table7[[#This Row],[Total Drug Cost]]-Table7[[#This Row],[Total Third-party Pay]]</f>
        <v>0</v>
      </c>
      <c r="Q3877" s="205"/>
      <c r="R3877" s="70" t="e">
        <f>VLOOKUP(Table7[[#This Row],[Patient PHN]],'[1]MASTER LIST'!$C:$D,2,FALSE)</f>
        <v>#N/A</v>
      </c>
    </row>
    <row r="3878" spans="1:18" x14ac:dyDescent="0.25">
      <c r="A3878" s="202"/>
      <c r="B3878" s="203"/>
      <c r="C3878" s="204"/>
      <c r="D3878" s="204"/>
      <c r="E3878" s="204"/>
      <c r="F3878" s="204"/>
      <c r="G3878" s="204"/>
      <c r="H3878" s="131"/>
      <c r="I3878" s="204"/>
      <c r="J3878" s="204"/>
      <c r="K3878" s="205"/>
      <c r="L3878" s="205"/>
      <c r="M3878" s="205"/>
      <c r="N3878" s="227">
        <f>Table7[[#This Row],[Drug Cost]]+Table7[[#This Row],[Drug Markup]]+Table7[[#This Row],[Drug Dispensing Fee]]</f>
        <v>0</v>
      </c>
      <c r="O3878" s="132"/>
      <c r="P3878" s="205">
        <f>Table7[[#This Row],[Total Drug Cost]]-Table7[[#This Row],[Total Third-party Pay]]</f>
        <v>0</v>
      </c>
      <c r="Q3878" s="205"/>
      <c r="R3878" s="70" t="e">
        <f>VLOOKUP(Table7[[#This Row],[Patient PHN]],'[1]MASTER LIST'!$C:$D,2,FALSE)</f>
        <v>#N/A</v>
      </c>
    </row>
    <row r="3879" spans="1:18" x14ac:dyDescent="0.25">
      <c r="A3879" s="202"/>
      <c r="B3879" s="203"/>
      <c r="C3879" s="204"/>
      <c r="D3879" s="204"/>
      <c r="E3879" s="204"/>
      <c r="F3879" s="204"/>
      <c r="G3879" s="204"/>
      <c r="H3879" s="131"/>
      <c r="I3879" s="204"/>
      <c r="J3879" s="204"/>
      <c r="K3879" s="205"/>
      <c r="L3879" s="205"/>
      <c r="M3879" s="205"/>
      <c r="N3879" s="227">
        <f>Table7[[#This Row],[Drug Cost]]+Table7[[#This Row],[Drug Markup]]+Table7[[#This Row],[Drug Dispensing Fee]]</f>
        <v>0</v>
      </c>
      <c r="O3879" s="132"/>
      <c r="P3879" s="205">
        <f>Table7[[#This Row],[Total Drug Cost]]-Table7[[#This Row],[Total Third-party Pay]]</f>
        <v>0</v>
      </c>
      <c r="Q3879" s="205"/>
      <c r="R3879" s="70" t="e">
        <f>VLOOKUP(Table7[[#This Row],[Patient PHN]],'[1]MASTER LIST'!$C:$D,2,FALSE)</f>
        <v>#N/A</v>
      </c>
    </row>
    <row r="3880" spans="1:18" x14ac:dyDescent="0.25">
      <c r="A3880" s="202"/>
      <c r="B3880" s="203"/>
      <c r="C3880" s="204"/>
      <c r="D3880" s="204"/>
      <c r="E3880" s="204"/>
      <c r="F3880" s="204"/>
      <c r="G3880" s="204"/>
      <c r="H3880" s="131"/>
      <c r="I3880" s="204"/>
      <c r="J3880" s="204"/>
      <c r="K3880" s="205"/>
      <c r="L3880" s="205"/>
      <c r="M3880" s="205"/>
      <c r="N3880" s="227">
        <f>Table7[[#This Row],[Drug Cost]]+Table7[[#This Row],[Drug Markup]]+Table7[[#This Row],[Drug Dispensing Fee]]</f>
        <v>0</v>
      </c>
      <c r="O3880" s="132"/>
      <c r="P3880" s="205">
        <f>Table7[[#This Row],[Total Drug Cost]]-Table7[[#This Row],[Total Third-party Pay]]</f>
        <v>0</v>
      </c>
      <c r="Q3880" s="205"/>
      <c r="R3880" s="70" t="e">
        <f>VLOOKUP(Table7[[#This Row],[Patient PHN]],'[1]MASTER LIST'!$C:$D,2,FALSE)</f>
        <v>#N/A</v>
      </c>
    </row>
    <row r="3881" spans="1:18" x14ac:dyDescent="0.25">
      <c r="A3881" s="202"/>
      <c r="B3881" s="203"/>
      <c r="C3881" s="204"/>
      <c r="D3881" s="204"/>
      <c r="E3881" s="204"/>
      <c r="F3881" s="204"/>
      <c r="G3881" s="204"/>
      <c r="H3881" s="131"/>
      <c r="I3881" s="204"/>
      <c r="J3881" s="204"/>
      <c r="K3881" s="205"/>
      <c r="L3881" s="205"/>
      <c r="M3881" s="205"/>
      <c r="N3881" s="227">
        <f>Table7[[#This Row],[Drug Cost]]+Table7[[#This Row],[Drug Markup]]+Table7[[#This Row],[Drug Dispensing Fee]]</f>
        <v>0</v>
      </c>
      <c r="O3881" s="132"/>
      <c r="P3881" s="205">
        <f>Table7[[#This Row],[Total Drug Cost]]-Table7[[#This Row],[Total Third-party Pay]]</f>
        <v>0</v>
      </c>
      <c r="Q3881" s="205"/>
      <c r="R3881" s="70" t="e">
        <f>VLOOKUP(Table7[[#This Row],[Patient PHN]],'[1]MASTER LIST'!$C:$D,2,FALSE)</f>
        <v>#N/A</v>
      </c>
    </row>
    <row r="3882" spans="1:18" x14ac:dyDescent="0.25">
      <c r="A3882" s="202"/>
      <c r="B3882" s="203"/>
      <c r="C3882" s="204"/>
      <c r="D3882" s="204"/>
      <c r="E3882" s="204"/>
      <c r="F3882" s="204"/>
      <c r="G3882" s="204"/>
      <c r="H3882" s="131"/>
      <c r="I3882" s="204"/>
      <c r="J3882" s="204"/>
      <c r="K3882" s="205"/>
      <c r="L3882" s="205"/>
      <c r="M3882" s="205"/>
      <c r="N3882" s="227">
        <f>Table7[[#This Row],[Drug Cost]]+Table7[[#This Row],[Drug Markup]]+Table7[[#This Row],[Drug Dispensing Fee]]</f>
        <v>0</v>
      </c>
      <c r="O3882" s="132"/>
      <c r="P3882" s="205">
        <f>Table7[[#This Row],[Total Drug Cost]]-Table7[[#This Row],[Total Third-party Pay]]</f>
        <v>0</v>
      </c>
      <c r="Q3882" s="205"/>
      <c r="R3882" s="70" t="e">
        <f>VLOOKUP(Table7[[#This Row],[Patient PHN]],'[1]MASTER LIST'!$C:$D,2,FALSE)</f>
        <v>#N/A</v>
      </c>
    </row>
    <row r="3883" spans="1:18" x14ac:dyDescent="0.25">
      <c r="A3883" s="202"/>
      <c r="B3883" s="203"/>
      <c r="C3883" s="204"/>
      <c r="D3883" s="204"/>
      <c r="E3883" s="204"/>
      <c r="F3883" s="204"/>
      <c r="G3883" s="204"/>
      <c r="H3883" s="131"/>
      <c r="I3883" s="204"/>
      <c r="J3883" s="204"/>
      <c r="K3883" s="205"/>
      <c r="L3883" s="205"/>
      <c r="M3883" s="205"/>
      <c r="N3883" s="227">
        <f>Table7[[#This Row],[Drug Cost]]+Table7[[#This Row],[Drug Markup]]+Table7[[#This Row],[Drug Dispensing Fee]]</f>
        <v>0</v>
      </c>
      <c r="O3883" s="132"/>
      <c r="P3883" s="205">
        <f>Table7[[#This Row],[Total Drug Cost]]-Table7[[#This Row],[Total Third-party Pay]]</f>
        <v>0</v>
      </c>
      <c r="Q3883" s="205"/>
      <c r="R3883" s="70" t="e">
        <f>VLOOKUP(Table7[[#This Row],[Patient PHN]],'[1]MASTER LIST'!$C:$D,2,FALSE)</f>
        <v>#N/A</v>
      </c>
    </row>
    <row r="3884" spans="1:18" x14ac:dyDescent="0.25">
      <c r="A3884" s="202"/>
      <c r="B3884" s="203"/>
      <c r="C3884" s="204"/>
      <c r="D3884" s="204"/>
      <c r="E3884" s="204"/>
      <c r="F3884" s="204"/>
      <c r="G3884" s="204"/>
      <c r="H3884" s="131"/>
      <c r="I3884" s="204"/>
      <c r="J3884" s="204"/>
      <c r="K3884" s="205"/>
      <c r="L3884" s="205"/>
      <c r="M3884" s="205"/>
      <c r="N3884" s="227">
        <f>Table7[[#This Row],[Drug Cost]]+Table7[[#This Row],[Drug Markup]]+Table7[[#This Row],[Drug Dispensing Fee]]</f>
        <v>0</v>
      </c>
      <c r="O3884" s="132"/>
      <c r="P3884" s="205">
        <f>Table7[[#This Row],[Total Drug Cost]]-Table7[[#This Row],[Total Third-party Pay]]</f>
        <v>0</v>
      </c>
      <c r="Q3884" s="205"/>
      <c r="R3884" s="70" t="e">
        <f>VLOOKUP(Table7[[#This Row],[Patient PHN]],'[1]MASTER LIST'!$C:$D,2,FALSE)</f>
        <v>#N/A</v>
      </c>
    </row>
    <row r="3885" spans="1:18" x14ac:dyDescent="0.25">
      <c r="A3885" s="202"/>
      <c r="B3885" s="203"/>
      <c r="C3885" s="204"/>
      <c r="D3885" s="204"/>
      <c r="E3885" s="204"/>
      <c r="F3885" s="204"/>
      <c r="G3885" s="204"/>
      <c r="H3885" s="131"/>
      <c r="I3885" s="204"/>
      <c r="J3885" s="204"/>
      <c r="K3885" s="205"/>
      <c r="L3885" s="205"/>
      <c r="M3885" s="205"/>
      <c r="N3885" s="227">
        <f>Table7[[#This Row],[Drug Cost]]+Table7[[#This Row],[Drug Markup]]+Table7[[#This Row],[Drug Dispensing Fee]]</f>
        <v>0</v>
      </c>
      <c r="O3885" s="132"/>
      <c r="P3885" s="205">
        <f>Table7[[#This Row],[Total Drug Cost]]-Table7[[#This Row],[Total Third-party Pay]]</f>
        <v>0</v>
      </c>
      <c r="Q3885" s="205"/>
      <c r="R3885" s="70" t="e">
        <f>VLOOKUP(Table7[[#This Row],[Patient PHN]],'[1]MASTER LIST'!$C:$D,2,FALSE)</f>
        <v>#N/A</v>
      </c>
    </row>
    <row r="3886" spans="1:18" x14ac:dyDescent="0.25">
      <c r="A3886" s="202"/>
      <c r="B3886" s="203"/>
      <c r="C3886" s="204"/>
      <c r="D3886" s="204"/>
      <c r="E3886" s="204"/>
      <c r="F3886" s="204"/>
      <c r="G3886" s="204"/>
      <c r="H3886" s="131"/>
      <c r="I3886" s="204"/>
      <c r="J3886" s="204"/>
      <c r="K3886" s="205"/>
      <c r="L3886" s="205"/>
      <c r="M3886" s="205"/>
      <c r="N3886" s="227">
        <f>Table7[[#This Row],[Drug Cost]]+Table7[[#This Row],[Drug Markup]]+Table7[[#This Row],[Drug Dispensing Fee]]</f>
        <v>0</v>
      </c>
      <c r="O3886" s="132"/>
      <c r="P3886" s="205">
        <f>Table7[[#This Row],[Total Drug Cost]]-Table7[[#This Row],[Total Third-party Pay]]</f>
        <v>0</v>
      </c>
      <c r="Q3886" s="205"/>
      <c r="R3886" s="70" t="e">
        <f>VLOOKUP(Table7[[#This Row],[Patient PHN]],'[1]MASTER LIST'!$C:$D,2,FALSE)</f>
        <v>#N/A</v>
      </c>
    </row>
    <row r="3887" spans="1:18" x14ac:dyDescent="0.25">
      <c r="A3887" s="202"/>
      <c r="B3887" s="203"/>
      <c r="C3887" s="204"/>
      <c r="D3887" s="204"/>
      <c r="E3887" s="204"/>
      <c r="F3887" s="204"/>
      <c r="G3887" s="204"/>
      <c r="H3887" s="131"/>
      <c r="I3887" s="204"/>
      <c r="J3887" s="204"/>
      <c r="K3887" s="205"/>
      <c r="L3887" s="205"/>
      <c r="M3887" s="205"/>
      <c r="N3887" s="227">
        <f>Table7[[#This Row],[Drug Cost]]+Table7[[#This Row],[Drug Markup]]+Table7[[#This Row],[Drug Dispensing Fee]]</f>
        <v>0</v>
      </c>
      <c r="O3887" s="132"/>
      <c r="P3887" s="205">
        <f>Table7[[#This Row],[Total Drug Cost]]-Table7[[#This Row],[Total Third-party Pay]]</f>
        <v>0</v>
      </c>
      <c r="Q3887" s="205"/>
      <c r="R3887" s="70" t="e">
        <f>VLOOKUP(Table7[[#This Row],[Patient PHN]],'[1]MASTER LIST'!$C:$D,2,FALSE)</f>
        <v>#N/A</v>
      </c>
    </row>
    <row r="3888" spans="1:18" x14ac:dyDescent="0.25">
      <c r="A3888" s="202"/>
      <c r="B3888" s="203"/>
      <c r="C3888" s="204"/>
      <c r="D3888" s="204"/>
      <c r="E3888" s="204"/>
      <c r="F3888" s="204"/>
      <c r="G3888" s="204"/>
      <c r="H3888" s="131"/>
      <c r="I3888" s="204"/>
      <c r="J3888" s="204"/>
      <c r="K3888" s="205"/>
      <c r="L3888" s="205"/>
      <c r="M3888" s="205"/>
      <c r="N3888" s="227">
        <f>Table7[[#This Row],[Drug Cost]]+Table7[[#This Row],[Drug Markup]]+Table7[[#This Row],[Drug Dispensing Fee]]</f>
        <v>0</v>
      </c>
      <c r="O3888" s="132"/>
      <c r="P3888" s="205">
        <f>Table7[[#This Row],[Total Drug Cost]]-Table7[[#This Row],[Total Third-party Pay]]</f>
        <v>0</v>
      </c>
      <c r="Q3888" s="205"/>
      <c r="R3888" s="70" t="e">
        <f>VLOOKUP(Table7[[#This Row],[Patient PHN]],'[1]MASTER LIST'!$C:$D,2,FALSE)</f>
        <v>#N/A</v>
      </c>
    </row>
    <row r="3889" spans="1:18" x14ac:dyDescent="0.25">
      <c r="A3889" s="202"/>
      <c r="B3889" s="203"/>
      <c r="C3889" s="204"/>
      <c r="D3889" s="204"/>
      <c r="E3889" s="204"/>
      <c r="F3889" s="204"/>
      <c r="G3889" s="204"/>
      <c r="H3889" s="131"/>
      <c r="I3889" s="204"/>
      <c r="J3889" s="204"/>
      <c r="K3889" s="205"/>
      <c r="L3889" s="205"/>
      <c r="M3889" s="205"/>
      <c r="N3889" s="227">
        <f>Table7[[#This Row],[Drug Cost]]+Table7[[#This Row],[Drug Markup]]+Table7[[#This Row],[Drug Dispensing Fee]]</f>
        <v>0</v>
      </c>
      <c r="O3889" s="132"/>
      <c r="P3889" s="205">
        <f>Table7[[#This Row],[Total Drug Cost]]-Table7[[#This Row],[Total Third-party Pay]]</f>
        <v>0</v>
      </c>
      <c r="Q3889" s="205"/>
      <c r="R3889" s="70" t="e">
        <f>VLOOKUP(Table7[[#This Row],[Patient PHN]],'[1]MASTER LIST'!$C:$D,2,FALSE)</f>
        <v>#N/A</v>
      </c>
    </row>
    <row r="3890" spans="1:18" x14ac:dyDescent="0.25">
      <c r="A3890" s="202"/>
      <c r="B3890" s="203"/>
      <c r="C3890" s="204"/>
      <c r="D3890" s="204"/>
      <c r="E3890" s="204"/>
      <c r="F3890" s="204"/>
      <c r="G3890" s="204"/>
      <c r="H3890" s="131"/>
      <c r="I3890" s="204"/>
      <c r="J3890" s="204"/>
      <c r="K3890" s="205"/>
      <c r="L3890" s="205"/>
      <c r="M3890" s="205"/>
      <c r="N3890" s="227">
        <f>Table7[[#This Row],[Drug Cost]]+Table7[[#This Row],[Drug Markup]]+Table7[[#This Row],[Drug Dispensing Fee]]</f>
        <v>0</v>
      </c>
      <c r="O3890" s="132"/>
      <c r="P3890" s="205">
        <f>Table7[[#This Row],[Total Drug Cost]]-Table7[[#This Row],[Total Third-party Pay]]</f>
        <v>0</v>
      </c>
      <c r="Q3890" s="205"/>
      <c r="R3890" s="70" t="e">
        <f>VLOOKUP(Table7[[#This Row],[Patient PHN]],'[1]MASTER LIST'!$C:$D,2,FALSE)</f>
        <v>#N/A</v>
      </c>
    </row>
    <row r="3891" spans="1:18" x14ac:dyDescent="0.25">
      <c r="A3891" s="202"/>
      <c r="B3891" s="203"/>
      <c r="C3891" s="204"/>
      <c r="D3891" s="204"/>
      <c r="E3891" s="204"/>
      <c r="F3891" s="204"/>
      <c r="G3891" s="204"/>
      <c r="H3891" s="131"/>
      <c r="I3891" s="204"/>
      <c r="J3891" s="204"/>
      <c r="K3891" s="205"/>
      <c r="L3891" s="205"/>
      <c r="M3891" s="205"/>
      <c r="N3891" s="227">
        <f>Table7[[#This Row],[Drug Cost]]+Table7[[#This Row],[Drug Markup]]+Table7[[#This Row],[Drug Dispensing Fee]]</f>
        <v>0</v>
      </c>
      <c r="O3891" s="132"/>
      <c r="P3891" s="205">
        <f>Table7[[#This Row],[Total Drug Cost]]-Table7[[#This Row],[Total Third-party Pay]]</f>
        <v>0</v>
      </c>
      <c r="Q3891" s="205"/>
      <c r="R3891" s="70" t="e">
        <f>VLOOKUP(Table7[[#This Row],[Patient PHN]],'[1]MASTER LIST'!$C:$D,2,FALSE)</f>
        <v>#N/A</v>
      </c>
    </row>
    <row r="3892" spans="1:18" x14ac:dyDescent="0.25">
      <c r="A3892" s="202"/>
      <c r="B3892" s="203"/>
      <c r="C3892" s="204"/>
      <c r="D3892" s="204"/>
      <c r="E3892" s="204"/>
      <c r="F3892" s="204"/>
      <c r="G3892" s="204"/>
      <c r="H3892" s="131"/>
      <c r="I3892" s="204"/>
      <c r="J3892" s="204"/>
      <c r="K3892" s="205"/>
      <c r="L3892" s="205"/>
      <c r="M3892" s="205"/>
      <c r="N3892" s="227">
        <f>Table7[[#This Row],[Drug Cost]]+Table7[[#This Row],[Drug Markup]]+Table7[[#This Row],[Drug Dispensing Fee]]</f>
        <v>0</v>
      </c>
      <c r="O3892" s="132"/>
      <c r="P3892" s="205">
        <f>Table7[[#This Row],[Total Drug Cost]]-Table7[[#This Row],[Total Third-party Pay]]</f>
        <v>0</v>
      </c>
      <c r="Q3892" s="205"/>
      <c r="R3892" s="70" t="e">
        <f>VLOOKUP(Table7[[#This Row],[Patient PHN]],'[1]MASTER LIST'!$C:$D,2,FALSE)</f>
        <v>#N/A</v>
      </c>
    </row>
    <row r="3893" spans="1:18" x14ac:dyDescent="0.25">
      <c r="A3893" s="202"/>
      <c r="B3893" s="203"/>
      <c r="C3893" s="204"/>
      <c r="D3893" s="204"/>
      <c r="E3893" s="204"/>
      <c r="F3893" s="204"/>
      <c r="G3893" s="204"/>
      <c r="H3893" s="131"/>
      <c r="I3893" s="204"/>
      <c r="J3893" s="204"/>
      <c r="K3893" s="205"/>
      <c r="L3893" s="205"/>
      <c r="M3893" s="205"/>
      <c r="N3893" s="227">
        <f>Table7[[#This Row],[Drug Cost]]+Table7[[#This Row],[Drug Markup]]+Table7[[#This Row],[Drug Dispensing Fee]]</f>
        <v>0</v>
      </c>
      <c r="O3893" s="132"/>
      <c r="P3893" s="205">
        <f>Table7[[#This Row],[Total Drug Cost]]-Table7[[#This Row],[Total Third-party Pay]]</f>
        <v>0</v>
      </c>
      <c r="Q3893" s="205"/>
      <c r="R3893" s="70" t="e">
        <f>VLOOKUP(Table7[[#This Row],[Patient PHN]],'[1]MASTER LIST'!$C:$D,2,FALSE)</f>
        <v>#N/A</v>
      </c>
    </row>
    <row r="3894" spans="1:18" x14ac:dyDescent="0.25">
      <c r="A3894" s="202"/>
      <c r="B3894" s="203"/>
      <c r="C3894" s="204"/>
      <c r="D3894" s="204"/>
      <c r="E3894" s="204"/>
      <c r="F3894" s="204"/>
      <c r="G3894" s="204"/>
      <c r="H3894" s="131"/>
      <c r="I3894" s="204"/>
      <c r="J3894" s="204"/>
      <c r="K3894" s="205"/>
      <c r="L3894" s="205"/>
      <c r="M3894" s="205"/>
      <c r="N3894" s="227">
        <f>Table7[[#This Row],[Drug Cost]]+Table7[[#This Row],[Drug Markup]]+Table7[[#This Row],[Drug Dispensing Fee]]</f>
        <v>0</v>
      </c>
      <c r="O3894" s="132"/>
      <c r="P3894" s="205">
        <f>Table7[[#This Row],[Total Drug Cost]]-Table7[[#This Row],[Total Third-party Pay]]</f>
        <v>0</v>
      </c>
      <c r="Q3894" s="205"/>
      <c r="R3894" s="70" t="e">
        <f>VLOOKUP(Table7[[#This Row],[Patient PHN]],'[1]MASTER LIST'!$C:$D,2,FALSE)</f>
        <v>#N/A</v>
      </c>
    </row>
    <row r="3895" spans="1:18" x14ac:dyDescent="0.25">
      <c r="A3895" s="202"/>
      <c r="B3895" s="203"/>
      <c r="C3895" s="204"/>
      <c r="D3895" s="204"/>
      <c r="E3895" s="204"/>
      <c r="F3895" s="204"/>
      <c r="G3895" s="204"/>
      <c r="H3895" s="131"/>
      <c r="I3895" s="204"/>
      <c r="J3895" s="204"/>
      <c r="K3895" s="205"/>
      <c r="L3895" s="205"/>
      <c r="M3895" s="205"/>
      <c r="N3895" s="227">
        <f>Table7[[#This Row],[Drug Cost]]+Table7[[#This Row],[Drug Markup]]+Table7[[#This Row],[Drug Dispensing Fee]]</f>
        <v>0</v>
      </c>
      <c r="O3895" s="132"/>
      <c r="P3895" s="205">
        <f>Table7[[#This Row],[Total Drug Cost]]-Table7[[#This Row],[Total Third-party Pay]]</f>
        <v>0</v>
      </c>
      <c r="Q3895" s="205"/>
      <c r="R3895" s="70" t="e">
        <f>VLOOKUP(Table7[[#This Row],[Patient PHN]],'[1]MASTER LIST'!$C:$D,2,FALSE)</f>
        <v>#N/A</v>
      </c>
    </row>
    <row r="3896" spans="1:18" x14ac:dyDescent="0.25">
      <c r="A3896" s="202"/>
      <c r="B3896" s="203"/>
      <c r="C3896" s="204"/>
      <c r="D3896" s="204"/>
      <c r="E3896" s="204"/>
      <c r="F3896" s="204"/>
      <c r="G3896" s="204"/>
      <c r="H3896" s="131"/>
      <c r="I3896" s="204"/>
      <c r="J3896" s="204"/>
      <c r="K3896" s="205"/>
      <c r="L3896" s="205"/>
      <c r="M3896" s="205"/>
      <c r="N3896" s="227">
        <f>Table7[[#This Row],[Drug Cost]]+Table7[[#This Row],[Drug Markup]]+Table7[[#This Row],[Drug Dispensing Fee]]</f>
        <v>0</v>
      </c>
      <c r="O3896" s="132"/>
      <c r="P3896" s="205">
        <f>Table7[[#This Row],[Total Drug Cost]]-Table7[[#This Row],[Total Third-party Pay]]</f>
        <v>0</v>
      </c>
      <c r="Q3896" s="205"/>
      <c r="R3896" s="70" t="e">
        <f>VLOOKUP(Table7[[#This Row],[Patient PHN]],'[1]MASTER LIST'!$C:$D,2,FALSE)</f>
        <v>#N/A</v>
      </c>
    </row>
    <row r="3897" spans="1:18" x14ac:dyDescent="0.25">
      <c r="A3897" s="202"/>
      <c r="B3897" s="203"/>
      <c r="C3897" s="204"/>
      <c r="D3897" s="204"/>
      <c r="E3897" s="204"/>
      <c r="F3897" s="204"/>
      <c r="G3897" s="204"/>
      <c r="H3897" s="131"/>
      <c r="I3897" s="204"/>
      <c r="J3897" s="204"/>
      <c r="K3897" s="205"/>
      <c r="L3897" s="205"/>
      <c r="M3897" s="205"/>
      <c r="N3897" s="227">
        <f>Table7[[#This Row],[Drug Cost]]+Table7[[#This Row],[Drug Markup]]+Table7[[#This Row],[Drug Dispensing Fee]]</f>
        <v>0</v>
      </c>
      <c r="O3897" s="132"/>
      <c r="P3897" s="205">
        <f>Table7[[#This Row],[Total Drug Cost]]-Table7[[#This Row],[Total Third-party Pay]]</f>
        <v>0</v>
      </c>
      <c r="Q3897" s="205"/>
      <c r="R3897" s="70" t="e">
        <f>VLOOKUP(Table7[[#This Row],[Patient PHN]],'[1]MASTER LIST'!$C:$D,2,FALSE)</f>
        <v>#N/A</v>
      </c>
    </row>
    <row r="3898" spans="1:18" x14ac:dyDescent="0.25">
      <c r="A3898" s="202"/>
      <c r="B3898" s="203"/>
      <c r="C3898" s="204"/>
      <c r="D3898" s="204"/>
      <c r="E3898" s="204"/>
      <c r="F3898" s="204"/>
      <c r="G3898" s="204"/>
      <c r="H3898" s="131"/>
      <c r="I3898" s="204"/>
      <c r="J3898" s="204"/>
      <c r="K3898" s="205"/>
      <c r="L3898" s="205"/>
      <c r="M3898" s="205"/>
      <c r="N3898" s="227">
        <f>Table7[[#This Row],[Drug Cost]]+Table7[[#This Row],[Drug Markup]]+Table7[[#This Row],[Drug Dispensing Fee]]</f>
        <v>0</v>
      </c>
      <c r="O3898" s="132"/>
      <c r="P3898" s="205">
        <f>Table7[[#This Row],[Total Drug Cost]]-Table7[[#This Row],[Total Third-party Pay]]</f>
        <v>0</v>
      </c>
      <c r="Q3898" s="205"/>
      <c r="R3898" s="70" t="e">
        <f>VLOOKUP(Table7[[#This Row],[Patient PHN]],'[1]MASTER LIST'!$C:$D,2,FALSE)</f>
        <v>#N/A</v>
      </c>
    </row>
    <row r="3899" spans="1:18" x14ac:dyDescent="0.25">
      <c r="A3899" s="202"/>
      <c r="B3899" s="203"/>
      <c r="C3899" s="204"/>
      <c r="D3899" s="204"/>
      <c r="E3899" s="204"/>
      <c r="F3899" s="204"/>
      <c r="G3899" s="204"/>
      <c r="H3899" s="131"/>
      <c r="I3899" s="204"/>
      <c r="J3899" s="204"/>
      <c r="K3899" s="205"/>
      <c r="L3899" s="205"/>
      <c r="M3899" s="205"/>
      <c r="N3899" s="227">
        <f>Table7[[#This Row],[Drug Cost]]+Table7[[#This Row],[Drug Markup]]+Table7[[#This Row],[Drug Dispensing Fee]]</f>
        <v>0</v>
      </c>
      <c r="O3899" s="132"/>
      <c r="P3899" s="205">
        <f>Table7[[#This Row],[Total Drug Cost]]-Table7[[#This Row],[Total Third-party Pay]]</f>
        <v>0</v>
      </c>
      <c r="Q3899" s="205"/>
      <c r="R3899" s="70" t="e">
        <f>VLOOKUP(Table7[[#This Row],[Patient PHN]],'[1]MASTER LIST'!$C:$D,2,FALSE)</f>
        <v>#N/A</v>
      </c>
    </row>
    <row r="3900" spans="1:18" x14ac:dyDescent="0.25">
      <c r="A3900" s="202"/>
      <c r="B3900" s="203"/>
      <c r="C3900" s="204"/>
      <c r="D3900" s="204"/>
      <c r="E3900" s="204"/>
      <c r="F3900" s="204"/>
      <c r="G3900" s="204"/>
      <c r="H3900" s="131"/>
      <c r="I3900" s="204"/>
      <c r="J3900" s="204"/>
      <c r="K3900" s="205"/>
      <c r="L3900" s="205"/>
      <c r="M3900" s="205"/>
      <c r="N3900" s="227">
        <f>Table7[[#This Row],[Drug Cost]]+Table7[[#This Row],[Drug Markup]]+Table7[[#This Row],[Drug Dispensing Fee]]</f>
        <v>0</v>
      </c>
      <c r="O3900" s="132"/>
      <c r="P3900" s="205">
        <f>Table7[[#This Row],[Total Drug Cost]]-Table7[[#This Row],[Total Third-party Pay]]</f>
        <v>0</v>
      </c>
      <c r="Q3900" s="205"/>
      <c r="R3900" s="70" t="e">
        <f>VLOOKUP(Table7[[#This Row],[Patient PHN]],'[1]MASTER LIST'!$C:$D,2,FALSE)</f>
        <v>#N/A</v>
      </c>
    </row>
    <row r="3901" spans="1:18" x14ac:dyDescent="0.25">
      <c r="A3901" s="202"/>
      <c r="B3901" s="203"/>
      <c r="C3901" s="204"/>
      <c r="D3901" s="204"/>
      <c r="E3901" s="204"/>
      <c r="F3901" s="204"/>
      <c r="G3901" s="204"/>
      <c r="H3901" s="131"/>
      <c r="I3901" s="204"/>
      <c r="J3901" s="204"/>
      <c r="K3901" s="205"/>
      <c r="L3901" s="205"/>
      <c r="M3901" s="205"/>
      <c r="N3901" s="227">
        <f>Table7[[#This Row],[Drug Cost]]+Table7[[#This Row],[Drug Markup]]+Table7[[#This Row],[Drug Dispensing Fee]]</f>
        <v>0</v>
      </c>
      <c r="O3901" s="132"/>
      <c r="P3901" s="205">
        <f>Table7[[#This Row],[Total Drug Cost]]-Table7[[#This Row],[Total Third-party Pay]]</f>
        <v>0</v>
      </c>
      <c r="Q3901" s="205"/>
      <c r="R3901" s="70" t="e">
        <f>VLOOKUP(Table7[[#This Row],[Patient PHN]],'[1]MASTER LIST'!$C:$D,2,FALSE)</f>
        <v>#N/A</v>
      </c>
    </row>
    <row r="3902" spans="1:18" x14ac:dyDescent="0.25">
      <c r="A3902" s="202"/>
      <c r="B3902" s="203"/>
      <c r="C3902" s="204"/>
      <c r="D3902" s="204"/>
      <c r="E3902" s="204"/>
      <c r="F3902" s="204"/>
      <c r="G3902" s="204"/>
      <c r="H3902" s="131"/>
      <c r="I3902" s="204"/>
      <c r="J3902" s="204"/>
      <c r="K3902" s="205"/>
      <c r="L3902" s="205"/>
      <c r="M3902" s="205"/>
      <c r="N3902" s="227">
        <f>Table7[[#This Row],[Drug Cost]]+Table7[[#This Row],[Drug Markup]]+Table7[[#This Row],[Drug Dispensing Fee]]</f>
        <v>0</v>
      </c>
      <c r="O3902" s="132"/>
      <c r="P3902" s="205">
        <f>Table7[[#This Row],[Total Drug Cost]]-Table7[[#This Row],[Total Third-party Pay]]</f>
        <v>0</v>
      </c>
      <c r="Q3902" s="205"/>
      <c r="R3902" s="70" t="e">
        <f>VLOOKUP(Table7[[#This Row],[Patient PHN]],'[1]MASTER LIST'!$C:$D,2,FALSE)</f>
        <v>#N/A</v>
      </c>
    </row>
    <row r="3903" spans="1:18" x14ac:dyDescent="0.25">
      <c r="A3903" s="202"/>
      <c r="B3903" s="203"/>
      <c r="C3903" s="204"/>
      <c r="D3903" s="204"/>
      <c r="E3903" s="204"/>
      <c r="F3903" s="204"/>
      <c r="G3903" s="204"/>
      <c r="H3903" s="131"/>
      <c r="I3903" s="204"/>
      <c r="J3903" s="204"/>
      <c r="K3903" s="205"/>
      <c r="L3903" s="205"/>
      <c r="M3903" s="205"/>
      <c r="N3903" s="227">
        <f>Table7[[#This Row],[Drug Cost]]+Table7[[#This Row],[Drug Markup]]+Table7[[#This Row],[Drug Dispensing Fee]]</f>
        <v>0</v>
      </c>
      <c r="O3903" s="132"/>
      <c r="P3903" s="205">
        <f>Table7[[#This Row],[Total Drug Cost]]-Table7[[#This Row],[Total Third-party Pay]]</f>
        <v>0</v>
      </c>
      <c r="Q3903" s="205"/>
      <c r="R3903" s="70" t="e">
        <f>VLOOKUP(Table7[[#This Row],[Patient PHN]],'[1]MASTER LIST'!$C:$D,2,FALSE)</f>
        <v>#N/A</v>
      </c>
    </row>
    <row r="3904" spans="1:18" x14ac:dyDescent="0.25">
      <c r="A3904" s="202"/>
      <c r="B3904" s="203"/>
      <c r="C3904" s="204"/>
      <c r="D3904" s="204"/>
      <c r="E3904" s="204"/>
      <c r="F3904" s="204"/>
      <c r="G3904" s="204"/>
      <c r="H3904" s="131"/>
      <c r="I3904" s="204"/>
      <c r="J3904" s="204"/>
      <c r="K3904" s="205"/>
      <c r="L3904" s="205"/>
      <c r="M3904" s="205"/>
      <c r="N3904" s="227">
        <f>Table7[[#This Row],[Drug Cost]]+Table7[[#This Row],[Drug Markup]]+Table7[[#This Row],[Drug Dispensing Fee]]</f>
        <v>0</v>
      </c>
      <c r="O3904" s="132"/>
      <c r="P3904" s="205">
        <f>Table7[[#This Row],[Total Drug Cost]]-Table7[[#This Row],[Total Third-party Pay]]</f>
        <v>0</v>
      </c>
      <c r="Q3904" s="205"/>
      <c r="R3904" s="70" t="e">
        <f>VLOOKUP(Table7[[#This Row],[Patient PHN]],'[1]MASTER LIST'!$C:$D,2,FALSE)</f>
        <v>#N/A</v>
      </c>
    </row>
    <row r="3905" spans="1:18" x14ac:dyDescent="0.25">
      <c r="A3905" s="202"/>
      <c r="B3905" s="203"/>
      <c r="C3905" s="204"/>
      <c r="D3905" s="204"/>
      <c r="E3905" s="204"/>
      <c r="F3905" s="204"/>
      <c r="G3905" s="204"/>
      <c r="H3905" s="131"/>
      <c r="I3905" s="204"/>
      <c r="J3905" s="204"/>
      <c r="K3905" s="205"/>
      <c r="L3905" s="205"/>
      <c r="M3905" s="205"/>
      <c r="N3905" s="227">
        <f>Table7[[#This Row],[Drug Cost]]+Table7[[#This Row],[Drug Markup]]+Table7[[#This Row],[Drug Dispensing Fee]]</f>
        <v>0</v>
      </c>
      <c r="O3905" s="132"/>
      <c r="P3905" s="205">
        <f>Table7[[#This Row],[Total Drug Cost]]-Table7[[#This Row],[Total Third-party Pay]]</f>
        <v>0</v>
      </c>
      <c r="Q3905" s="205"/>
      <c r="R3905" s="70" t="e">
        <f>VLOOKUP(Table7[[#This Row],[Patient PHN]],'[1]MASTER LIST'!$C:$D,2,FALSE)</f>
        <v>#N/A</v>
      </c>
    </row>
    <row r="3906" spans="1:18" x14ac:dyDescent="0.25">
      <c r="A3906" s="202"/>
      <c r="B3906" s="203"/>
      <c r="C3906" s="204"/>
      <c r="D3906" s="204"/>
      <c r="E3906" s="204"/>
      <c r="F3906" s="204"/>
      <c r="G3906" s="204"/>
      <c r="H3906" s="131"/>
      <c r="I3906" s="204"/>
      <c r="J3906" s="204"/>
      <c r="K3906" s="205"/>
      <c r="L3906" s="205"/>
      <c r="M3906" s="205"/>
      <c r="N3906" s="227">
        <f>Table7[[#This Row],[Drug Cost]]+Table7[[#This Row],[Drug Markup]]+Table7[[#This Row],[Drug Dispensing Fee]]</f>
        <v>0</v>
      </c>
      <c r="O3906" s="132"/>
      <c r="P3906" s="205">
        <f>Table7[[#This Row],[Total Drug Cost]]-Table7[[#This Row],[Total Third-party Pay]]</f>
        <v>0</v>
      </c>
      <c r="Q3906" s="205"/>
      <c r="R3906" s="70" t="e">
        <f>VLOOKUP(Table7[[#This Row],[Patient PHN]],'[1]MASTER LIST'!$C:$D,2,FALSE)</f>
        <v>#N/A</v>
      </c>
    </row>
    <row r="3907" spans="1:18" x14ac:dyDescent="0.25">
      <c r="A3907" s="202"/>
      <c r="B3907" s="203"/>
      <c r="C3907" s="204"/>
      <c r="D3907" s="204"/>
      <c r="E3907" s="204"/>
      <c r="F3907" s="204"/>
      <c r="G3907" s="204"/>
      <c r="H3907" s="131"/>
      <c r="I3907" s="204"/>
      <c r="J3907" s="204"/>
      <c r="K3907" s="205"/>
      <c r="L3907" s="205"/>
      <c r="M3907" s="205"/>
      <c r="N3907" s="227">
        <f>Table7[[#This Row],[Drug Cost]]+Table7[[#This Row],[Drug Markup]]+Table7[[#This Row],[Drug Dispensing Fee]]</f>
        <v>0</v>
      </c>
      <c r="O3907" s="132"/>
      <c r="P3907" s="205">
        <f>Table7[[#This Row],[Total Drug Cost]]-Table7[[#This Row],[Total Third-party Pay]]</f>
        <v>0</v>
      </c>
      <c r="Q3907" s="205"/>
      <c r="R3907" s="70" t="e">
        <f>VLOOKUP(Table7[[#This Row],[Patient PHN]],'[1]MASTER LIST'!$C:$D,2,FALSE)</f>
        <v>#N/A</v>
      </c>
    </row>
    <row r="3908" spans="1:18" x14ac:dyDescent="0.25">
      <c r="A3908" s="202"/>
      <c r="B3908" s="203"/>
      <c r="C3908" s="204"/>
      <c r="D3908" s="204"/>
      <c r="E3908" s="204"/>
      <c r="F3908" s="204"/>
      <c r="G3908" s="204"/>
      <c r="H3908" s="131"/>
      <c r="I3908" s="204"/>
      <c r="J3908" s="204"/>
      <c r="K3908" s="205"/>
      <c r="L3908" s="205"/>
      <c r="M3908" s="205"/>
      <c r="N3908" s="227">
        <f>Table7[[#This Row],[Drug Cost]]+Table7[[#This Row],[Drug Markup]]+Table7[[#This Row],[Drug Dispensing Fee]]</f>
        <v>0</v>
      </c>
      <c r="O3908" s="132"/>
      <c r="P3908" s="205">
        <f>Table7[[#This Row],[Total Drug Cost]]-Table7[[#This Row],[Total Third-party Pay]]</f>
        <v>0</v>
      </c>
      <c r="Q3908" s="205"/>
      <c r="R3908" s="70" t="e">
        <f>VLOOKUP(Table7[[#This Row],[Patient PHN]],'[1]MASTER LIST'!$C:$D,2,FALSE)</f>
        <v>#N/A</v>
      </c>
    </row>
    <row r="3909" spans="1:18" x14ac:dyDescent="0.25">
      <c r="A3909" s="202"/>
      <c r="B3909" s="203"/>
      <c r="C3909" s="204"/>
      <c r="D3909" s="204"/>
      <c r="E3909" s="204"/>
      <c r="F3909" s="204"/>
      <c r="G3909" s="204"/>
      <c r="H3909" s="131"/>
      <c r="I3909" s="204"/>
      <c r="J3909" s="204"/>
      <c r="K3909" s="205"/>
      <c r="L3909" s="205"/>
      <c r="M3909" s="205"/>
      <c r="N3909" s="227">
        <f>Table7[[#This Row],[Drug Cost]]+Table7[[#This Row],[Drug Markup]]+Table7[[#This Row],[Drug Dispensing Fee]]</f>
        <v>0</v>
      </c>
      <c r="O3909" s="132"/>
      <c r="P3909" s="205">
        <f>Table7[[#This Row],[Total Drug Cost]]-Table7[[#This Row],[Total Third-party Pay]]</f>
        <v>0</v>
      </c>
      <c r="Q3909" s="205"/>
      <c r="R3909" s="70" t="e">
        <f>VLOOKUP(Table7[[#This Row],[Patient PHN]],'[1]MASTER LIST'!$C:$D,2,FALSE)</f>
        <v>#N/A</v>
      </c>
    </row>
    <row r="3910" spans="1:18" x14ac:dyDescent="0.25">
      <c r="A3910" s="202"/>
      <c r="B3910" s="203"/>
      <c r="C3910" s="204"/>
      <c r="D3910" s="204"/>
      <c r="E3910" s="204"/>
      <c r="F3910" s="204"/>
      <c r="G3910" s="204"/>
      <c r="H3910" s="131"/>
      <c r="I3910" s="204"/>
      <c r="J3910" s="204"/>
      <c r="K3910" s="205"/>
      <c r="L3910" s="205"/>
      <c r="M3910" s="205"/>
      <c r="N3910" s="227">
        <f>Table7[[#This Row],[Drug Cost]]+Table7[[#This Row],[Drug Markup]]+Table7[[#This Row],[Drug Dispensing Fee]]</f>
        <v>0</v>
      </c>
      <c r="O3910" s="132"/>
      <c r="P3910" s="205">
        <f>Table7[[#This Row],[Total Drug Cost]]-Table7[[#This Row],[Total Third-party Pay]]</f>
        <v>0</v>
      </c>
      <c r="Q3910" s="205"/>
      <c r="R3910" s="70" t="e">
        <f>VLOOKUP(Table7[[#This Row],[Patient PHN]],'[1]MASTER LIST'!$C:$D,2,FALSE)</f>
        <v>#N/A</v>
      </c>
    </row>
    <row r="3911" spans="1:18" x14ac:dyDescent="0.25">
      <c r="A3911" s="202"/>
      <c r="B3911" s="203"/>
      <c r="C3911" s="204"/>
      <c r="D3911" s="204"/>
      <c r="E3911" s="204"/>
      <c r="F3911" s="204"/>
      <c r="G3911" s="204"/>
      <c r="H3911" s="131"/>
      <c r="I3911" s="204"/>
      <c r="J3911" s="204"/>
      <c r="K3911" s="205"/>
      <c r="L3911" s="205"/>
      <c r="M3911" s="205"/>
      <c r="N3911" s="227">
        <f>Table7[[#This Row],[Drug Cost]]+Table7[[#This Row],[Drug Markup]]+Table7[[#This Row],[Drug Dispensing Fee]]</f>
        <v>0</v>
      </c>
      <c r="O3911" s="132"/>
      <c r="P3911" s="205">
        <f>Table7[[#This Row],[Total Drug Cost]]-Table7[[#This Row],[Total Third-party Pay]]</f>
        <v>0</v>
      </c>
      <c r="Q3911" s="205"/>
      <c r="R3911" s="70" t="e">
        <f>VLOOKUP(Table7[[#This Row],[Patient PHN]],'[1]MASTER LIST'!$C:$D,2,FALSE)</f>
        <v>#N/A</v>
      </c>
    </row>
    <row r="3912" spans="1:18" x14ac:dyDescent="0.25">
      <c r="A3912" s="202"/>
      <c r="B3912" s="203"/>
      <c r="C3912" s="204"/>
      <c r="D3912" s="204"/>
      <c r="E3912" s="204"/>
      <c r="F3912" s="204"/>
      <c r="G3912" s="204"/>
      <c r="H3912" s="131"/>
      <c r="I3912" s="204"/>
      <c r="J3912" s="204"/>
      <c r="K3912" s="205"/>
      <c r="L3912" s="205"/>
      <c r="M3912" s="205"/>
      <c r="N3912" s="227">
        <f>Table7[[#This Row],[Drug Cost]]+Table7[[#This Row],[Drug Markup]]+Table7[[#This Row],[Drug Dispensing Fee]]</f>
        <v>0</v>
      </c>
      <c r="O3912" s="132"/>
      <c r="P3912" s="205">
        <f>Table7[[#This Row],[Total Drug Cost]]-Table7[[#This Row],[Total Third-party Pay]]</f>
        <v>0</v>
      </c>
      <c r="Q3912" s="205"/>
      <c r="R3912" s="70" t="e">
        <f>VLOOKUP(Table7[[#This Row],[Patient PHN]],'[1]MASTER LIST'!$C:$D,2,FALSE)</f>
        <v>#N/A</v>
      </c>
    </row>
    <row r="3913" spans="1:18" x14ac:dyDescent="0.25">
      <c r="A3913" s="202"/>
      <c r="B3913" s="203"/>
      <c r="C3913" s="204"/>
      <c r="D3913" s="204"/>
      <c r="E3913" s="204"/>
      <c r="F3913" s="204"/>
      <c r="G3913" s="204"/>
      <c r="H3913" s="131"/>
      <c r="I3913" s="204"/>
      <c r="J3913" s="204"/>
      <c r="K3913" s="205"/>
      <c r="L3913" s="205"/>
      <c r="M3913" s="205"/>
      <c r="N3913" s="227">
        <f>Table7[[#This Row],[Drug Cost]]+Table7[[#This Row],[Drug Markup]]+Table7[[#This Row],[Drug Dispensing Fee]]</f>
        <v>0</v>
      </c>
      <c r="O3913" s="132"/>
      <c r="P3913" s="205">
        <f>Table7[[#This Row],[Total Drug Cost]]-Table7[[#This Row],[Total Third-party Pay]]</f>
        <v>0</v>
      </c>
      <c r="Q3913" s="205"/>
      <c r="R3913" s="70" t="e">
        <f>VLOOKUP(Table7[[#This Row],[Patient PHN]],'[1]MASTER LIST'!$C:$D,2,FALSE)</f>
        <v>#N/A</v>
      </c>
    </row>
    <row r="3914" spans="1:18" x14ac:dyDescent="0.25">
      <c r="A3914" s="202"/>
      <c r="B3914" s="203"/>
      <c r="C3914" s="204"/>
      <c r="D3914" s="204"/>
      <c r="E3914" s="204"/>
      <c r="F3914" s="204"/>
      <c r="G3914" s="204"/>
      <c r="H3914" s="131"/>
      <c r="I3914" s="204"/>
      <c r="J3914" s="204"/>
      <c r="K3914" s="205"/>
      <c r="L3914" s="205"/>
      <c r="M3914" s="205"/>
      <c r="N3914" s="227">
        <f>Table7[[#This Row],[Drug Cost]]+Table7[[#This Row],[Drug Markup]]+Table7[[#This Row],[Drug Dispensing Fee]]</f>
        <v>0</v>
      </c>
      <c r="O3914" s="132"/>
      <c r="P3914" s="205">
        <f>Table7[[#This Row],[Total Drug Cost]]-Table7[[#This Row],[Total Third-party Pay]]</f>
        <v>0</v>
      </c>
      <c r="Q3914" s="205"/>
      <c r="R3914" s="70" t="e">
        <f>VLOOKUP(Table7[[#This Row],[Patient PHN]],'[1]MASTER LIST'!$C:$D,2,FALSE)</f>
        <v>#N/A</v>
      </c>
    </row>
    <row r="3915" spans="1:18" x14ac:dyDescent="0.25">
      <c r="A3915" s="202"/>
      <c r="B3915" s="203"/>
      <c r="C3915" s="204"/>
      <c r="D3915" s="204"/>
      <c r="E3915" s="204"/>
      <c r="F3915" s="204"/>
      <c r="G3915" s="204"/>
      <c r="H3915" s="131"/>
      <c r="I3915" s="204"/>
      <c r="J3915" s="204"/>
      <c r="K3915" s="205"/>
      <c r="L3915" s="205"/>
      <c r="M3915" s="205"/>
      <c r="N3915" s="227">
        <f>Table7[[#This Row],[Drug Cost]]+Table7[[#This Row],[Drug Markup]]+Table7[[#This Row],[Drug Dispensing Fee]]</f>
        <v>0</v>
      </c>
      <c r="O3915" s="132"/>
      <c r="P3915" s="205">
        <f>Table7[[#This Row],[Total Drug Cost]]-Table7[[#This Row],[Total Third-party Pay]]</f>
        <v>0</v>
      </c>
      <c r="Q3915" s="205"/>
      <c r="R3915" s="70" t="e">
        <f>VLOOKUP(Table7[[#This Row],[Patient PHN]],'[1]MASTER LIST'!$C:$D,2,FALSE)</f>
        <v>#N/A</v>
      </c>
    </row>
    <row r="3916" spans="1:18" x14ac:dyDescent="0.25">
      <c r="A3916" s="202"/>
      <c r="B3916" s="203"/>
      <c r="C3916" s="204"/>
      <c r="D3916" s="204"/>
      <c r="E3916" s="204"/>
      <c r="F3916" s="204"/>
      <c r="G3916" s="204"/>
      <c r="H3916" s="131"/>
      <c r="I3916" s="204"/>
      <c r="J3916" s="204"/>
      <c r="K3916" s="205"/>
      <c r="L3916" s="205"/>
      <c r="M3916" s="205"/>
      <c r="N3916" s="227">
        <f>Table7[[#This Row],[Drug Cost]]+Table7[[#This Row],[Drug Markup]]+Table7[[#This Row],[Drug Dispensing Fee]]</f>
        <v>0</v>
      </c>
      <c r="O3916" s="132"/>
      <c r="P3916" s="205">
        <f>Table7[[#This Row],[Total Drug Cost]]-Table7[[#This Row],[Total Third-party Pay]]</f>
        <v>0</v>
      </c>
      <c r="Q3916" s="205"/>
      <c r="R3916" s="70" t="e">
        <f>VLOOKUP(Table7[[#This Row],[Patient PHN]],'[1]MASTER LIST'!$C:$D,2,FALSE)</f>
        <v>#N/A</v>
      </c>
    </row>
    <row r="3917" spans="1:18" x14ac:dyDescent="0.25">
      <c r="A3917" s="202"/>
      <c r="B3917" s="203"/>
      <c r="C3917" s="204"/>
      <c r="D3917" s="204"/>
      <c r="E3917" s="204"/>
      <c r="F3917" s="204"/>
      <c r="G3917" s="204"/>
      <c r="H3917" s="131"/>
      <c r="I3917" s="204"/>
      <c r="J3917" s="204"/>
      <c r="K3917" s="205"/>
      <c r="L3917" s="205"/>
      <c r="M3917" s="205"/>
      <c r="N3917" s="227">
        <f>Table7[[#This Row],[Drug Cost]]+Table7[[#This Row],[Drug Markup]]+Table7[[#This Row],[Drug Dispensing Fee]]</f>
        <v>0</v>
      </c>
      <c r="O3917" s="132"/>
      <c r="P3917" s="205">
        <f>Table7[[#This Row],[Total Drug Cost]]-Table7[[#This Row],[Total Third-party Pay]]</f>
        <v>0</v>
      </c>
      <c r="Q3917" s="205"/>
      <c r="R3917" s="70" t="e">
        <f>VLOOKUP(Table7[[#This Row],[Patient PHN]],'[1]MASTER LIST'!$C:$D,2,FALSE)</f>
        <v>#N/A</v>
      </c>
    </row>
    <row r="3918" spans="1:18" x14ac:dyDescent="0.25">
      <c r="A3918" s="202"/>
      <c r="B3918" s="203"/>
      <c r="C3918" s="204"/>
      <c r="D3918" s="204"/>
      <c r="E3918" s="204"/>
      <c r="F3918" s="204"/>
      <c r="G3918" s="204"/>
      <c r="H3918" s="131"/>
      <c r="I3918" s="204"/>
      <c r="J3918" s="204"/>
      <c r="K3918" s="205"/>
      <c r="L3918" s="205"/>
      <c r="M3918" s="205"/>
      <c r="N3918" s="227">
        <f>Table7[[#This Row],[Drug Cost]]+Table7[[#This Row],[Drug Markup]]+Table7[[#This Row],[Drug Dispensing Fee]]</f>
        <v>0</v>
      </c>
      <c r="O3918" s="132"/>
      <c r="P3918" s="205">
        <f>Table7[[#This Row],[Total Drug Cost]]-Table7[[#This Row],[Total Third-party Pay]]</f>
        <v>0</v>
      </c>
      <c r="Q3918" s="205"/>
      <c r="R3918" s="70" t="e">
        <f>VLOOKUP(Table7[[#This Row],[Patient PHN]],'[1]MASTER LIST'!$C:$D,2,FALSE)</f>
        <v>#N/A</v>
      </c>
    </row>
    <row r="3919" spans="1:18" x14ac:dyDescent="0.25">
      <c r="A3919" s="202"/>
      <c r="B3919" s="203"/>
      <c r="C3919" s="204"/>
      <c r="D3919" s="204"/>
      <c r="E3919" s="204"/>
      <c r="F3919" s="204"/>
      <c r="G3919" s="204"/>
      <c r="H3919" s="131"/>
      <c r="I3919" s="204"/>
      <c r="J3919" s="204"/>
      <c r="K3919" s="205"/>
      <c r="L3919" s="205"/>
      <c r="M3919" s="205"/>
      <c r="N3919" s="227">
        <f>Table7[[#This Row],[Drug Cost]]+Table7[[#This Row],[Drug Markup]]+Table7[[#This Row],[Drug Dispensing Fee]]</f>
        <v>0</v>
      </c>
      <c r="O3919" s="132"/>
      <c r="P3919" s="205">
        <f>Table7[[#This Row],[Total Drug Cost]]-Table7[[#This Row],[Total Third-party Pay]]</f>
        <v>0</v>
      </c>
      <c r="Q3919" s="205"/>
      <c r="R3919" s="70" t="e">
        <f>VLOOKUP(Table7[[#This Row],[Patient PHN]],'[1]MASTER LIST'!$C:$D,2,FALSE)</f>
        <v>#N/A</v>
      </c>
    </row>
    <row r="3920" spans="1:18" x14ac:dyDescent="0.25">
      <c r="A3920" s="202"/>
      <c r="B3920" s="203"/>
      <c r="C3920" s="204"/>
      <c r="D3920" s="204"/>
      <c r="E3920" s="204"/>
      <c r="F3920" s="204"/>
      <c r="G3920" s="204"/>
      <c r="H3920" s="131"/>
      <c r="I3920" s="204"/>
      <c r="J3920" s="204"/>
      <c r="K3920" s="205"/>
      <c r="L3920" s="205"/>
      <c r="M3920" s="205"/>
      <c r="N3920" s="227">
        <f>Table7[[#This Row],[Drug Cost]]+Table7[[#This Row],[Drug Markup]]+Table7[[#This Row],[Drug Dispensing Fee]]</f>
        <v>0</v>
      </c>
      <c r="O3920" s="132"/>
      <c r="P3920" s="205">
        <f>Table7[[#This Row],[Total Drug Cost]]-Table7[[#This Row],[Total Third-party Pay]]</f>
        <v>0</v>
      </c>
      <c r="Q3920" s="205"/>
      <c r="R3920" s="70" t="e">
        <f>VLOOKUP(Table7[[#This Row],[Patient PHN]],'[1]MASTER LIST'!$C:$D,2,FALSE)</f>
        <v>#N/A</v>
      </c>
    </row>
    <row r="3921" spans="1:18" x14ac:dyDescent="0.25">
      <c r="A3921" s="202"/>
      <c r="B3921" s="203"/>
      <c r="C3921" s="204"/>
      <c r="D3921" s="204"/>
      <c r="E3921" s="204"/>
      <c r="F3921" s="204"/>
      <c r="G3921" s="204"/>
      <c r="H3921" s="131"/>
      <c r="I3921" s="204"/>
      <c r="J3921" s="204"/>
      <c r="K3921" s="205"/>
      <c r="L3921" s="205"/>
      <c r="M3921" s="205"/>
      <c r="N3921" s="227">
        <f>Table7[[#This Row],[Drug Cost]]+Table7[[#This Row],[Drug Markup]]+Table7[[#This Row],[Drug Dispensing Fee]]</f>
        <v>0</v>
      </c>
      <c r="O3921" s="132"/>
      <c r="P3921" s="205">
        <f>Table7[[#This Row],[Total Drug Cost]]-Table7[[#This Row],[Total Third-party Pay]]</f>
        <v>0</v>
      </c>
      <c r="Q3921" s="205"/>
      <c r="R3921" s="70" t="e">
        <f>VLOOKUP(Table7[[#This Row],[Patient PHN]],'[1]MASTER LIST'!$C:$D,2,FALSE)</f>
        <v>#N/A</v>
      </c>
    </row>
    <row r="3922" spans="1:18" x14ac:dyDescent="0.25">
      <c r="A3922" s="202"/>
      <c r="B3922" s="203"/>
      <c r="C3922" s="204"/>
      <c r="D3922" s="204"/>
      <c r="E3922" s="204"/>
      <c r="F3922" s="204"/>
      <c r="G3922" s="204"/>
      <c r="H3922" s="131"/>
      <c r="I3922" s="204"/>
      <c r="J3922" s="204"/>
      <c r="K3922" s="205"/>
      <c r="L3922" s="205"/>
      <c r="M3922" s="205"/>
      <c r="N3922" s="227">
        <f>Table7[[#This Row],[Drug Cost]]+Table7[[#This Row],[Drug Markup]]+Table7[[#This Row],[Drug Dispensing Fee]]</f>
        <v>0</v>
      </c>
      <c r="O3922" s="132"/>
      <c r="P3922" s="205">
        <f>Table7[[#This Row],[Total Drug Cost]]-Table7[[#This Row],[Total Third-party Pay]]</f>
        <v>0</v>
      </c>
      <c r="Q3922" s="205"/>
      <c r="R3922" s="70" t="e">
        <f>VLOOKUP(Table7[[#This Row],[Patient PHN]],'[1]MASTER LIST'!$C:$D,2,FALSE)</f>
        <v>#N/A</v>
      </c>
    </row>
    <row r="3923" spans="1:18" x14ac:dyDescent="0.25">
      <c r="A3923" s="202"/>
      <c r="B3923" s="203"/>
      <c r="C3923" s="204"/>
      <c r="D3923" s="204"/>
      <c r="E3923" s="204"/>
      <c r="F3923" s="204"/>
      <c r="G3923" s="204"/>
      <c r="H3923" s="131"/>
      <c r="I3923" s="204"/>
      <c r="J3923" s="204"/>
      <c r="K3923" s="205"/>
      <c r="L3923" s="205"/>
      <c r="M3923" s="205"/>
      <c r="N3923" s="227">
        <f>Table7[[#This Row],[Drug Cost]]+Table7[[#This Row],[Drug Markup]]+Table7[[#This Row],[Drug Dispensing Fee]]</f>
        <v>0</v>
      </c>
      <c r="O3923" s="132"/>
      <c r="P3923" s="205">
        <f>Table7[[#This Row],[Total Drug Cost]]-Table7[[#This Row],[Total Third-party Pay]]</f>
        <v>0</v>
      </c>
      <c r="Q3923" s="205"/>
      <c r="R3923" s="70" t="e">
        <f>VLOOKUP(Table7[[#This Row],[Patient PHN]],'[1]MASTER LIST'!$C:$D,2,FALSE)</f>
        <v>#N/A</v>
      </c>
    </row>
    <row r="3924" spans="1:18" x14ac:dyDescent="0.25">
      <c r="A3924" s="202"/>
      <c r="B3924" s="203"/>
      <c r="C3924" s="204"/>
      <c r="D3924" s="204"/>
      <c r="E3924" s="204"/>
      <c r="F3924" s="204"/>
      <c r="G3924" s="204"/>
      <c r="H3924" s="131"/>
      <c r="I3924" s="204"/>
      <c r="J3924" s="204"/>
      <c r="K3924" s="205"/>
      <c r="L3924" s="205"/>
      <c r="M3924" s="205"/>
      <c r="N3924" s="227">
        <f>Table7[[#This Row],[Drug Cost]]+Table7[[#This Row],[Drug Markup]]+Table7[[#This Row],[Drug Dispensing Fee]]</f>
        <v>0</v>
      </c>
      <c r="O3924" s="132"/>
      <c r="P3924" s="205">
        <f>Table7[[#This Row],[Total Drug Cost]]-Table7[[#This Row],[Total Third-party Pay]]</f>
        <v>0</v>
      </c>
      <c r="Q3924" s="205"/>
      <c r="R3924" s="70" t="e">
        <f>VLOOKUP(Table7[[#This Row],[Patient PHN]],'[1]MASTER LIST'!$C:$D,2,FALSE)</f>
        <v>#N/A</v>
      </c>
    </row>
    <row r="3925" spans="1:18" x14ac:dyDescent="0.25">
      <c r="A3925" s="202"/>
      <c r="B3925" s="203"/>
      <c r="C3925" s="204"/>
      <c r="D3925" s="204"/>
      <c r="E3925" s="204"/>
      <c r="F3925" s="204"/>
      <c r="G3925" s="204"/>
      <c r="H3925" s="131"/>
      <c r="I3925" s="204"/>
      <c r="J3925" s="204"/>
      <c r="K3925" s="205"/>
      <c r="L3925" s="205"/>
      <c r="M3925" s="205"/>
      <c r="N3925" s="227">
        <f>Table7[[#This Row],[Drug Cost]]+Table7[[#This Row],[Drug Markup]]+Table7[[#This Row],[Drug Dispensing Fee]]</f>
        <v>0</v>
      </c>
      <c r="O3925" s="132"/>
      <c r="P3925" s="205">
        <f>Table7[[#This Row],[Total Drug Cost]]-Table7[[#This Row],[Total Third-party Pay]]</f>
        <v>0</v>
      </c>
      <c r="Q3925" s="205"/>
      <c r="R3925" s="70" t="e">
        <f>VLOOKUP(Table7[[#This Row],[Patient PHN]],'[1]MASTER LIST'!$C:$D,2,FALSE)</f>
        <v>#N/A</v>
      </c>
    </row>
    <row r="3926" spans="1:18" x14ac:dyDescent="0.25">
      <c r="A3926" s="202"/>
      <c r="B3926" s="203"/>
      <c r="C3926" s="204"/>
      <c r="D3926" s="204"/>
      <c r="E3926" s="204"/>
      <c r="F3926" s="204"/>
      <c r="G3926" s="204"/>
      <c r="H3926" s="131"/>
      <c r="I3926" s="204"/>
      <c r="J3926" s="204"/>
      <c r="K3926" s="205"/>
      <c r="L3926" s="205"/>
      <c r="M3926" s="205"/>
      <c r="N3926" s="227">
        <f>Table7[[#This Row],[Drug Cost]]+Table7[[#This Row],[Drug Markup]]+Table7[[#This Row],[Drug Dispensing Fee]]</f>
        <v>0</v>
      </c>
      <c r="O3926" s="132"/>
      <c r="P3926" s="205">
        <f>Table7[[#This Row],[Total Drug Cost]]-Table7[[#This Row],[Total Third-party Pay]]</f>
        <v>0</v>
      </c>
      <c r="Q3926" s="205"/>
      <c r="R3926" s="70" t="e">
        <f>VLOOKUP(Table7[[#This Row],[Patient PHN]],'[1]MASTER LIST'!$C:$D,2,FALSE)</f>
        <v>#N/A</v>
      </c>
    </row>
    <row r="3927" spans="1:18" x14ac:dyDescent="0.25">
      <c r="A3927" s="202"/>
      <c r="B3927" s="203"/>
      <c r="C3927" s="204"/>
      <c r="D3927" s="204"/>
      <c r="E3927" s="204"/>
      <c r="F3927" s="204"/>
      <c r="G3927" s="204"/>
      <c r="H3927" s="131"/>
      <c r="I3927" s="204"/>
      <c r="J3927" s="204"/>
      <c r="K3927" s="205"/>
      <c r="L3927" s="205"/>
      <c r="M3927" s="205"/>
      <c r="N3927" s="227">
        <f>Table7[[#This Row],[Drug Cost]]+Table7[[#This Row],[Drug Markup]]+Table7[[#This Row],[Drug Dispensing Fee]]</f>
        <v>0</v>
      </c>
      <c r="O3927" s="132"/>
      <c r="P3927" s="205">
        <f>Table7[[#This Row],[Total Drug Cost]]-Table7[[#This Row],[Total Third-party Pay]]</f>
        <v>0</v>
      </c>
      <c r="Q3927" s="205"/>
      <c r="R3927" s="70" t="e">
        <f>VLOOKUP(Table7[[#This Row],[Patient PHN]],'[1]MASTER LIST'!$C:$D,2,FALSE)</f>
        <v>#N/A</v>
      </c>
    </row>
    <row r="3928" spans="1:18" x14ac:dyDescent="0.25">
      <c r="A3928" s="202"/>
      <c r="B3928" s="203"/>
      <c r="C3928" s="204"/>
      <c r="D3928" s="204"/>
      <c r="E3928" s="204"/>
      <c r="F3928" s="204"/>
      <c r="G3928" s="204"/>
      <c r="H3928" s="131"/>
      <c r="I3928" s="204"/>
      <c r="J3928" s="204"/>
      <c r="K3928" s="205"/>
      <c r="L3928" s="205"/>
      <c r="M3928" s="205"/>
      <c r="N3928" s="227">
        <f>Table7[[#This Row],[Drug Cost]]+Table7[[#This Row],[Drug Markup]]+Table7[[#This Row],[Drug Dispensing Fee]]</f>
        <v>0</v>
      </c>
      <c r="O3928" s="132"/>
      <c r="P3928" s="205">
        <f>Table7[[#This Row],[Total Drug Cost]]-Table7[[#This Row],[Total Third-party Pay]]</f>
        <v>0</v>
      </c>
      <c r="Q3928" s="205"/>
      <c r="R3928" s="70" t="e">
        <f>VLOOKUP(Table7[[#This Row],[Patient PHN]],'[1]MASTER LIST'!$C:$D,2,FALSE)</f>
        <v>#N/A</v>
      </c>
    </row>
    <row r="3929" spans="1:18" x14ac:dyDescent="0.25">
      <c r="A3929" s="202"/>
      <c r="B3929" s="203"/>
      <c r="C3929" s="204"/>
      <c r="D3929" s="204"/>
      <c r="E3929" s="204"/>
      <c r="F3929" s="204"/>
      <c r="G3929" s="204"/>
      <c r="H3929" s="131"/>
      <c r="I3929" s="204"/>
      <c r="J3929" s="204"/>
      <c r="K3929" s="205"/>
      <c r="L3929" s="205"/>
      <c r="M3929" s="205"/>
      <c r="N3929" s="227">
        <f>Table7[[#This Row],[Drug Cost]]+Table7[[#This Row],[Drug Markup]]+Table7[[#This Row],[Drug Dispensing Fee]]</f>
        <v>0</v>
      </c>
      <c r="O3929" s="132"/>
      <c r="P3929" s="205">
        <f>Table7[[#This Row],[Total Drug Cost]]-Table7[[#This Row],[Total Third-party Pay]]</f>
        <v>0</v>
      </c>
      <c r="Q3929" s="205"/>
      <c r="R3929" s="70" t="e">
        <f>VLOOKUP(Table7[[#This Row],[Patient PHN]],'[1]MASTER LIST'!$C:$D,2,FALSE)</f>
        <v>#N/A</v>
      </c>
    </row>
    <row r="3930" spans="1:18" x14ac:dyDescent="0.25">
      <c r="A3930" s="202"/>
      <c r="B3930" s="203"/>
      <c r="C3930" s="204"/>
      <c r="D3930" s="204"/>
      <c r="E3930" s="204"/>
      <c r="F3930" s="204"/>
      <c r="G3930" s="204"/>
      <c r="H3930" s="131"/>
      <c r="I3930" s="204"/>
      <c r="J3930" s="204"/>
      <c r="K3930" s="205"/>
      <c r="L3930" s="205"/>
      <c r="M3930" s="205"/>
      <c r="N3930" s="227">
        <f>Table7[[#This Row],[Drug Cost]]+Table7[[#This Row],[Drug Markup]]+Table7[[#This Row],[Drug Dispensing Fee]]</f>
        <v>0</v>
      </c>
      <c r="O3930" s="132"/>
      <c r="P3930" s="205">
        <f>Table7[[#This Row],[Total Drug Cost]]-Table7[[#This Row],[Total Third-party Pay]]</f>
        <v>0</v>
      </c>
      <c r="Q3930" s="205"/>
      <c r="R3930" s="70" t="e">
        <f>VLOOKUP(Table7[[#This Row],[Patient PHN]],'[1]MASTER LIST'!$C:$D,2,FALSE)</f>
        <v>#N/A</v>
      </c>
    </row>
    <row r="3931" spans="1:18" x14ac:dyDescent="0.25">
      <c r="A3931" s="202"/>
      <c r="B3931" s="203"/>
      <c r="C3931" s="204"/>
      <c r="D3931" s="204"/>
      <c r="E3931" s="204"/>
      <c r="F3931" s="204"/>
      <c r="G3931" s="204"/>
      <c r="H3931" s="131"/>
      <c r="I3931" s="204"/>
      <c r="J3931" s="204"/>
      <c r="K3931" s="205"/>
      <c r="L3931" s="205"/>
      <c r="M3931" s="205"/>
      <c r="N3931" s="227">
        <f>Table7[[#This Row],[Drug Cost]]+Table7[[#This Row],[Drug Markup]]+Table7[[#This Row],[Drug Dispensing Fee]]</f>
        <v>0</v>
      </c>
      <c r="O3931" s="132"/>
      <c r="P3931" s="205">
        <f>Table7[[#This Row],[Total Drug Cost]]-Table7[[#This Row],[Total Third-party Pay]]</f>
        <v>0</v>
      </c>
      <c r="Q3931" s="205"/>
      <c r="R3931" s="70" t="e">
        <f>VLOOKUP(Table7[[#This Row],[Patient PHN]],'[1]MASTER LIST'!$C:$D,2,FALSE)</f>
        <v>#N/A</v>
      </c>
    </row>
    <row r="3932" spans="1:18" x14ac:dyDescent="0.25">
      <c r="A3932" s="202"/>
      <c r="B3932" s="203"/>
      <c r="C3932" s="204"/>
      <c r="D3932" s="204"/>
      <c r="E3932" s="204"/>
      <c r="F3932" s="204"/>
      <c r="G3932" s="204"/>
      <c r="H3932" s="131"/>
      <c r="I3932" s="204"/>
      <c r="J3932" s="204"/>
      <c r="K3932" s="205"/>
      <c r="L3932" s="205"/>
      <c r="M3932" s="205"/>
      <c r="N3932" s="227">
        <f>Table7[[#This Row],[Drug Cost]]+Table7[[#This Row],[Drug Markup]]+Table7[[#This Row],[Drug Dispensing Fee]]</f>
        <v>0</v>
      </c>
      <c r="O3932" s="132"/>
      <c r="P3932" s="205">
        <f>Table7[[#This Row],[Total Drug Cost]]-Table7[[#This Row],[Total Third-party Pay]]</f>
        <v>0</v>
      </c>
      <c r="Q3932" s="205"/>
      <c r="R3932" s="70" t="e">
        <f>VLOOKUP(Table7[[#This Row],[Patient PHN]],'[1]MASTER LIST'!$C:$D,2,FALSE)</f>
        <v>#N/A</v>
      </c>
    </row>
    <row r="3933" spans="1:18" x14ac:dyDescent="0.25">
      <c r="A3933" s="202"/>
      <c r="B3933" s="203"/>
      <c r="C3933" s="204"/>
      <c r="D3933" s="204"/>
      <c r="E3933" s="204"/>
      <c r="F3933" s="204"/>
      <c r="G3933" s="204"/>
      <c r="H3933" s="131"/>
      <c r="I3933" s="204"/>
      <c r="J3933" s="204"/>
      <c r="K3933" s="205"/>
      <c r="L3933" s="205"/>
      <c r="M3933" s="205"/>
      <c r="N3933" s="227">
        <f>Table7[[#This Row],[Drug Cost]]+Table7[[#This Row],[Drug Markup]]+Table7[[#This Row],[Drug Dispensing Fee]]</f>
        <v>0</v>
      </c>
      <c r="O3933" s="132"/>
      <c r="P3933" s="205">
        <f>Table7[[#This Row],[Total Drug Cost]]-Table7[[#This Row],[Total Third-party Pay]]</f>
        <v>0</v>
      </c>
      <c r="Q3933" s="205"/>
      <c r="R3933" s="70" t="e">
        <f>VLOOKUP(Table7[[#This Row],[Patient PHN]],'[1]MASTER LIST'!$C:$D,2,FALSE)</f>
        <v>#N/A</v>
      </c>
    </row>
    <row r="3934" spans="1:18" x14ac:dyDescent="0.25">
      <c r="A3934" s="202"/>
      <c r="B3934" s="203"/>
      <c r="C3934" s="204"/>
      <c r="D3934" s="204"/>
      <c r="E3934" s="204"/>
      <c r="F3934" s="204"/>
      <c r="G3934" s="204"/>
      <c r="H3934" s="131"/>
      <c r="I3934" s="204"/>
      <c r="J3934" s="204"/>
      <c r="K3934" s="205"/>
      <c r="L3934" s="205"/>
      <c r="M3934" s="205"/>
      <c r="N3934" s="227">
        <f>Table7[[#This Row],[Drug Cost]]+Table7[[#This Row],[Drug Markup]]+Table7[[#This Row],[Drug Dispensing Fee]]</f>
        <v>0</v>
      </c>
      <c r="O3934" s="132"/>
      <c r="P3934" s="205">
        <f>Table7[[#This Row],[Total Drug Cost]]-Table7[[#This Row],[Total Third-party Pay]]</f>
        <v>0</v>
      </c>
      <c r="Q3934" s="205"/>
      <c r="R3934" s="70" t="e">
        <f>VLOOKUP(Table7[[#This Row],[Patient PHN]],'[1]MASTER LIST'!$C:$D,2,FALSE)</f>
        <v>#N/A</v>
      </c>
    </row>
    <row r="3935" spans="1:18" x14ac:dyDescent="0.25">
      <c r="A3935" s="202"/>
      <c r="B3935" s="203"/>
      <c r="C3935" s="204"/>
      <c r="D3935" s="204"/>
      <c r="E3935" s="204"/>
      <c r="F3935" s="204"/>
      <c r="G3935" s="204"/>
      <c r="H3935" s="131"/>
      <c r="I3935" s="204"/>
      <c r="J3935" s="204"/>
      <c r="K3935" s="205"/>
      <c r="L3935" s="205"/>
      <c r="M3935" s="205"/>
      <c r="N3935" s="227">
        <f>Table7[[#This Row],[Drug Cost]]+Table7[[#This Row],[Drug Markup]]+Table7[[#This Row],[Drug Dispensing Fee]]</f>
        <v>0</v>
      </c>
      <c r="O3935" s="132"/>
      <c r="P3935" s="205">
        <f>Table7[[#This Row],[Total Drug Cost]]-Table7[[#This Row],[Total Third-party Pay]]</f>
        <v>0</v>
      </c>
      <c r="Q3935" s="205"/>
      <c r="R3935" s="70" t="e">
        <f>VLOOKUP(Table7[[#This Row],[Patient PHN]],'[1]MASTER LIST'!$C:$D,2,FALSE)</f>
        <v>#N/A</v>
      </c>
    </row>
    <row r="3936" spans="1:18" x14ac:dyDescent="0.25">
      <c r="A3936" s="202"/>
      <c r="B3936" s="203"/>
      <c r="C3936" s="204"/>
      <c r="D3936" s="204"/>
      <c r="E3936" s="204"/>
      <c r="F3936" s="204"/>
      <c r="G3936" s="204"/>
      <c r="H3936" s="131"/>
      <c r="I3936" s="204"/>
      <c r="J3936" s="204"/>
      <c r="K3936" s="205"/>
      <c r="L3936" s="205"/>
      <c r="M3936" s="205"/>
      <c r="N3936" s="227">
        <f>Table7[[#This Row],[Drug Cost]]+Table7[[#This Row],[Drug Markup]]+Table7[[#This Row],[Drug Dispensing Fee]]</f>
        <v>0</v>
      </c>
      <c r="O3936" s="132"/>
      <c r="P3936" s="205">
        <f>Table7[[#This Row],[Total Drug Cost]]-Table7[[#This Row],[Total Third-party Pay]]</f>
        <v>0</v>
      </c>
      <c r="Q3936" s="205"/>
      <c r="R3936" s="70" t="e">
        <f>VLOOKUP(Table7[[#This Row],[Patient PHN]],'[1]MASTER LIST'!$C:$D,2,FALSE)</f>
        <v>#N/A</v>
      </c>
    </row>
    <row r="3937" spans="1:18" x14ac:dyDescent="0.25">
      <c r="A3937" s="202"/>
      <c r="B3937" s="203"/>
      <c r="C3937" s="204"/>
      <c r="D3937" s="204"/>
      <c r="E3937" s="204"/>
      <c r="F3937" s="204"/>
      <c r="G3937" s="204"/>
      <c r="H3937" s="131"/>
      <c r="I3937" s="204"/>
      <c r="J3937" s="204"/>
      <c r="K3937" s="205"/>
      <c r="L3937" s="205"/>
      <c r="M3937" s="205"/>
      <c r="N3937" s="227">
        <f>Table7[[#This Row],[Drug Cost]]+Table7[[#This Row],[Drug Markup]]+Table7[[#This Row],[Drug Dispensing Fee]]</f>
        <v>0</v>
      </c>
      <c r="O3937" s="132"/>
      <c r="P3937" s="205">
        <f>Table7[[#This Row],[Total Drug Cost]]-Table7[[#This Row],[Total Third-party Pay]]</f>
        <v>0</v>
      </c>
      <c r="Q3937" s="205"/>
      <c r="R3937" s="70" t="e">
        <f>VLOOKUP(Table7[[#This Row],[Patient PHN]],'[1]MASTER LIST'!$C:$D,2,FALSE)</f>
        <v>#N/A</v>
      </c>
    </row>
    <row r="3938" spans="1:18" x14ac:dyDescent="0.25">
      <c r="A3938" s="202"/>
      <c r="B3938" s="203"/>
      <c r="C3938" s="204"/>
      <c r="D3938" s="204"/>
      <c r="E3938" s="204"/>
      <c r="F3938" s="204"/>
      <c r="G3938" s="204"/>
      <c r="H3938" s="131"/>
      <c r="I3938" s="204"/>
      <c r="J3938" s="204"/>
      <c r="K3938" s="205"/>
      <c r="L3938" s="205"/>
      <c r="M3938" s="205"/>
      <c r="N3938" s="227">
        <f>Table7[[#This Row],[Drug Cost]]+Table7[[#This Row],[Drug Markup]]+Table7[[#This Row],[Drug Dispensing Fee]]</f>
        <v>0</v>
      </c>
      <c r="O3938" s="132"/>
      <c r="P3938" s="205">
        <f>Table7[[#This Row],[Total Drug Cost]]-Table7[[#This Row],[Total Third-party Pay]]</f>
        <v>0</v>
      </c>
      <c r="Q3938" s="205"/>
      <c r="R3938" s="70" t="e">
        <f>VLOOKUP(Table7[[#This Row],[Patient PHN]],'[1]MASTER LIST'!$C:$D,2,FALSE)</f>
        <v>#N/A</v>
      </c>
    </row>
    <row r="3939" spans="1:18" x14ac:dyDescent="0.25">
      <c r="A3939" s="202"/>
      <c r="B3939" s="203"/>
      <c r="C3939" s="204"/>
      <c r="D3939" s="204"/>
      <c r="E3939" s="204"/>
      <c r="F3939" s="204"/>
      <c r="G3939" s="204"/>
      <c r="H3939" s="131"/>
      <c r="I3939" s="204"/>
      <c r="J3939" s="204"/>
      <c r="K3939" s="205"/>
      <c r="L3939" s="205"/>
      <c r="M3939" s="205"/>
      <c r="N3939" s="227">
        <f>Table7[[#This Row],[Drug Cost]]+Table7[[#This Row],[Drug Markup]]+Table7[[#This Row],[Drug Dispensing Fee]]</f>
        <v>0</v>
      </c>
      <c r="O3939" s="132"/>
      <c r="P3939" s="205">
        <f>Table7[[#This Row],[Total Drug Cost]]-Table7[[#This Row],[Total Third-party Pay]]</f>
        <v>0</v>
      </c>
      <c r="Q3939" s="205"/>
      <c r="R3939" s="70" t="e">
        <f>VLOOKUP(Table7[[#This Row],[Patient PHN]],'[1]MASTER LIST'!$C:$D,2,FALSE)</f>
        <v>#N/A</v>
      </c>
    </row>
    <row r="3940" spans="1:18" x14ac:dyDescent="0.25">
      <c r="A3940" s="202"/>
      <c r="B3940" s="203"/>
      <c r="C3940" s="204"/>
      <c r="D3940" s="204"/>
      <c r="E3940" s="204"/>
      <c r="F3940" s="204"/>
      <c r="G3940" s="204"/>
      <c r="H3940" s="131"/>
      <c r="I3940" s="204"/>
      <c r="J3940" s="204"/>
      <c r="K3940" s="205"/>
      <c r="L3940" s="205"/>
      <c r="M3940" s="205"/>
      <c r="N3940" s="227">
        <f>Table7[[#This Row],[Drug Cost]]+Table7[[#This Row],[Drug Markup]]+Table7[[#This Row],[Drug Dispensing Fee]]</f>
        <v>0</v>
      </c>
      <c r="O3940" s="132"/>
      <c r="P3940" s="205">
        <f>Table7[[#This Row],[Total Drug Cost]]-Table7[[#This Row],[Total Third-party Pay]]</f>
        <v>0</v>
      </c>
      <c r="Q3940" s="205"/>
      <c r="R3940" s="70" t="e">
        <f>VLOOKUP(Table7[[#This Row],[Patient PHN]],'[1]MASTER LIST'!$C:$D,2,FALSE)</f>
        <v>#N/A</v>
      </c>
    </row>
    <row r="3941" spans="1:18" x14ac:dyDescent="0.25">
      <c r="A3941" s="202"/>
      <c r="B3941" s="203"/>
      <c r="C3941" s="204"/>
      <c r="D3941" s="204"/>
      <c r="E3941" s="204"/>
      <c r="F3941" s="204"/>
      <c r="G3941" s="204"/>
      <c r="H3941" s="131"/>
      <c r="I3941" s="204"/>
      <c r="J3941" s="204"/>
      <c r="K3941" s="205"/>
      <c r="L3941" s="205"/>
      <c r="M3941" s="205"/>
      <c r="N3941" s="227">
        <f>Table7[[#This Row],[Drug Cost]]+Table7[[#This Row],[Drug Markup]]+Table7[[#This Row],[Drug Dispensing Fee]]</f>
        <v>0</v>
      </c>
      <c r="O3941" s="132"/>
      <c r="P3941" s="205">
        <f>Table7[[#This Row],[Total Drug Cost]]-Table7[[#This Row],[Total Third-party Pay]]</f>
        <v>0</v>
      </c>
      <c r="Q3941" s="205"/>
      <c r="R3941" s="70" t="e">
        <f>VLOOKUP(Table7[[#This Row],[Patient PHN]],'[1]MASTER LIST'!$C:$D,2,FALSE)</f>
        <v>#N/A</v>
      </c>
    </row>
    <row r="3942" spans="1:18" x14ac:dyDescent="0.25">
      <c r="A3942" s="202"/>
      <c r="B3942" s="203"/>
      <c r="C3942" s="204"/>
      <c r="D3942" s="204"/>
      <c r="E3942" s="204"/>
      <c r="F3942" s="204"/>
      <c r="G3942" s="204"/>
      <c r="H3942" s="131"/>
      <c r="I3942" s="204"/>
      <c r="J3942" s="204"/>
      <c r="K3942" s="205"/>
      <c r="L3942" s="205"/>
      <c r="M3942" s="205"/>
      <c r="N3942" s="227">
        <f>Table7[[#This Row],[Drug Cost]]+Table7[[#This Row],[Drug Markup]]+Table7[[#This Row],[Drug Dispensing Fee]]</f>
        <v>0</v>
      </c>
      <c r="O3942" s="132"/>
      <c r="P3942" s="205">
        <f>Table7[[#This Row],[Total Drug Cost]]-Table7[[#This Row],[Total Third-party Pay]]</f>
        <v>0</v>
      </c>
      <c r="Q3942" s="205"/>
      <c r="R3942" s="70" t="e">
        <f>VLOOKUP(Table7[[#This Row],[Patient PHN]],'[1]MASTER LIST'!$C:$D,2,FALSE)</f>
        <v>#N/A</v>
      </c>
    </row>
    <row r="3943" spans="1:18" x14ac:dyDescent="0.25">
      <c r="A3943" s="202"/>
      <c r="B3943" s="203"/>
      <c r="C3943" s="204"/>
      <c r="D3943" s="204"/>
      <c r="E3943" s="204"/>
      <c r="F3943" s="204"/>
      <c r="G3943" s="204"/>
      <c r="H3943" s="131"/>
      <c r="I3943" s="204"/>
      <c r="J3943" s="204"/>
      <c r="K3943" s="205"/>
      <c r="L3943" s="205"/>
      <c r="M3943" s="205"/>
      <c r="N3943" s="227">
        <f>Table7[[#This Row],[Drug Cost]]+Table7[[#This Row],[Drug Markup]]+Table7[[#This Row],[Drug Dispensing Fee]]</f>
        <v>0</v>
      </c>
      <c r="O3943" s="132"/>
      <c r="P3943" s="205">
        <f>Table7[[#This Row],[Total Drug Cost]]-Table7[[#This Row],[Total Third-party Pay]]</f>
        <v>0</v>
      </c>
      <c r="Q3943" s="205"/>
      <c r="R3943" s="70" t="e">
        <f>VLOOKUP(Table7[[#This Row],[Patient PHN]],'[1]MASTER LIST'!$C:$D,2,FALSE)</f>
        <v>#N/A</v>
      </c>
    </row>
    <row r="3944" spans="1:18" x14ac:dyDescent="0.25">
      <c r="A3944" s="202"/>
      <c r="B3944" s="203"/>
      <c r="C3944" s="204"/>
      <c r="D3944" s="204"/>
      <c r="E3944" s="204"/>
      <c r="F3944" s="204"/>
      <c r="G3944" s="204"/>
      <c r="H3944" s="131"/>
      <c r="I3944" s="204"/>
      <c r="J3944" s="204"/>
      <c r="K3944" s="205"/>
      <c r="L3944" s="205"/>
      <c r="M3944" s="205"/>
      <c r="N3944" s="227">
        <f>Table7[[#This Row],[Drug Cost]]+Table7[[#This Row],[Drug Markup]]+Table7[[#This Row],[Drug Dispensing Fee]]</f>
        <v>0</v>
      </c>
      <c r="O3944" s="132"/>
      <c r="P3944" s="205">
        <f>Table7[[#This Row],[Total Drug Cost]]-Table7[[#This Row],[Total Third-party Pay]]</f>
        <v>0</v>
      </c>
      <c r="Q3944" s="205"/>
      <c r="R3944" s="70" t="e">
        <f>VLOOKUP(Table7[[#This Row],[Patient PHN]],'[1]MASTER LIST'!$C:$D,2,FALSE)</f>
        <v>#N/A</v>
      </c>
    </row>
    <row r="3945" spans="1:18" x14ac:dyDescent="0.25">
      <c r="A3945" s="202"/>
      <c r="B3945" s="203"/>
      <c r="C3945" s="204"/>
      <c r="D3945" s="204"/>
      <c r="E3945" s="204"/>
      <c r="F3945" s="204"/>
      <c r="G3945" s="204"/>
      <c r="H3945" s="131"/>
      <c r="I3945" s="204"/>
      <c r="J3945" s="204"/>
      <c r="K3945" s="205"/>
      <c r="L3945" s="205"/>
      <c r="M3945" s="205"/>
      <c r="N3945" s="227">
        <f>Table7[[#This Row],[Drug Cost]]+Table7[[#This Row],[Drug Markup]]+Table7[[#This Row],[Drug Dispensing Fee]]</f>
        <v>0</v>
      </c>
      <c r="O3945" s="132"/>
      <c r="P3945" s="205">
        <f>Table7[[#This Row],[Total Drug Cost]]-Table7[[#This Row],[Total Third-party Pay]]</f>
        <v>0</v>
      </c>
      <c r="Q3945" s="205"/>
      <c r="R3945" s="70" t="e">
        <f>VLOOKUP(Table7[[#This Row],[Patient PHN]],'[1]MASTER LIST'!$C:$D,2,FALSE)</f>
        <v>#N/A</v>
      </c>
    </row>
    <row r="3946" spans="1:18" x14ac:dyDescent="0.25">
      <c r="A3946" s="202"/>
      <c r="B3946" s="203"/>
      <c r="C3946" s="204"/>
      <c r="D3946" s="204"/>
      <c r="E3946" s="204"/>
      <c r="F3946" s="204"/>
      <c r="G3946" s="204"/>
      <c r="H3946" s="131"/>
      <c r="I3946" s="204"/>
      <c r="J3946" s="204"/>
      <c r="K3946" s="205"/>
      <c r="L3946" s="205"/>
      <c r="M3946" s="205"/>
      <c r="N3946" s="227">
        <f>Table7[[#This Row],[Drug Cost]]+Table7[[#This Row],[Drug Markup]]+Table7[[#This Row],[Drug Dispensing Fee]]</f>
        <v>0</v>
      </c>
      <c r="O3946" s="132"/>
      <c r="P3946" s="205">
        <f>Table7[[#This Row],[Total Drug Cost]]-Table7[[#This Row],[Total Third-party Pay]]</f>
        <v>0</v>
      </c>
      <c r="Q3946" s="205"/>
      <c r="R3946" s="70" t="e">
        <f>VLOOKUP(Table7[[#This Row],[Patient PHN]],'[1]MASTER LIST'!$C:$D,2,FALSE)</f>
        <v>#N/A</v>
      </c>
    </row>
    <row r="3947" spans="1:18" x14ac:dyDescent="0.25">
      <c r="A3947" s="202"/>
      <c r="B3947" s="203"/>
      <c r="C3947" s="204"/>
      <c r="D3947" s="204"/>
      <c r="E3947" s="204"/>
      <c r="F3947" s="204"/>
      <c r="G3947" s="204"/>
      <c r="H3947" s="131"/>
      <c r="I3947" s="204"/>
      <c r="J3947" s="204"/>
      <c r="K3947" s="205"/>
      <c r="L3947" s="205"/>
      <c r="M3947" s="205"/>
      <c r="N3947" s="227">
        <f>Table7[[#This Row],[Drug Cost]]+Table7[[#This Row],[Drug Markup]]+Table7[[#This Row],[Drug Dispensing Fee]]</f>
        <v>0</v>
      </c>
      <c r="O3947" s="132"/>
      <c r="P3947" s="205">
        <f>Table7[[#This Row],[Total Drug Cost]]-Table7[[#This Row],[Total Third-party Pay]]</f>
        <v>0</v>
      </c>
      <c r="Q3947" s="205"/>
      <c r="R3947" s="70" t="e">
        <f>VLOOKUP(Table7[[#This Row],[Patient PHN]],'[1]MASTER LIST'!$C:$D,2,FALSE)</f>
        <v>#N/A</v>
      </c>
    </row>
    <row r="3948" spans="1:18" x14ac:dyDescent="0.25">
      <c r="A3948" s="202"/>
      <c r="B3948" s="203"/>
      <c r="C3948" s="204"/>
      <c r="D3948" s="204"/>
      <c r="E3948" s="204"/>
      <c r="F3948" s="204"/>
      <c r="G3948" s="204"/>
      <c r="H3948" s="131"/>
      <c r="I3948" s="204"/>
      <c r="J3948" s="204"/>
      <c r="K3948" s="205"/>
      <c r="L3948" s="205"/>
      <c r="M3948" s="205"/>
      <c r="N3948" s="227">
        <f>Table7[[#This Row],[Drug Cost]]+Table7[[#This Row],[Drug Markup]]+Table7[[#This Row],[Drug Dispensing Fee]]</f>
        <v>0</v>
      </c>
      <c r="O3948" s="132"/>
      <c r="P3948" s="205">
        <f>Table7[[#This Row],[Total Drug Cost]]-Table7[[#This Row],[Total Third-party Pay]]</f>
        <v>0</v>
      </c>
      <c r="Q3948" s="205"/>
      <c r="R3948" s="70" t="e">
        <f>VLOOKUP(Table7[[#This Row],[Patient PHN]],'[1]MASTER LIST'!$C:$D,2,FALSE)</f>
        <v>#N/A</v>
      </c>
    </row>
    <row r="3949" spans="1:18" x14ac:dyDescent="0.25">
      <c r="A3949" s="202"/>
      <c r="B3949" s="203"/>
      <c r="C3949" s="204"/>
      <c r="D3949" s="204"/>
      <c r="E3949" s="204"/>
      <c r="F3949" s="204"/>
      <c r="G3949" s="204"/>
      <c r="H3949" s="131"/>
      <c r="I3949" s="204"/>
      <c r="J3949" s="204"/>
      <c r="K3949" s="205"/>
      <c r="L3949" s="205"/>
      <c r="M3949" s="205"/>
      <c r="N3949" s="227">
        <f>Table7[[#This Row],[Drug Cost]]+Table7[[#This Row],[Drug Markup]]+Table7[[#This Row],[Drug Dispensing Fee]]</f>
        <v>0</v>
      </c>
      <c r="O3949" s="132"/>
      <c r="P3949" s="205">
        <f>Table7[[#This Row],[Total Drug Cost]]-Table7[[#This Row],[Total Third-party Pay]]</f>
        <v>0</v>
      </c>
      <c r="Q3949" s="205"/>
      <c r="R3949" s="70" t="e">
        <f>VLOOKUP(Table7[[#This Row],[Patient PHN]],'[1]MASTER LIST'!$C:$D,2,FALSE)</f>
        <v>#N/A</v>
      </c>
    </row>
    <row r="3950" spans="1:18" x14ac:dyDescent="0.25">
      <c r="A3950" s="202"/>
      <c r="B3950" s="203"/>
      <c r="C3950" s="204"/>
      <c r="D3950" s="204"/>
      <c r="E3950" s="204"/>
      <c r="F3950" s="204"/>
      <c r="G3950" s="204"/>
      <c r="H3950" s="131"/>
      <c r="I3950" s="204"/>
      <c r="J3950" s="204"/>
      <c r="K3950" s="205"/>
      <c r="L3950" s="205"/>
      <c r="M3950" s="205"/>
      <c r="N3950" s="227">
        <f>Table7[[#This Row],[Drug Cost]]+Table7[[#This Row],[Drug Markup]]+Table7[[#This Row],[Drug Dispensing Fee]]</f>
        <v>0</v>
      </c>
      <c r="O3950" s="132"/>
      <c r="P3950" s="205">
        <f>Table7[[#This Row],[Total Drug Cost]]-Table7[[#This Row],[Total Third-party Pay]]</f>
        <v>0</v>
      </c>
      <c r="Q3950" s="205"/>
      <c r="R3950" s="70" t="e">
        <f>VLOOKUP(Table7[[#This Row],[Patient PHN]],'[1]MASTER LIST'!$C:$D,2,FALSE)</f>
        <v>#N/A</v>
      </c>
    </row>
    <row r="3951" spans="1:18" x14ac:dyDescent="0.25">
      <c r="A3951" s="202"/>
      <c r="B3951" s="203"/>
      <c r="C3951" s="204"/>
      <c r="D3951" s="204"/>
      <c r="E3951" s="204"/>
      <c r="F3951" s="204"/>
      <c r="G3951" s="204"/>
      <c r="H3951" s="131"/>
      <c r="I3951" s="204"/>
      <c r="J3951" s="204"/>
      <c r="K3951" s="205"/>
      <c r="L3951" s="205"/>
      <c r="M3951" s="205"/>
      <c r="N3951" s="227">
        <f>Table7[[#This Row],[Drug Cost]]+Table7[[#This Row],[Drug Markup]]+Table7[[#This Row],[Drug Dispensing Fee]]</f>
        <v>0</v>
      </c>
      <c r="O3951" s="132"/>
      <c r="P3951" s="205">
        <f>Table7[[#This Row],[Total Drug Cost]]-Table7[[#This Row],[Total Third-party Pay]]</f>
        <v>0</v>
      </c>
      <c r="Q3951" s="205"/>
      <c r="R3951" s="70" t="e">
        <f>VLOOKUP(Table7[[#This Row],[Patient PHN]],'[1]MASTER LIST'!$C:$D,2,FALSE)</f>
        <v>#N/A</v>
      </c>
    </row>
    <row r="3952" spans="1:18" x14ac:dyDescent="0.25">
      <c r="A3952" s="202"/>
      <c r="B3952" s="203"/>
      <c r="C3952" s="204"/>
      <c r="D3952" s="204"/>
      <c r="E3952" s="204"/>
      <c r="F3952" s="204"/>
      <c r="G3952" s="204"/>
      <c r="H3952" s="131"/>
      <c r="I3952" s="204"/>
      <c r="J3952" s="204"/>
      <c r="K3952" s="205"/>
      <c r="L3952" s="205"/>
      <c r="M3952" s="205"/>
      <c r="N3952" s="227">
        <f>Table7[[#This Row],[Drug Cost]]+Table7[[#This Row],[Drug Markup]]+Table7[[#This Row],[Drug Dispensing Fee]]</f>
        <v>0</v>
      </c>
      <c r="O3952" s="132"/>
      <c r="P3952" s="205">
        <f>Table7[[#This Row],[Total Drug Cost]]-Table7[[#This Row],[Total Third-party Pay]]</f>
        <v>0</v>
      </c>
      <c r="Q3952" s="205"/>
      <c r="R3952" s="70" t="e">
        <f>VLOOKUP(Table7[[#This Row],[Patient PHN]],'[1]MASTER LIST'!$C:$D,2,FALSE)</f>
        <v>#N/A</v>
      </c>
    </row>
    <row r="3953" spans="1:18" x14ac:dyDescent="0.25">
      <c r="A3953" s="202"/>
      <c r="B3953" s="203"/>
      <c r="C3953" s="204"/>
      <c r="D3953" s="204"/>
      <c r="E3953" s="204"/>
      <c r="F3953" s="204"/>
      <c r="G3953" s="204"/>
      <c r="H3953" s="131"/>
      <c r="I3953" s="204"/>
      <c r="J3953" s="204"/>
      <c r="K3953" s="205"/>
      <c r="L3953" s="205"/>
      <c r="M3953" s="205"/>
      <c r="N3953" s="227">
        <f>Table7[[#This Row],[Drug Cost]]+Table7[[#This Row],[Drug Markup]]+Table7[[#This Row],[Drug Dispensing Fee]]</f>
        <v>0</v>
      </c>
      <c r="O3953" s="132"/>
      <c r="P3953" s="205">
        <f>Table7[[#This Row],[Total Drug Cost]]-Table7[[#This Row],[Total Third-party Pay]]</f>
        <v>0</v>
      </c>
      <c r="Q3953" s="205"/>
      <c r="R3953" s="70" t="e">
        <f>VLOOKUP(Table7[[#This Row],[Patient PHN]],'[1]MASTER LIST'!$C:$D,2,FALSE)</f>
        <v>#N/A</v>
      </c>
    </row>
    <row r="3954" spans="1:18" x14ac:dyDescent="0.25">
      <c r="A3954" s="202"/>
      <c r="B3954" s="203"/>
      <c r="C3954" s="204"/>
      <c r="D3954" s="204"/>
      <c r="E3954" s="204"/>
      <c r="F3954" s="204"/>
      <c r="G3954" s="204"/>
      <c r="H3954" s="131"/>
      <c r="I3954" s="204"/>
      <c r="J3954" s="204"/>
      <c r="K3954" s="205"/>
      <c r="L3954" s="205"/>
      <c r="M3954" s="205"/>
      <c r="N3954" s="227">
        <f>Table7[[#This Row],[Drug Cost]]+Table7[[#This Row],[Drug Markup]]+Table7[[#This Row],[Drug Dispensing Fee]]</f>
        <v>0</v>
      </c>
      <c r="O3954" s="132"/>
      <c r="P3954" s="205">
        <f>Table7[[#This Row],[Total Drug Cost]]-Table7[[#This Row],[Total Third-party Pay]]</f>
        <v>0</v>
      </c>
      <c r="Q3954" s="205"/>
      <c r="R3954" s="70" t="e">
        <f>VLOOKUP(Table7[[#This Row],[Patient PHN]],'[1]MASTER LIST'!$C:$D,2,FALSE)</f>
        <v>#N/A</v>
      </c>
    </row>
    <row r="3955" spans="1:18" x14ac:dyDescent="0.25">
      <c r="A3955" s="202"/>
      <c r="B3955" s="203"/>
      <c r="C3955" s="204"/>
      <c r="D3955" s="204"/>
      <c r="E3955" s="204"/>
      <c r="F3955" s="204"/>
      <c r="G3955" s="204"/>
      <c r="H3955" s="131"/>
      <c r="I3955" s="204"/>
      <c r="J3955" s="204"/>
      <c r="K3955" s="205"/>
      <c r="L3955" s="205"/>
      <c r="M3955" s="205"/>
      <c r="N3955" s="227">
        <f>Table7[[#This Row],[Drug Cost]]+Table7[[#This Row],[Drug Markup]]+Table7[[#This Row],[Drug Dispensing Fee]]</f>
        <v>0</v>
      </c>
      <c r="O3955" s="132"/>
      <c r="P3955" s="205">
        <f>Table7[[#This Row],[Total Drug Cost]]-Table7[[#This Row],[Total Third-party Pay]]</f>
        <v>0</v>
      </c>
      <c r="Q3955" s="205"/>
      <c r="R3955" s="70" t="e">
        <f>VLOOKUP(Table7[[#This Row],[Patient PHN]],'[1]MASTER LIST'!$C:$D,2,FALSE)</f>
        <v>#N/A</v>
      </c>
    </row>
    <row r="3956" spans="1:18" x14ac:dyDescent="0.25">
      <c r="A3956" s="202"/>
      <c r="B3956" s="203"/>
      <c r="C3956" s="204"/>
      <c r="D3956" s="204"/>
      <c r="E3956" s="204"/>
      <c r="F3956" s="204"/>
      <c r="G3956" s="204"/>
      <c r="H3956" s="131"/>
      <c r="I3956" s="204"/>
      <c r="J3956" s="204"/>
      <c r="K3956" s="205"/>
      <c r="L3956" s="205"/>
      <c r="M3956" s="205"/>
      <c r="N3956" s="227">
        <f>Table7[[#This Row],[Drug Cost]]+Table7[[#This Row],[Drug Markup]]+Table7[[#This Row],[Drug Dispensing Fee]]</f>
        <v>0</v>
      </c>
      <c r="O3956" s="132"/>
      <c r="P3956" s="205">
        <f>Table7[[#This Row],[Total Drug Cost]]-Table7[[#This Row],[Total Third-party Pay]]</f>
        <v>0</v>
      </c>
      <c r="Q3956" s="205"/>
      <c r="R3956" s="70" t="e">
        <f>VLOOKUP(Table7[[#This Row],[Patient PHN]],'[1]MASTER LIST'!$C:$D,2,FALSE)</f>
        <v>#N/A</v>
      </c>
    </row>
    <row r="3957" spans="1:18" x14ac:dyDescent="0.25">
      <c r="A3957" s="202"/>
      <c r="B3957" s="203"/>
      <c r="C3957" s="204"/>
      <c r="D3957" s="204"/>
      <c r="E3957" s="204"/>
      <c r="F3957" s="204"/>
      <c r="G3957" s="204"/>
      <c r="H3957" s="131"/>
      <c r="I3957" s="204"/>
      <c r="J3957" s="204"/>
      <c r="K3957" s="205"/>
      <c r="L3957" s="205"/>
      <c r="M3957" s="205"/>
      <c r="N3957" s="227">
        <f>Table7[[#This Row],[Drug Cost]]+Table7[[#This Row],[Drug Markup]]+Table7[[#This Row],[Drug Dispensing Fee]]</f>
        <v>0</v>
      </c>
      <c r="O3957" s="132"/>
      <c r="P3957" s="205">
        <f>Table7[[#This Row],[Total Drug Cost]]-Table7[[#This Row],[Total Third-party Pay]]</f>
        <v>0</v>
      </c>
      <c r="Q3957" s="205"/>
      <c r="R3957" s="70" t="e">
        <f>VLOOKUP(Table7[[#This Row],[Patient PHN]],'[1]MASTER LIST'!$C:$D,2,FALSE)</f>
        <v>#N/A</v>
      </c>
    </row>
    <row r="3958" spans="1:18" x14ac:dyDescent="0.25">
      <c r="A3958" s="202"/>
      <c r="B3958" s="203"/>
      <c r="C3958" s="204"/>
      <c r="D3958" s="204"/>
      <c r="E3958" s="204"/>
      <c r="F3958" s="204"/>
      <c r="G3958" s="204"/>
      <c r="H3958" s="131"/>
      <c r="I3958" s="204"/>
      <c r="J3958" s="204"/>
      <c r="K3958" s="205"/>
      <c r="L3958" s="205"/>
      <c r="M3958" s="205"/>
      <c r="N3958" s="227">
        <f>Table7[[#This Row],[Drug Cost]]+Table7[[#This Row],[Drug Markup]]+Table7[[#This Row],[Drug Dispensing Fee]]</f>
        <v>0</v>
      </c>
      <c r="O3958" s="132"/>
      <c r="P3958" s="205">
        <f>Table7[[#This Row],[Total Drug Cost]]-Table7[[#This Row],[Total Third-party Pay]]</f>
        <v>0</v>
      </c>
      <c r="Q3958" s="205"/>
      <c r="R3958" s="70" t="e">
        <f>VLOOKUP(Table7[[#This Row],[Patient PHN]],'[1]MASTER LIST'!$C:$D,2,FALSE)</f>
        <v>#N/A</v>
      </c>
    </row>
    <row r="3959" spans="1:18" x14ac:dyDescent="0.25">
      <c r="A3959" s="202"/>
      <c r="B3959" s="203"/>
      <c r="C3959" s="204"/>
      <c r="D3959" s="204"/>
      <c r="E3959" s="204"/>
      <c r="F3959" s="204"/>
      <c r="G3959" s="204"/>
      <c r="H3959" s="131"/>
      <c r="I3959" s="204"/>
      <c r="J3959" s="204"/>
      <c r="K3959" s="205"/>
      <c r="L3959" s="205"/>
      <c r="M3959" s="205"/>
      <c r="N3959" s="227">
        <f>Table7[[#This Row],[Drug Cost]]+Table7[[#This Row],[Drug Markup]]+Table7[[#This Row],[Drug Dispensing Fee]]</f>
        <v>0</v>
      </c>
      <c r="O3959" s="132"/>
      <c r="P3959" s="205">
        <f>Table7[[#This Row],[Total Drug Cost]]-Table7[[#This Row],[Total Third-party Pay]]</f>
        <v>0</v>
      </c>
      <c r="Q3959" s="205"/>
      <c r="R3959" s="70" t="e">
        <f>VLOOKUP(Table7[[#This Row],[Patient PHN]],'[1]MASTER LIST'!$C:$D,2,FALSE)</f>
        <v>#N/A</v>
      </c>
    </row>
    <row r="3960" spans="1:18" x14ac:dyDescent="0.25">
      <c r="A3960" s="202"/>
      <c r="B3960" s="203"/>
      <c r="C3960" s="204"/>
      <c r="D3960" s="204"/>
      <c r="E3960" s="204"/>
      <c r="F3960" s="204"/>
      <c r="G3960" s="204"/>
      <c r="H3960" s="131"/>
      <c r="I3960" s="204"/>
      <c r="J3960" s="204"/>
      <c r="K3960" s="205"/>
      <c r="L3960" s="205"/>
      <c r="M3960" s="205"/>
      <c r="N3960" s="227">
        <f>Table7[[#This Row],[Drug Cost]]+Table7[[#This Row],[Drug Markup]]+Table7[[#This Row],[Drug Dispensing Fee]]</f>
        <v>0</v>
      </c>
      <c r="O3960" s="132"/>
      <c r="P3960" s="205">
        <f>Table7[[#This Row],[Total Drug Cost]]-Table7[[#This Row],[Total Third-party Pay]]</f>
        <v>0</v>
      </c>
      <c r="Q3960" s="205"/>
      <c r="R3960" s="70" t="e">
        <f>VLOOKUP(Table7[[#This Row],[Patient PHN]],'[1]MASTER LIST'!$C:$D,2,FALSE)</f>
        <v>#N/A</v>
      </c>
    </row>
    <row r="3961" spans="1:18" x14ac:dyDescent="0.25">
      <c r="A3961" s="202"/>
      <c r="B3961" s="203"/>
      <c r="C3961" s="204"/>
      <c r="D3961" s="204"/>
      <c r="E3961" s="204"/>
      <c r="F3961" s="204"/>
      <c r="G3961" s="204"/>
      <c r="H3961" s="131"/>
      <c r="I3961" s="204"/>
      <c r="J3961" s="204"/>
      <c r="K3961" s="205"/>
      <c r="L3961" s="205"/>
      <c r="M3961" s="205"/>
      <c r="N3961" s="227">
        <f>Table7[[#This Row],[Drug Cost]]+Table7[[#This Row],[Drug Markup]]+Table7[[#This Row],[Drug Dispensing Fee]]</f>
        <v>0</v>
      </c>
      <c r="O3961" s="132"/>
      <c r="P3961" s="205">
        <f>Table7[[#This Row],[Total Drug Cost]]-Table7[[#This Row],[Total Third-party Pay]]</f>
        <v>0</v>
      </c>
      <c r="Q3961" s="205"/>
      <c r="R3961" s="70" t="e">
        <f>VLOOKUP(Table7[[#This Row],[Patient PHN]],'[1]MASTER LIST'!$C:$D,2,FALSE)</f>
        <v>#N/A</v>
      </c>
    </row>
    <row r="3962" spans="1:18" x14ac:dyDescent="0.25">
      <c r="A3962" s="202"/>
      <c r="B3962" s="203"/>
      <c r="C3962" s="204"/>
      <c r="D3962" s="204"/>
      <c r="E3962" s="204"/>
      <c r="F3962" s="204"/>
      <c r="G3962" s="204"/>
      <c r="H3962" s="131"/>
      <c r="I3962" s="204"/>
      <c r="J3962" s="204"/>
      <c r="K3962" s="205"/>
      <c r="L3962" s="205"/>
      <c r="M3962" s="205"/>
      <c r="N3962" s="227">
        <f>Table7[[#This Row],[Drug Cost]]+Table7[[#This Row],[Drug Markup]]+Table7[[#This Row],[Drug Dispensing Fee]]</f>
        <v>0</v>
      </c>
      <c r="O3962" s="132"/>
      <c r="P3962" s="205">
        <f>Table7[[#This Row],[Total Drug Cost]]-Table7[[#This Row],[Total Third-party Pay]]</f>
        <v>0</v>
      </c>
      <c r="Q3962" s="205"/>
      <c r="R3962" s="70" t="e">
        <f>VLOOKUP(Table7[[#This Row],[Patient PHN]],'[1]MASTER LIST'!$C:$D,2,FALSE)</f>
        <v>#N/A</v>
      </c>
    </row>
    <row r="3963" spans="1:18" x14ac:dyDescent="0.25">
      <c r="A3963" s="202"/>
      <c r="B3963" s="203"/>
      <c r="C3963" s="204"/>
      <c r="D3963" s="204"/>
      <c r="E3963" s="204"/>
      <c r="F3963" s="204"/>
      <c r="G3963" s="204"/>
      <c r="H3963" s="131"/>
      <c r="I3963" s="204"/>
      <c r="J3963" s="204"/>
      <c r="K3963" s="205"/>
      <c r="L3963" s="205"/>
      <c r="M3963" s="205"/>
      <c r="N3963" s="227">
        <f>Table7[[#This Row],[Drug Cost]]+Table7[[#This Row],[Drug Markup]]+Table7[[#This Row],[Drug Dispensing Fee]]</f>
        <v>0</v>
      </c>
      <c r="O3963" s="132"/>
      <c r="P3963" s="205">
        <f>Table7[[#This Row],[Total Drug Cost]]-Table7[[#This Row],[Total Third-party Pay]]</f>
        <v>0</v>
      </c>
      <c r="Q3963" s="205"/>
      <c r="R3963" s="70" t="e">
        <f>VLOOKUP(Table7[[#This Row],[Patient PHN]],'[1]MASTER LIST'!$C:$D,2,FALSE)</f>
        <v>#N/A</v>
      </c>
    </row>
    <row r="3964" spans="1:18" x14ac:dyDescent="0.25">
      <c r="A3964" s="202"/>
      <c r="B3964" s="203"/>
      <c r="C3964" s="204"/>
      <c r="D3964" s="204"/>
      <c r="E3964" s="204"/>
      <c r="F3964" s="204"/>
      <c r="G3964" s="204"/>
      <c r="H3964" s="131"/>
      <c r="I3964" s="204"/>
      <c r="J3964" s="204"/>
      <c r="K3964" s="205"/>
      <c r="L3964" s="205"/>
      <c r="M3964" s="205"/>
      <c r="N3964" s="227">
        <f>Table7[[#This Row],[Drug Cost]]+Table7[[#This Row],[Drug Markup]]+Table7[[#This Row],[Drug Dispensing Fee]]</f>
        <v>0</v>
      </c>
      <c r="O3964" s="132"/>
      <c r="P3964" s="205">
        <f>Table7[[#This Row],[Total Drug Cost]]-Table7[[#This Row],[Total Third-party Pay]]</f>
        <v>0</v>
      </c>
      <c r="Q3964" s="205"/>
      <c r="R3964" s="70" t="e">
        <f>VLOOKUP(Table7[[#This Row],[Patient PHN]],'[1]MASTER LIST'!$C:$D,2,FALSE)</f>
        <v>#N/A</v>
      </c>
    </row>
    <row r="3965" spans="1:18" x14ac:dyDescent="0.25">
      <c r="A3965" s="202"/>
      <c r="B3965" s="203"/>
      <c r="C3965" s="204"/>
      <c r="D3965" s="204"/>
      <c r="E3965" s="204"/>
      <c r="F3965" s="204"/>
      <c r="G3965" s="204"/>
      <c r="H3965" s="131"/>
      <c r="I3965" s="204"/>
      <c r="J3965" s="204"/>
      <c r="K3965" s="205"/>
      <c r="L3965" s="205"/>
      <c r="M3965" s="205"/>
      <c r="N3965" s="227">
        <f>Table7[[#This Row],[Drug Cost]]+Table7[[#This Row],[Drug Markup]]+Table7[[#This Row],[Drug Dispensing Fee]]</f>
        <v>0</v>
      </c>
      <c r="O3965" s="132"/>
      <c r="P3965" s="205">
        <f>Table7[[#This Row],[Total Drug Cost]]-Table7[[#This Row],[Total Third-party Pay]]</f>
        <v>0</v>
      </c>
      <c r="Q3965" s="205"/>
      <c r="R3965" s="70" t="e">
        <f>VLOOKUP(Table7[[#This Row],[Patient PHN]],'[1]MASTER LIST'!$C:$D,2,FALSE)</f>
        <v>#N/A</v>
      </c>
    </row>
    <row r="3966" spans="1:18" x14ac:dyDescent="0.25">
      <c r="A3966" s="202"/>
      <c r="B3966" s="203"/>
      <c r="C3966" s="204"/>
      <c r="D3966" s="204"/>
      <c r="E3966" s="204"/>
      <c r="F3966" s="204"/>
      <c r="G3966" s="204"/>
      <c r="H3966" s="131"/>
      <c r="I3966" s="204"/>
      <c r="J3966" s="204"/>
      <c r="K3966" s="205"/>
      <c r="L3966" s="205"/>
      <c r="M3966" s="205"/>
      <c r="N3966" s="227">
        <f>Table7[[#This Row],[Drug Cost]]+Table7[[#This Row],[Drug Markup]]+Table7[[#This Row],[Drug Dispensing Fee]]</f>
        <v>0</v>
      </c>
      <c r="O3966" s="132"/>
      <c r="P3966" s="205">
        <f>Table7[[#This Row],[Total Drug Cost]]-Table7[[#This Row],[Total Third-party Pay]]</f>
        <v>0</v>
      </c>
      <c r="Q3966" s="205"/>
      <c r="R3966" s="70" t="e">
        <f>VLOOKUP(Table7[[#This Row],[Patient PHN]],'[1]MASTER LIST'!$C:$D,2,FALSE)</f>
        <v>#N/A</v>
      </c>
    </row>
    <row r="3967" spans="1:18" x14ac:dyDescent="0.25">
      <c r="A3967" s="202"/>
      <c r="B3967" s="203"/>
      <c r="C3967" s="204"/>
      <c r="D3967" s="204"/>
      <c r="E3967" s="204"/>
      <c r="F3967" s="204"/>
      <c r="G3967" s="204"/>
      <c r="H3967" s="131"/>
      <c r="I3967" s="204"/>
      <c r="J3967" s="204"/>
      <c r="K3967" s="205"/>
      <c r="L3967" s="205"/>
      <c r="M3967" s="205"/>
      <c r="N3967" s="227">
        <f>Table7[[#This Row],[Drug Cost]]+Table7[[#This Row],[Drug Markup]]+Table7[[#This Row],[Drug Dispensing Fee]]</f>
        <v>0</v>
      </c>
      <c r="O3967" s="132"/>
      <c r="P3967" s="205">
        <f>Table7[[#This Row],[Total Drug Cost]]-Table7[[#This Row],[Total Third-party Pay]]</f>
        <v>0</v>
      </c>
      <c r="Q3967" s="205"/>
      <c r="R3967" s="70" t="e">
        <f>VLOOKUP(Table7[[#This Row],[Patient PHN]],'[1]MASTER LIST'!$C:$D,2,FALSE)</f>
        <v>#N/A</v>
      </c>
    </row>
    <row r="3968" spans="1:18" x14ac:dyDescent="0.25">
      <c r="A3968" s="202"/>
      <c r="B3968" s="203"/>
      <c r="C3968" s="204"/>
      <c r="D3968" s="204"/>
      <c r="E3968" s="204"/>
      <c r="F3968" s="204"/>
      <c r="G3968" s="204"/>
      <c r="H3968" s="131"/>
      <c r="I3968" s="204"/>
      <c r="J3968" s="204"/>
      <c r="K3968" s="205"/>
      <c r="L3968" s="205"/>
      <c r="M3968" s="205"/>
      <c r="N3968" s="227">
        <f>Table7[[#This Row],[Drug Cost]]+Table7[[#This Row],[Drug Markup]]+Table7[[#This Row],[Drug Dispensing Fee]]</f>
        <v>0</v>
      </c>
      <c r="O3968" s="132"/>
      <c r="P3968" s="205">
        <f>Table7[[#This Row],[Total Drug Cost]]-Table7[[#This Row],[Total Third-party Pay]]</f>
        <v>0</v>
      </c>
      <c r="Q3968" s="205"/>
      <c r="R3968" s="70" t="e">
        <f>VLOOKUP(Table7[[#This Row],[Patient PHN]],'[1]MASTER LIST'!$C:$D,2,FALSE)</f>
        <v>#N/A</v>
      </c>
    </row>
    <row r="3969" spans="1:18" x14ac:dyDescent="0.25">
      <c r="A3969" s="202"/>
      <c r="B3969" s="203"/>
      <c r="C3969" s="204"/>
      <c r="D3969" s="204"/>
      <c r="E3969" s="204"/>
      <c r="F3969" s="204"/>
      <c r="G3969" s="204"/>
      <c r="H3969" s="131"/>
      <c r="I3969" s="204"/>
      <c r="J3969" s="204"/>
      <c r="K3969" s="205"/>
      <c r="L3969" s="205"/>
      <c r="M3969" s="205"/>
      <c r="N3969" s="227">
        <f>Table7[[#This Row],[Drug Cost]]+Table7[[#This Row],[Drug Markup]]+Table7[[#This Row],[Drug Dispensing Fee]]</f>
        <v>0</v>
      </c>
      <c r="O3969" s="132"/>
      <c r="P3969" s="205">
        <f>Table7[[#This Row],[Total Drug Cost]]-Table7[[#This Row],[Total Third-party Pay]]</f>
        <v>0</v>
      </c>
      <c r="Q3969" s="205"/>
      <c r="R3969" s="70" t="e">
        <f>VLOOKUP(Table7[[#This Row],[Patient PHN]],'[1]MASTER LIST'!$C:$D,2,FALSE)</f>
        <v>#N/A</v>
      </c>
    </row>
    <row r="3970" spans="1:18" x14ac:dyDescent="0.25">
      <c r="A3970" s="202"/>
      <c r="B3970" s="203"/>
      <c r="C3970" s="204"/>
      <c r="D3970" s="204"/>
      <c r="E3970" s="204"/>
      <c r="F3970" s="204"/>
      <c r="G3970" s="204"/>
      <c r="H3970" s="131"/>
      <c r="I3970" s="204"/>
      <c r="J3970" s="204"/>
      <c r="K3970" s="205"/>
      <c r="L3970" s="205"/>
      <c r="M3970" s="205"/>
      <c r="N3970" s="227">
        <f>Table7[[#This Row],[Drug Cost]]+Table7[[#This Row],[Drug Markup]]+Table7[[#This Row],[Drug Dispensing Fee]]</f>
        <v>0</v>
      </c>
      <c r="O3970" s="132"/>
      <c r="P3970" s="205">
        <f>Table7[[#This Row],[Total Drug Cost]]-Table7[[#This Row],[Total Third-party Pay]]</f>
        <v>0</v>
      </c>
      <c r="Q3970" s="205"/>
      <c r="R3970" s="70" t="e">
        <f>VLOOKUP(Table7[[#This Row],[Patient PHN]],'[1]MASTER LIST'!$C:$D,2,FALSE)</f>
        <v>#N/A</v>
      </c>
    </row>
    <row r="3971" spans="1:18" x14ac:dyDescent="0.25">
      <c r="A3971" s="202"/>
      <c r="B3971" s="203"/>
      <c r="C3971" s="204"/>
      <c r="D3971" s="204"/>
      <c r="E3971" s="204"/>
      <c r="F3971" s="204"/>
      <c r="G3971" s="204"/>
      <c r="H3971" s="131"/>
      <c r="I3971" s="204"/>
      <c r="J3971" s="204"/>
      <c r="K3971" s="205"/>
      <c r="L3971" s="205"/>
      <c r="M3971" s="205"/>
      <c r="N3971" s="227">
        <f>Table7[[#This Row],[Drug Cost]]+Table7[[#This Row],[Drug Markup]]+Table7[[#This Row],[Drug Dispensing Fee]]</f>
        <v>0</v>
      </c>
      <c r="O3971" s="132"/>
      <c r="P3971" s="205">
        <f>Table7[[#This Row],[Total Drug Cost]]-Table7[[#This Row],[Total Third-party Pay]]</f>
        <v>0</v>
      </c>
      <c r="Q3971" s="205"/>
      <c r="R3971" s="70" t="e">
        <f>VLOOKUP(Table7[[#This Row],[Patient PHN]],'[1]MASTER LIST'!$C:$D,2,FALSE)</f>
        <v>#N/A</v>
      </c>
    </row>
    <row r="3972" spans="1:18" x14ac:dyDescent="0.25">
      <c r="A3972" s="202"/>
      <c r="B3972" s="203"/>
      <c r="C3972" s="204"/>
      <c r="D3972" s="204"/>
      <c r="E3972" s="204"/>
      <c r="F3972" s="204"/>
      <c r="G3972" s="204"/>
      <c r="H3972" s="131"/>
      <c r="I3972" s="204"/>
      <c r="J3972" s="204"/>
      <c r="K3972" s="205"/>
      <c r="L3972" s="205"/>
      <c r="M3972" s="205"/>
      <c r="N3972" s="227">
        <f>Table7[[#This Row],[Drug Cost]]+Table7[[#This Row],[Drug Markup]]+Table7[[#This Row],[Drug Dispensing Fee]]</f>
        <v>0</v>
      </c>
      <c r="O3972" s="132"/>
      <c r="P3972" s="205">
        <f>Table7[[#This Row],[Total Drug Cost]]-Table7[[#This Row],[Total Third-party Pay]]</f>
        <v>0</v>
      </c>
      <c r="Q3972" s="205"/>
      <c r="R3972" s="70" t="e">
        <f>VLOOKUP(Table7[[#This Row],[Patient PHN]],'[1]MASTER LIST'!$C:$D,2,FALSE)</f>
        <v>#N/A</v>
      </c>
    </row>
    <row r="3973" spans="1:18" x14ac:dyDescent="0.25">
      <c r="A3973" s="202"/>
      <c r="B3973" s="203"/>
      <c r="C3973" s="204"/>
      <c r="D3973" s="204"/>
      <c r="E3973" s="204"/>
      <c r="F3973" s="204"/>
      <c r="G3973" s="204"/>
      <c r="H3973" s="131"/>
      <c r="I3973" s="204"/>
      <c r="J3973" s="204"/>
      <c r="K3973" s="205"/>
      <c r="L3973" s="205"/>
      <c r="M3973" s="205"/>
      <c r="N3973" s="227">
        <f>Table7[[#This Row],[Drug Cost]]+Table7[[#This Row],[Drug Markup]]+Table7[[#This Row],[Drug Dispensing Fee]]</f>
        <v>0</v>
      </c>
      <c r="O3973" s="132"/>
      <c r="P3973" s="205">
        <f>Table7[[#This Row],[Total Drug Cost]]-Table7[[#This Row],[Total Third-party Pay]]</f>
        <v>0</v>
      </c>
      <c r="Q3973" s="205"/>
      <c r="R3973" s="70" t="e">
        <f>VLOOKUP(Table7[[#This Row],[Patient PHN]],'[1]MASTER LIST'!$C:$D,2,FALSE)</f>
        <v>#N/A</v>
      </c>
    </row>
    <row r="3974" spans="1:18" x14ac:dyDescent="0.25">
      <c r="A3974" s="202"/>
      <c r="B3974" s="203"/>
      <c r="C3974" s="204"/>
      <c r="D3974" s="204"/>
      <c r="E3974" s="204"/>
      <c r="F3974" s="204"/>
      <c r="G3974" s="204"/>
      <c r="H3974" s="131"/>
      <c r="I3974" s="204"/>
      <c r="J3974" s="204"/>
      <c r="K3974" s="205"/>
      <c r="L3974" s="205"/>
      <c r="M3974" s="205"/>
      <c r="N3974" s="227">
        <f>Table7[[#This Row],[Drug Cost]]+Table7[[#This Row],[Drug Markup]]+Table7[[#This Row],[Drug Dispensing Fee]]</f>
        <v>0</v>
      </c>
      <c r="O3974" s="132"/>
      <c r="P3974" s="205">
        <f>Table7[[#This Row],[Total Drug Cost]]-Table7[[#This Row],[Total Third-party Pay]]</f>
        <v>0</v>
      </c>
      <c r="Q3974" s="205"/>
      <c r="R3974" s="70" t="e">
        <f>VLOOKUP(Table7[[#This Row],[Patient PHN]],'[1]MASTER LIST'!$C:$D,2,FALSE)</f>
        <v>#N/A</v>
      </c>
    </row>
    <row r="3975" spans="1:18" x14ac:dyDescent="0.25">
      <c r="A3975" s="202"/>
      <c r="B3975" s="203"/>
      <c r="C3975" s="204"/>
      <c r="D3975" s="204"/>
      <c r="E3975" s="204"/>
      <c r="F3975" s="204"/>
      <c r="G3975" s="204"/>
      <c r="H3975" s="131"/>
      <c r="I3975" s="204"/>
      <c r="J3975" s="204"/>
      <c r="K3975" s="205"/>
      <c r="L3975" s="205"/>
      <c r="M3975" s="205"/>
      <c r="N3975" s="227">
        <f>Table7[[#This Row],[Drug Cost]]+Table7[[#This Row],[Drug Markup]]+Table7[[#This Row],[Drug Dispensing Fee]]</f>
        <v>0</v>
      </c>
      <c r="O3975" s="132"/>
      <c r="P3975" s="205">
        <f>Table7[[#This Row],[Total Drug Cost]]-Table7[[#This Row],[Total Third-party Pay]]</f>
        <v>0</v>
      </c>
      <c r="Q3975" s="205"/>
      <c r="R3975" s="70" t="e">
        <f>VLOOKUP(Table7[[#This Row],[Patient PHN]],'[1]MASTER LIST'!$C:$D,2,FALSE)</f>
        <v>#N/A</v>
      </c>
    </row>
    <row r="3976" spans="1:18" x14ac:dyDescent="0.25">
      <c r="A3976" s="202"/>
      <c r="B3976" s="203"/>
      <c r="C3976" s="204"/>
      <c r="D3976" s="204"/>
      <c r="E3976" s="204"/>
      <c r="F3976" s="204"/>
      <c r="G3976" s="204"/>
      <c r="H3976" s="131"/>
      <c r="I3976" s="204"/>
      <c r="J3976" s="204"/>
      <c r="K3976" s="205"/>
      <c r="L3976" s="205"/>
      <c r="M3976" s="205"/>
      <c r="N3976" s="227">
        <f>Table7[[#This Row],[Drug Cost]]+Table7[[#This Row],[Drug Markup]]+Table7[[#This Row],[Drug Dispensing Fee]]</f>
        <v>0</v>
      </c>
      <c r="O3976" s="132"/>
      <c r="P3976" s="205">
        <f>Table7[[#This Row],[Total Drug Cost]]-Table7[[#This Row],[Total Third-party Pay]]</f>
        <v>0</v>
      </c>
      <c r="Q3976" s="205"/>
      <c r="R3976" s="70" t="e">
        <f>VLOOKUP(Table7[[#This Row],[Patient PHN]],'[1]MASTER LIST'!$C:$D,2,FALSE)</f>
        <v>#N/A</v>
      </c>
    </row>
    <row r="3977" spans="1:18" x14ac:dyDescent="0.25">
      <c r="A3977" s="202"/>
      <c r="B3977" s="203"/>
      <c r="C3977" s="204"/>
      <c r="D3977" s="204"/>
      <c r="E3977" s="204"/>
      <c r="F3977" s="204"/>
      <c r="G3977" s="204"/>
      <c r="H3977" s="131"/>
      <c r="I3977" s="204"/>
      <c r="J3977" s="204"/>
      <c r="K3977" s="205"/>
      <c r="L3977" s="205"/>
      <c r="M3977" s="205"/>
      <c r="N3977" s="227">
        <f>Table7[[#This Row],[Drug Cost]]+Table7[[#This Row],[Drug Markup]]+Table7[[#This Row],[Drug Dispensing Fee]]</f>
        <v>0</v>
      </c>
      <c r="O3977" s="132"/>
      <c r="P3977" s="205">
        <f>Table7[[#This Row],[Total Drug Cost]]-Table7[[#This Row],[Total Third-party Pay]]</f>
        <v>0</v>
      </c>
      <c r="Q3977" s="205"/>
      <c r="R3977" s="70" t="e">
        <f>VLOOKUP(Table7[[#This Row],[Patient PHN]],'[1]MASTER LIST'!$C:$D,2,FALSE)</f>
        <v>#N/A</v>
      </c>
    </row>
    <row r="3978" spans="1:18" x14ac:dyDescent="0.25">
      <c r="A3978" s="202"/>
      <c r="B3978" s="203"/>
      <c r="C3978" s="204"/>
      <c r="D3978" s="204"/>
      <c r="E3978" s="204"/>
      <c r="F3978" s="204"/>
      <c r="G3978" s="204"/>
      <c r="H3978" s="131"/>
      <c r="I3978" s="204"/>
      <c r="J3978" s="204"/>
      <c r="K3978" s="205"/>
      <c r="L3978" s="205"/>
      <c r="M3978" s="205"/>
      <c r="N3978" s="227">
        <f>Table7[[#This Row],[Drug Cost]]+Table7[[#This Row],[Drug Markup]]+Table7[[#This Row],[Drug Dispensing Fee]]</f>
        <v>0</v>
      </c>
      <c r="O3978" s="132"/>
      <c r="P3978" s="205">
        <f>Table7[[#This Row],[Total Drug Cost]]-Table7[[#This Row],[Total Third-party Pay]]</f>
        <v>0</v>
      </c>
      <c r="Q3978" s="205"/>
      <c r="R3978" s="70" t="e">
        <f>VLOOKUP(Table7[[#This Row],[Patient PHN]],'[1]MASTER LIST'!$C:$D,2,FALSE)</f>
        <v>#N/A</v>
      </c>
    </row>
    <row r="3979" spans="1:18" x14ac:dyDescent="0.25">
      <c r="A3979" s="202"/>
      <c r="B3979" s="203"/>
      <c r="C3979" s="204"/>
      <c r="D3979" s="204"/>
      <c r="E3979" s="204"/>
      <c r="F3979" s="204"/>
      <c r="G3979" s="204"/>
      <c r="H3979" s="131"/>
      <c r="I3979" s="204"/>
      <c r="J3979" s="204"/>
      <c r="K3979" s="205"/>
      <c r="L3979" s="205"/>
      <c r="M3979" s="205"/>
      <c r="N3979" s="227">
        <f>Table7[[#This Row],[Drug Cost]]+Table7[[#This Row],[Drug Markup]]+Table7[[#This Row],[Drug Dispensing Fee]]</f>
        <v>0</v>
      </c>
      <c r="O3979" s="132"/>
      <c r="P3979" s="205">
        <f>Table7[[#This Row],[Total Drug Cost]]-Table7[[#This Row],[Total Third-party Pay]]</f>
        <v>0</v>
      </c>
      <c r="Q3979" s="205"/>
      <c r="R3979" s="70" t="e">
        <f>VLOOKUP(Table7[[#This Row],[Patient PHN]],'[1]MASTER LIST'!$C:$D,2,FALSE)</f>
        <v>#N/A</v>
      </c>
    </row>
    <row r="3980" spans="1:18" x14ac:dyDescent="0.25">
      <c r="A3980" s="202"/>
      <c r="B3980" s="203"/>
      <c r="C3980" s="204"/>
      <c r="D3980" s="204"/>
      <c r="E3980" s="204"/>
      <c r="F3980" s="204"/>
      <c r="G3980" s="204"/>
      <c r="H3980" s="131"/>
      <c r="I3980" s="204"/>
      <c r="J3980" s="204"/>
      <c r="K3980" s="205"/>
      <c r="L3980" s="205"/>
      <c r="M3980" s="205"/>
      <c r="N3980" s="227">
        <f>Table7[[#This Row],[Drug Cost]]+Table7[[#This Row],[Drug Markup]]+Table7[[#This Row],[Drug Dispensing Fee]]</f>
        <v>0</v>
      </c>
      <c r="O3980" s="132"/>
      <c r="P3980" s="205">
        <f>Table7[[#This Row],[Total Drug Cost]]-Table7[[#This Row],[Total Third-party Pay]]</f>
        <v>0</v>
      </c>
      <c r="Q3980" s="205"/>
      <c r="R3980" s="70" t="e">
        <f>VLOOKUP(Table7[[#This Row],[Patient PHN]],'[1]MASTER LIST'!$C:$D,2,FALSE)</f>
        <v>#N/A</v>
      </c>
    </row>
    <row r="3981" spans="1:18" x14ac:dyDescent="0.25">
      <c r="A3981" s="202"/>
      <c r="B3981" s="203"/>
      <c r="C3981" s="204"/>
      <c r="D3981" s="204"/>
      <c r="E3981" s="204"/>
      <c r="F3981" s="204"/>
      <c r="G3981" s="204"/>
      <c r="H3981" s="131"/>
      <c r="I3981" s="204"/>
      <c r="J3981" s="204"/>
      <c r="K3981" s="205"/>
      <c r="L3981" s="205"/>
      <c r="M3981" s="205"/>
      <c r="N3981" s="227">
        <f>Table7[[#This Row],[Drug Cost]]+Table7[[#This Row],[Drug Markup]]+Table7[[#This Row],[Drug Dispensing Fee]]</f>
        <v>0</v>
      </c>
      <c r="O3981" s="132"/>
      <c r="P3981" s="205">
        <f>Table7[[#This Row],[Total Drug Cost]]-Table7[[#This Row],[Total Third-party Pay]]</f>
        <v>0</v>
      </c>
      <c r="Q3981" s="205"/>
      <c r="R3981" s="70" t="e">
        <f>VLOOKUP(Table7[[#This Row],[Patient PHN]],'[1]MASTER LIST'!$C:$D,2,FALSE)</f>
        <v>#N/A</v>
      </c>
    </row>
    <row r="3982" spans="1:18" x14ac:dyDescent="0.25">
      <c r="A3982" s="202"/>
      <c r="B3982" s="203"/>
      <c r="C3982" s="204"/>
      <c r="D3982" s="204"/>
      <c r="E3982" s="204"/>
      <c r="F3982" s="204"/>
      <c r="G3982" s="204"/>
      <c r="H3982" s="131"/>
      <c r="I3982" s="204"/>
      <c r="J3982" s="204"/>
      <c r="K3982" s="205"/>
      <c r="L3982" s="205"/>
      <c r="M3982" s="205"/>
      <c r="N3982" s="227">
        <f>Table7[[#This Row],[Drug Cost]]+Table7[[#This Row],[Drug Markup]]+Table7[[#This Row],[Drug Dispensing Fee]]</f>
        <v>0</v>
      </c>
      <c r="O3982" s="132"/>
      <c r="P3982" s="205">
        <f>Table7[[#This Row],[Total Drug Cost]]-Table7[[#This Row],[Total Third-party Pay]]</f>
        <v>0</v>
      </c>
      <c r="Q3982" s="205"/>
      <c r="R3982" s="70" t="e">
        <f>VLOOKUP(Table7[[#This Row],[Patient PHN]],'[1]MASTER LIST'!$C:$D,2,FALSE)</f>
        <v>#N/A</v>
      </c>
    </row>
    <row r="3983" spans="1:18" x14ac:dyDescent="0.25">
      <c r="A3983" s="202"/>
      <c r="B3983" s="203"/>
      <c r="C3983" s="204"/>
      <c r="D3983" s="204"/>
      <c r="E3983" s="204"/>
      <c r="F3983" s="204"/>
      <c r="G3983" s="204"/>
      <c r="H3983" s="131"/>
      <c r="I3983" s="204"/>
      <c r="J3983" s="204"/>
      <c r="K3983" s="205"/>
      <c r="L3983" s="205"/>
      <c r="M3983" s="205"/>
      <c r="N3983" s="227">
        <f>Table7[[#This Row],[Drug Cost]]+Table7[[#This Row],[Drug Markup]]+Table7[[#This Row],[Drug Dispensing Fee]]</f>
        <v>0</v>
      </c>
      <c r="O3983" s="132"/>
      <c r="P3983" s="205">
        <f>Table7[[#This Row],[Total Drug Cost]]-Table7[[#This Row],[Total Third-party Pay]]</f>
        <v>0</v>
      </c>
      <c r="Q3983" s="205"/>
      <c r="R3983" s="70" t="e">
        <f>VLOOKUP(Table7[[#This Row],[Patient PHN]],'[1]MASTER LIST'!$C:$D,2,FALSE)</f>
        <v>#N/A</v>
      </c>
    </row>
    <row r="3984" spans="1:18" x14ac:dyDescent="0.25">
      <c r="A3984" s="202"/>
      <c r="B3984" s="203"/>
      <c r="C3984" s="204"/>
      <c r="D3984" s="204"/>
      <c r="E3984" s="204"/>
      <c r="F3984" s="204"/>
      <c r="G3984" s="204"/>
      <c r="H3984" s="131"/>
      <c r="I3984" s="204"/>
      <c r="J3984" s="204"/>
      <c r="K3984" s="205"/>
      <c r="L3984" s="205"/>
      <c r="M3984" s="205"/>
      <c r="N3984" s="227">
        <f>Table7[[#This Row],[Drug Cost]]+Table7[[#This Row],[Drug Markup]]+Table7[[#This Row],[Drug Dispensing Fee]]</f>
        <v>0</v>
      </c>
      <c r="O3984" s="132"/>
      <c r="P3984" s="205">
        <f>Table7[[#This Row],[Total Drug Cost]]-Table7[[#This Row],[Total Third-party Pay]]</f>
        <v>0</v>
      </c>
      <c r="Q3984" s="205"/>
      <c r="R3984" s="70" t="e">
        <f>VLOOKUP(Table7[[#This Row],[Patient PHN]],'[1]MASTER LIST'!$C:$D,2,FALSE)</f>
        <v>#N/A</v>
      </c>
    </row>
    <row r="3985" spans="1:18" x14ac:dyDescent="0.25">
      <c r="A3985" s="202"/>
      <c r="B3985" s="203"/>
      <c r="C3985" s="204"/>
      <c r="D3985" s="204"/>
      <c r="E3985" s="204"/>
      <c r="F3985" s="204"/>
      <c r="G3985" s="204"/>
      <c r="H3985" s="131"/>
      <c r="I3985" s="204"/>
      <c r="J3985" s="204"/>
      <c r="K3985" s="205"/>
      <c r="L3985" s="205"/>
      <c r="M3985" s="205"/>
      <c r="N3985" s="227">
        <f>Table7[[#This Row],[Drug Cost]]+Table7[[#This Row],[Drug Markup]]+Table7[[#This Row],[Drug Dispensing Fee]]</f>
        <v>0</v>
      </c>
      <c r="O3985" s="132"/>
      <c r="P3985" s="205">
        <f>Table7[[#This Row],[Total Drug Cost]]-Table7[[#This Row],[Total Third-party Pay]]</f>
        <v>0</v>
      </c>
      <c r="Q3985" s="205"/>
      <c r="R3985" s="70" t="e">
        <f>VLOOKUP(Table7[[#This Row],[Patient PHN]],'[1]MASTER LIST'!$C:$D,2,FALSE)</f>
        <v>#N/A</v>
      </c>
    </row>
    <row r="3986" spans="1:18" x14ac:dyDescent="0.25">
      <c r="A3986" s="202"/>
      <c r="B3986" s="203"/>
      <c r="C3986" s="204"/>
      <c r="D3986" s="204"/>
      <c r="E3986" s="204"/>
      <c r="F3986" s="204"/>
      <c r="G3986" s="204"/>
      <c r="H3986" s="131"/>
      <c r="I3986" s="204"/>
      <c r="J3986" s="204"/>
      <c r="K3986" s="205"/>
      <c r="L3986" s="205"/>
      <c r="M3986" s="205"/>
      <c r="N3986" s="227">
        <f>Table7[[#This Row],[Drug Cost]]+Table7[[#This Row],[Drug Markup]]+Table7[[#This Row],[Drug Dispensing Fee]]</f>
        <v>0</v>
      </c>
      <c r="O3986" s="132"/>
      <c r="P3986" s="205">
        <f>Table7[[#This Row],[Total Drug Cost]]-Table7[[#This Row],[Total Third-party Pay]]</f>
        <v>0</v>
      </c>
      <c r="Q3986" s="205"/>
      <c r="R3986" s="70" t="e">
        <f>VLOOKUP(Table7[[#This Row],[Patient PHN]],'[1]MASTER LIST'!$C:$D,2,FALSE)</f>
        <v>#N/A</v>
      </c>
    </row>
    <row r="3987" spans="1:18" x14ac:dyDescent="0.25">
      <c r="A3987" s="202"/>
      <c r="B3987" s="203"/>
      <c r="C3987" s="204"/>
      <c r="D3987" s="204"/>
      <c r="E3987" s="204"/>
      <c r="F3987" s="204"/>
      <c r="G3987" s="204"/>
      <c r="H3987" s="131"/>
      <c r="I3987" s="204"/>
      <c r="J3987" s="204"/>
      <c r="K3987" s="205"/>
      <c r="L3987" s="205"/>
      <c r="M3987" s="205"/>
      <c r="N3987" s="227">
        <f>Table7[[#This Row],[Drug Cost]]+Table7[[#This Row],[Drug Markup]]+Table7[[#This Row],[Drug Dispensing Fee]]</f>
        <v>0</v>
      </c>
      <c r="O3987" s="132"/>
      <c r="P3987" s="205">
        <f>Table7[[#This Row],[Total Drug Cost]]-Table7[[#This Row],[Total Third-party Pay]]</f>
        <v>0</v>
      </c>
      <c r="Q3987" s="205"/>
      <c r="R3987" s="70" t="e">
        <f>VLOOKUP(Table7[[#This Row],[Patient PHN]],'[1]MASTER LIST'!$C:$D,2,FALSE)</f>
        <v>#N/A</v>
      </c>
    </row>
    <row r="3988" spans="1:18" x14ac:dyDescent="0.25">
      <c r="A3988" s="202"/>
      <c r="B3988" s="203"/>
      <c r="C3988" s="204"/>
      <c r="D3988" s="204"/>
      <c r="E3988" s="204"/>
      <c r="F3988" s="204"/>
      <c r="G3988" s="204"/>
      <c r="H3988" s="131"/>
      <c r="I3988" s="204"/>
      <c r="J3988" s="204"/>
      <c r="K3988" s="205"/>
      <c r="L3988" s="205"/>
      <c r="M3988" s="205"/>
      <c r="N3988" s="227">
        <f>Table7[[#This Row],[Drug Cost]]+Table7[[#This Row],[Drug Markup]]+Table7[[#This Row],[Drug Dispensing Fee]]</f>
        <v>0</v>
      </c>
      <c r="O3988" s="132"/>
      <c r="P3988" s="205">
        <f>Table7[[#This Row],[Total Drug Cost]]-Table7[[#This Row],[Total Third-party Pay]]</f>
        <v>0</v>
      </c>
      <c r="Q3988" s="205"/>
      <c r="R3988" s="70" t="e">
        <f>VLOOKUP(Table7[[#This Row],[Patient PHN]],'[1]MASTER LIST'!$C:$D,2,FALSE)</f>
        <v>#N/A</v>
      </c>
    </row>
    <row r="3989" spans="1:18" x14ac:dyDescent="0.25">
      <c r="A3989" s="202"/>
      <c r="B3989" s="203"/>
      <c r="C3989" s="204"/>
      <c r="D3989" s="204"/>
      <c r="E3989" s="204"/>
      <c r="F3989" s="204"/>
      <c r="G3989" s="204"/>
      <c r="H3989" s="131"/>
      <c r="I3989" s="204"/>
      <c r="J3989" s="204"/>
      <c r="K3989" s="205"/>
      <c r="L3989" s="205"/>
      <c r="M3989" s="205"/>
      <c r="N3989" s="227">
        <f>Table7[[#This Row],[Drug Cost]]+Table7[[#This Row],[Drug Markup]]+Table7[[#This Row],[Drug Dispensing Fee]]</f>
        <v>0</v>
      </c>
      <c r="O3989" s="132"/>
      <c r="P3989" s="205">
        <f>Table7[[#This Row],[Total Drug Cost]]-Table7[[#This Row],[Total Third-party Pay]]</f>
        <v>0</v>
      </c>
      <c r="Q3989" s="205"/>
      <c r="R3989" s="70" t="e">
        <f>VLOOKUP(Table7[[#This Row],[Patient PHN]],'[1]MASTER LIST'!$C:$D,2,FALSE)</f>
        <v>#N/A</v>
      </c>
    </row>
    <row r="3990" spans="1:18" x14ac:dyDescent="0.25">
      <c r="A3990" s="202"/>
      <c r="B3990" s="203"/>
      <c r="C3990" s="204"/>
      <c r="D3990" s="204"/>
      <c r="E3990" s="204"/>
      <c r="F3990" s="204"/>
      <c r="G3990" s="204"/>
      <c r="H3990" s="131"/>
      <c r="I3990" s="204"/>
      <c r="J3990" s="204"/>
      <c r="K3990" s="205"/>
      <c r="L3990" s="205"/>
      <c r="M3990" s="205"/>
      <c r="N3990" s="227">
        <f>Table7[[#This Row],[Drug Cost]]+Table7[[#This Row],[Drug Markup]]+Table7[[#This Row],[Drug Dispensing Fee]]</f>
        <v>0</v>
      </c>
      <c r="O3990" s="132"/>
      <c r="P3990" s="205">
        <f>Table7[[#This Row],[Total Drug Cost]]-Table7[[#This Row],[Total Third-party Pay]]</f>
        <v>0</v>
      </c>
      <c r="Q3990" s="205"/>
      <c r="R3990" s="70" t="e">
        <f>VLOOKUP(Table7[[#This Row],[Patient PHN]],'[1]MASTER LIST'!$C:$D,2,FALSE)</f>
        <v>#N/A</v>
      </c>
    </row>
    <row r="3991" spans="1:18" x14ac:dyDescent="0.25">
      <c r="A3991" s="202"/>
      <c r="B3991" s="203"/>
      <c r="C3991" s="204"/>
      <c r="D3991" s="204"/>
      <c r="E3991" s="204"/>
      <c r="F3991" s="204"/>
      <c r="G3991" s="204"/>
      <c r="H3991" s="131"/>
      <c r="I3991" s="204"/>
      <c r="J3991" s="204"/>
      <c r="K3991" s="205"/>
      <c r="L3991" s="205"/>
      <c r="M3991" s="205"/>
      <c r="N3991" s="227">
        <f>Table7[[#This Row],[Drug Cost]]+Table7[[#This Row],[Drug Markup]]+Table7[[#This Row],[Drug Dispensing Fee]]</f>
        <v>0</v>
      </c>
      <c r="O3991" s="132"/>
      <c r="P3991" s="205">
        <f>Table7[[#This Row],[Total Drug Cost]]-Table7[[#This Row],[Total Third-party Pay]]</f>
        <v>0</v>
      </c>
      <c r="Q3991" s="205"/>
      <c r="R3991" s="70" t="e">
        <f>VLOOKUP(Table7[[#This Row],[Patient PHN]],'[1]MASTER LIST'!$C:$D,2,FALSE)</f>
        <v>#N/A</v>
      </c>
    </row>
    <row r="3992" spans="1:18" x14ac:dyDescent="0.25">
      <c r="A3992" s="202"/>
      <c r="B3992" s="203"/>
      <c r="C3992" s="204"/>
      <c r="D3992" s="204"/>
      <c r="E3992" s="204"/>
      <c r="F3992" s="204"/>
      <c r="G3992" s="204"/>
      <c r="H3992" s="131"/>
      <c r="I3992" s="204"/>
      <c r="J3992" s="204"/>
      <c r="K3992" s="205"/>
      <c r="L3992" s="205"/>
      <c r="M3992" s="205"/>
      <c r="N3992" s="227">
        <f>Table7[[#This Row],[Drug Cost]]+Table7[[#This Row],[Drug Markup]]+Table7[[#This Row],[Drug Dispensing Fee]]</f>
        <v>0</v>
      </c>
      <c r="O3992" s="132"/>
      <c r="P3992" s="205">
        <f>Table7[[#This Row],[Total Drug Cost]]-Table7[[#This Row],[Total Third-party Pay]]</f>
        <v>0</v>
      </c>
      <c r="Q3992" s="205"/>
      <c r="R3992" s="70" t="e">
        <f>VLOOKUP(Table7[[#This Row],[Patient PHN]],'[1]MASTER LIST'!$C:$D,2,FALSE)</f>
        <v>#N/A</v>
      </c>
    </row>
    <row r="3993" spans="1:18" x14ac:dyDescent="0.25">
      <c r="A3993" s="202"/>
      <c r="B3993" s="203"/>
      <c r="C3993" s="204"/>
      <c r="D3993" s="204"/>
      <c r="E3993" s="204"/>
      <c r="F3993" s="204"/>
      <c r="G3993" s="204"/>
      <c r="H3993" s="131"/>
      <c r="I3993" s="204"/>
      <c r="J3993" s="204"/>
      <c r="K3993" s="205"/>
      <c r="L3993" s="205"/>
      <c r="M3993" s="205"/>
      <c r="N3993" s="227">
        <f>Table7[[#This Row],[Drug Cost]]+Table7[[#This Row],[Drug Markup]]+Table7[[#This Row],[Drug Dispensing Fee]]</f>
        <v>0</v>
      </c>
      <c r="O3993" s="132"/>
      <c r="P3993" s="205">
        <f>Table7[[#This Row],[Total Drug Cost]]-Table7[[#This Row],[Total Third-party Pay]]</f>
        <v>0</v>
      </c>
      <c r="Q3993" s="205"/>
      <c r="R3993" s="70" t="e">
        <f>VLOOKUP(Table7[[#This Row],[Patient PHN]],'[1]MASTER LIST'!$C:$D,2,FALSE)</f>
        <v>#N/A</v>
      </c>
    </row>
    <row r="3994" spans="1:18" x14ac:dyDescent="0.25">
      <c r="A3994" s="202"/>
      <c r="B3994" s="203"/>
      <c r="C3994" s="204"/>
      <c r="D3994" s="204"/>
      <c r="E3994" s="204"/>
      <c r="F3994" s="204"/>
      <c r="G3994" s="204"/>
      <c r="H3994" s="131"/>
      <c r="I3994" s="204"/>
      <c r="J3994" s="204"/>
      <c r="K3994" s="205"/>
      <c r="L3994" s="205"/>
      <c r="M3994" s="205"/>
      <c r="N3994" s="227">
        <f>Table7[[#This Row],[Drug Cost]]+Table7[[#This Row],[Drug Markup]]+Table7[[#This Row],[Drug Dispensing Fee]]</f>
        <v>0</v>
      </c>
      <c r="O3994" s="132"/>
      <c r="P3994" s="205">
        <f>Table7[[#This Row],[Total Drug Cost]]-Table7[[#This Row],[Total Third-party Pay]]</f>
        <v>0</v>
      </c>
      <c r="Q3994" s="205"/>
      <c r="R3994" s="70" t="e">
        <f>VLOOKUP(Table7[[#This Row],[Patient PHN]],'[1]MASTER LIST'!$C:$D,2,FALSE)</f>
        <v>#N/A</v>
      </c>
    </row>
    <row r="3995" spans="1:18" x14ac:dyDescent="0.25">
      <c r="A3995" s="202"/>
      <c r="B3995" s="203"/>
      <c r="C3995" s="204"/>
      <c r="D3995" s="204"/>
      <c r="E3995" s="204"/>
      <c r="F3995" s="204"/>
      <c r="G3995" s="204"/>
      <c r="H3995" s="131"/>
      <c r="I3995" s="204"/>
      <c r="J3995" s="204"/>
      <c r="K3995" s="205"/>
      <c r="L3995" s="205"/>
      <c r="M3995" s="205"/>
      <c r="N3995" s="227">
        <f>Table7[[#This Row],[Drug Cost]]+Table7[[#This Row],[Drug Markup]]+Table7[[#This Row],[Drug Dispensing Fee]]</f>
        <v>0</v>
      </c>
      <c r="O3995" s="132"/>
      <c r="P3995" s="205">
        <f>Table7[[#This Row],[Total Drug Cost]]-Table7[[#This Row],[Total Third-party Pay]]</f>
        <v>0</v>
      </c>
      <c r="Q3995" s="205"/>
      <c r="R3995" s="70" t="e">
        <f>VLOOKUP(Table7[[#This Row],[Patient PHN]],'[1]MASTER LIST'!$C:$D,2,FALSE)</f>
        <v>#N/A</v>
      </c>
    </row>
    <row r="3996" spans="1:18" x14ac:dyDescent="0.25">
      <c r="A3996" s="202"/>
      <c r="B3996" s="203"/>
      <c r="C3996" s="204"/>
      <c r="D3996" s="204"/>
      <c r="E3996" s="204"/>
      <c r="F3996" s="204"/>
      <c r="G3996" s="204"/>
      <c r="H3996" s="131"/>
      <c r="I3996" s="204"/>
      <c r="J3996" s="204"/>
      <c r="K3996" s="205"/>
      <c r="L3996" s="205"/>
      <c r="M3996" s="205"/>
      <c r="N3996" s="227">
        <f>Table7[[#This Row],[Drug Cost]]+Table7[[#This Row],[Drug Markup]]+Table7[[#This Row],[Drug Dispensing Fee]]</f>
        <v>0</v>
      </c>
      <c r="O3996" s="132"/>
      <c r="P3996" s="205">
        <f>Table7[[#This Row],[Total Drug Cost]]-Table7[[#This Row],[Total Third-party Pay]]</f>
        <v>0</v>
      </c>
      <c r="Q3996" s="205"/>
      <c r="R3996" s="70" t="e">
        <f>VLOOKUP(Table7[[#This Row],[Patient PHN]],'[1]MASTER LIST'!$C:$D,2,FALSE)</f>
        <v>#N/A</v>
      </c>
    </row>
    <row r="3997" spans="1:18" x14ac:dyDescent="0.25">
      <c r="A3997" s="202"/>
      <c r="B3997" s="203"/>
      <c r="C3997" s="204"/>
      <c r="D3997" s="204"/>
      <c r="E3997" s="204"/>
      <c r="F3997" s="204"/>
      <c r="G3997" s="204"/>
      <c r="H3997" s="131"/>
      <c r="I3997" s="204"/>
      <c r="J3997" s="204"/>
      <c r="K3997" s="205"/>
      <c r="L3997" s="205"/>
      <c r="M3997" s="205"/>
      <c r="N3997" s="227">
        <f>Table7[[#This Row],[Drug Cost]]+Table7[[#This Row],[Drug Markup]]+Table7[[#This Row],[Drug Dispensing Fee]]</f>
        <v>0</v>
      </c>
      <c r="O3997" s="132"/>
      <c r="P3997" s="205">
        <f>Table7[[#This Row],[Total Drug Cost]]-Table7[[#This Row],[Total Third-party Pay]]</f>
        <v>0</v>
      </c>
      <c r="Q3997" s="205"/>
      <c r="R3997" s="70" t="e">
        <f>VLOOKUP(Table7[[#This Row],[Patient PHN]],'[1]MASTER LIST'!$C:$D,2,FALSE)</f>
        <v>#N/A</v>
      </c>
    </row>
    <row r="3998" spans="1:18" x14ac:dyDescent="0.25">
      <c r="A3998" s="202"/>
      <c r="B3998" s="203"/>
      <c r="C3998" s="204"/>
      <c r="D3998" s="204"/>
      <c r="E3998" s="204"/>
      <c r="F3998" s="204"/>
      <c r="G3998" s="204"/>
      <c r="H3998" s="131"/>
      <c r="I3998" s="204"/>
      <c r="J3998" s="204"/>
      <c r="K3998" s="205"/>
      <c r="L3998" s="205"/>
      <c r="M3998" s="205"/>
      <c r="N3998" s="227">
        <f>Table7[[#This Row],[Drug Cost]]+Table7[[#This Row],[Drug Markup]]+Table7[[#This Row],[Drug Dispensing Fee]]</f>
        <v>0</v>
      </c>
      <c r="O3998" s="132"/>
      <c r="P3998" s="205">
        <f>Table7[[#This Row],[Total Drug Cost]]-Table7[[#This Row],[Total Third-party Pay]]</f>
        <v>0</v>
      </c>
      <c r="Q3998" s="205"/>
      <c r="R3998" s="70" t="e">
        <f>VLOOKUP(Table7[[#This Row],[Patient PHN]],'[1]MASTER LIST'!$C:$D,2,FALSE)</f>
        <v>#N/A</v>
      </c>
    </row>
    <row r="3999" spans="1:18" x14ac:dyDescent="0.25">
      <c r="A3999" s="202"/>
      <c r="B3999" s="203"/>
      <c r="C3999" s="204"/>
      <c r="D3999" s="204"/>
      <c r="E3999" s="204"/>
      <c r="F3999" s="204"/>
      <c r="G3999" s="204"/>
      <c r="H3999" s="131"/>
      <c r="I3999" s="204"/>
      <c r="J3999" s="204"/>
      <c r="K3999" s="205"/>
      <c r="L3999" s="205"/>
      <c r="M3999" s="205"/>
      <c r="N3999" s="227">
        <f>Table7[[#This Row],[Drug Cost]]+Table7[[#This Row],[Drug Markup]]+Table7[[#This Row],[Drug Dispensing Fee]]</f>
        <v>0</v>
      </c>
      <c r="O3999" s="132"/>
      <c r="P3999" s="205">
        <f>Table7[[#This Row],[Total Drug Cost]]-Table7[[#This Row],[Total Third-party Pay]]</f>
        <v>0</v>
      </c>
      <c r="Q3999" s="205"/>
      <c r="R3999" s="70" t="e">
        <f>VLOOKUP(Table7[[#This Row],[Patient PHN]],'[1]MASTER LIST'!$C:$D,2,FALSE)</f>
        <v>#N/A</v>
      </c>
    </row>
    <row r="4000" spans="1:18" x14ac:dyDescent="0.25">
      <c r="A4000" s="202"/>
      <c r="B4000" s="203"/>
      <c r="C4000" s="204"/>
      <c r="D4000" s="204"/>
      <c r="E4000" s="204"/>
      <c r="F4000" s="204"/>
      <c r="G4000" s="204"/>
      <c r="H4000" s="131"/>
      <c r="I4000" s="204"/>
      <c r="J4000" s="204"/>
      <c r="K4000" s="205"/>
      <c r="L4000" s="205"/>
      <c r="M4000" s="205"/>
      <c r="N4000" s="227">
        <f>Table7[[#This Row],[Drug Cost]]+Table7[[#This Row],[Drug Markup]]+Table7[[#This Row],[Drug Dispensing Fee]]</f>
        <v>0</v>
      </c>
      <c r="O4000" s="132"/>
      <c r="P4000" s="205">
        <f>Table7[[#This Row],[Total Drug Cost]]-Table7[[#This Row],[Total Third-party Pay]]</f>
        <v>0</v>
      </c>
      <c r="Q4000" s="205"/>
      <c r="R4000" s="70" t="e">
        <f>VLOOKUP(Table7[[#This Row],[Patient PHN]],'[1]MASTER LIST'!$C:$D,2,FALSE)</f>
        <v>#N/A</v>
      </c>
    </row>
    <row r="4001" spans="1:18" x14ac:dyDescent="0.25">
      <c r="A4001" s="202"/>
      <c r="B4001" s="203"/>
      <c r="C4001" s="204"/>
      <c r="D4001" s="204"/>
      <c r="E4001" s="204"/>
      <c r="F4001" s="204"/>
      <c r="G4001" s="204"/>
      <c r="H4001" s="131"/>
      <c r="I4001" s="204"/>
      <c r="J4001" s="204"/>
      <c r="K4001" s="205"/>
      <c r="L4001" s="205"/>
      <c r="M4001" s="205"/>
      <c r="N4001" s="227">
        <f>Table7[[#This Row],[Drug Cost]]+Table7[[#This Row],[Drug Markup]]+Table7[[#This Row],[Drug Dispensing Fee]]</f>
        <v>0</v>
      </c>
      <c r="O4001" s="132"/>
      <c r="P4001" s="205">
        <f>Table7[[#This Row],[Total Drug Cost]]-Table7[[#This Row],[Total Third-party Pay]]</f>
        <v>0</v>
      </c>
      <c r="Q4001" s="205"/>
      <c r="R4001" s="70" t="e">
        <f>VLOOKUP(Table7[[#This Row],[Patient PHN]],'[1]MASTER LIST'!$C:$D,2,FALSE)</f>
        <v>#N/A</v>
      </c>
    </row>
    <row r="4002" spans="1:18" x14ac:dyDescent="0.25">
      <c r="A4002" s="202"/>
      <c r="B4002" s="203"/>
      <c r="C4002" s="204"/>
      <c r="D4002" s="204"/>
      <c r="E4002" s="204"/>
      <c r="F4002" s="204"/>
      <c r="G4002" s="204"/>
      <c r="H4002" s="131"/>
      <c r="I4002" s="204"/>
      <c r="J4002" s="204"/>
      <c r="K4002" s="205"/>
      <c r="L4002" s="205"/>
      <c r="M4002" s="205"/>
      <c r="N4002" s="227">
        <f>Table7[[#This Row],[Drug Cost]]+Table7[[#This Row],[Drug Markup]]+Table7[[#This Row],[Drug Dispensing Fee]]</f>
        <v>0</v>
      </c>
      <c r="O4002" s="132"/>
      <c r="P4002" s="205">
        <f>Table7[[#This Row],[Total Drug Cost]]-Table7[[#This Row],[Total Third-party Pay]]</f>
        <v>0</v>
      </c>
      <c r="Q4002" s="205"/>
      <c r="R4002" s="70" t="e">
        <f>VLOOKUP(Table7[[#This Row],[Patient PHN]],'[1]MASTER LIST'!$C:$D,2,FALSE)</f>
        <v>#N/A</v>
      </c>
    </row>
    <row r="4003" spans="1:18" x14ac:dyDescent="0.25">
      <c r="A4003" s="202"/>
      <c r="B4003" s="203"/>
      <c r="C4003" s="204"/>
      <c r="D4003" s="204"/>
      <c r="E4003" s="204"/>
      <c r="F4003" s="204"/>
      <c r="G4003" s="204"/>
      <c r="H4003" s="131"/>
      <c r="I4003" s="204"/>
      <c r="J4003" s="204"/>
      <c r="K4003" s="205"/>
      <c r="L4003" s="205"/>
      <c r="M4003" s="205"/>
      <c r="N4003" s="227">
        <f>Table7[[#This Row],[Drug Cost]]+Table7[[#This Row],[Drug Markup]]+Table7[[#This Row],[Drug Dispensing Fee]]</f>
        <v>0</v>
      </c>
      <c r="O4003" s="132"/>
      <c r="P4003" s="205">
        <f>Table7[[#This Row],[Total Drug Cost]]-Table7[[#This Row],[Total Third-party Pay]]</f>
        <v>0</v>
      </c>
      <c r="Q4003" s="205"/>
      <c r="R4003" s="70" t="e">
        <f>VLOOKUP(Table7[[#This Row],[Patient PHN]],'[1]MASTER LIST'!$C:$D,2,FALSE)</f>
        <v>#N/A</v>
      </c>
    </row>
    <row r="4004" spans="1:18" x14ac:dyDescent="0.25">
      <c r="A4004" s="202"/>
      <c r="B4004" s="203"/>
      <c r="C4004" s="204"/>
      <c r="D4004" s="204"/>
      <c r="E4004" s="204"/>
      <c r="F4004" s="204"/>
      <c r="G4004" s="204"/>
      <c r="H4004" s="131"/>
      <c r="I4004" s="204"/>
      <c r="J4004" s="204"/>
      <c r="K4004" s="205"/>
      <c r="L4004" s="205"/>
      <c r="M4004" s="205"/>
      <c r="N4004" s="227">
        <f>Table7[[#This Row],[Drug Cost]]+Table7[[#This Row],[Drug Markup]]+Table7[[#This Row],[Drug Dispensing Fee]]</f>
        <v>0</v>
      </c>
      <c r="O4004" s="132"/>
      <c r="P4004" s="205">
        <f>Table7[[#This Row],[Total Drug Cost]]-Table7[[#This Row],[Total Third-party Pay]]</f>
        <v>0</v>
      </c>
      <c r="Q4004" s="205"/>
      <c r="R4004" s="70" t="e">
        <f>VLOOKUP(Table7[[#This Row],[Patient PHN]],'[1]MASTER LIST'!$C:$D,2,FALSE)</f>
        <v>#N/A</v>
      </c>
    </row>
    <row r="4005" spans="1:18" x14ac:dyDescent="0.25">
      <c r="A4005" s="202"/>
      <c r="B4005" s="203"/>
      <c r="C4005" s="204"/>
      <c r="D4005" s="204"/>
      <c r="E4005" s="204"/>
      <c r="F4005" s="204"/>
      <c r="G4005" s="204"/>
      <c r="H4005" s="131"/>
      <c r="I4005" s="204"/>
      <c r="J4005" s="204"/>
      <c r="K4005" s="205"/>
      <c r="L4005" s="205"/>
      <c r="M4005" s="205"/>
      <c r="N4005" s="227">
        <f>Table7[[#This Row],[Drug Cost]]+Table7[[#This Row],[Drug Markup]]+Table7[[#This Row],[Drug Dispensing Fee]]</f>
        <v>0</v>
      </c>
      <c r="O4005" s="132"/>
      <c r="P4005" s="205">
        <f>Table7[[#This Row],[Total Drug Cost]]-Table7[[#This Row],[Total Third-party Pay]]</f>
        <v>0</v>
      </c>
      <c r="Q4005" s="205"/>
      <c r="R4005" s="70" t="e">
        <f>VLOOKUP(Table7[[#This Row],[Patient PHN]],'[1]MASTER LIST'!$C:$D,2,FALSE)</f>
        <v>#N/A</v>
      </c>
    </row>
    <row r="4006" spans="1:18" x14ac:dyDescent="0.25">
      <c r="A4006" s="202"/>
      <c r="B4006" s="203"/>
      <c r="C4006" s="204"/>
      <c r="D4006" s="204"/>
      <c r="E4006" s="204"/>
      <c r="F4006" s="204"/>
      <c r="G4006" s="204"/>
      <c r="H4006" s="131"/>
      <c r="I4006" s="204"/>
      <c r="J4006" s="204"/>
      <c r="K4006" s="205"/>
      <c r="L4006" s="205"/>
      <c r="M4006" s="205"/>
      <c r="N4006" s="227">
        <f>Table7[[#This Row],[Drug Cost]]+Table7[[#This Row],[Drug Markup]]+Table7[[#This Row],[Drug Dispensing Fee]]</f>
        <v>0</v>
      </c>
      <c r="O4006" s="132"/>
      <c r="P4006" s="205">
        <f>Table7[[#This Row],[Total Drug Cost]]-Table7[[#This Row],[Total Third-party Pay]]</f>
        <v>0</v>
      </c>
      <c r="Q4006" s="205"/>
      <c r="R4006" s="70" t="e">
        <f>VLOOKUP(Table7[[#This Row],[Patient PHN]],'[1]MASTER LIST'!$C:$D,2,FALSE)</f>
        <v>#N/A</v>
      </c>
    </row>
    <row r="4007" spans="1:18" x14ac:dyDescent="0.25">
      <c r="A4007" s="202"/>
      <c r="B4007" s="203"/>
      <c r="C4007" s="204"/>
      <c r="D4007" s="204"/>
      <c r="E4007" s="204"/>
      <c r="F4007" s="204"/>
      <c r="G4007" s="204"/>
      <c r="H4007" s="131"/>
      <c r="I4007" s="204"/>
      <c r="J4007" s="204"/>
      <c r="K4007" s="205"/>
      <c r="L4007" s="205"/>
      <c r="M4007" s="205"/>
      <c r="N4007" s="227">
        <f>Table7[[#This Row],[Drug Cost]]+Table7[[#This Row],[Drug Markup]]+Table7[[#This Row],[Drug Dispensing Fee]]</f>
        <v>0</v>
      </c>
      <c r="O4007" s="132"/>
      <c r="P4007" s="205">
        <f>Table7[[#This Row],[Total Drug Cost]]-Table7[[#This Row],[Total Third-party Pay]]</f>
        <v>0</v>
      </c>
      <c r="Q4007" s="205"/>
      <c r="R4007" s="70" t="e">
        <f>VLOOKUP(Table7[[#This Row],[Patient PHN]],'[1]MASTER LIST'!$C:$D,2,FALSE)</f>
        <v>#N/A</v>
      </c>
    </row>
    <row r="4008" spans="1:18" x14ac:dyDescent="0.25">
      <c r="A4008" s="202"/>
      <c r="B4008" s="203"/>
      <c r="C4008" s="204"/>
      <c r="D4008" s="204"/>
      <c r="E4008" s="204"/>
      <c r="F4008" s="204"/>
      <c r="G4008" s="204"/>
      <c r="H4008" s="131"/>
      <c r="I4008" s="204"/>
      <c r="J4008" s="204"/>
      <c r="K4008" s="205"/>
      <c r="L4008" s="205"/>
      <c r="M4008" s="205"/>
      <c r="N4008" s="227">
        <f>Table7[[#This Row],[Drug Cost]]+Table7[[#This Row],[Drug Markup]]+Table7[[#This Row],[Drug Dispensing Fee]]</f>
        <v>0</v>
      </c>
      <c r="O4008" s="132"/>
      <c r="P4008" s="205">
        <f>Table7[[#This Row],[Total Drug Cost]]-Table7[[#This Row],[Total Third-party Pay]]</f>
        <v>0</v>
      </c>
      <c r="Q4008" s="205"/>
      <c r="R4008" s="70" t="e">
        <f>VLOOKUP(Table7[[#This Row],[Patient PHN]],'[1]MASTER LIST'!$C:$D,2,FALSE)</f>
        <v>#N/A</v>
      </c>
    </row>
    <row r="4009" spans="1:18" x14ac:dyDescent="0.25">
      <c r="A4009" s="202"/>
      <c r="B4009" s="203"/>
      <c r="C4009" s="204"/>
      <c r="D4009" s="204"/>
      <c r="E4009" s="204"/>
      <c r="F4009" s="204"/>
      <c r="G4009" s="204"/>
      <c r="H4009" s="131"/>
      <c r="I4009" s="204"/>
      <c r="J4009" s="204"/>
      <c r="K4009" s="205"/>
      <c r="L4009" s="205"/>
      <c r="M4009" s="205"/>
      <c r="N4009" s="227">
        <f>Table7[[#This Row],[Drug Cost]]+Table7[[#This Row],[Drug Markup]]+Table7[[#This Row],[Drug Dispensing Fee]]</f>
        <v>0</v>
      </c>
      <c r="O4009" s="132"/>
      <c r="P4009" s="205">
        <f>Table7[[#This Row],[Total Drug Cost]]-Table7[[#This Row],[Total Third-party Pay]]</f>
        <v>0</v>
      </c>
      <c r="Q4009" s="205"/>
      <c r="R4009" s="70" t="e">
        <f>VLOOKUP(Table7[[#This Row],[Patient PHN]],'[1]MASTER LIST'!$C:$D,2,FALSE)</f>
        <v>#N/A</v>
      </c>
    </row>
    <row r="4010" spans="1:18" x14ac:dyDescent="0.25">
      <c r="A4010" s="202"/>
      <c r="B4010" s="203"/>
      <c r="C4010" s="204"/>
      <c r="D4010" s="204"/>
      <c r="E4010" s="204"/>
      <c r="F4010" s="204"/>
      <c r="G4010" s="204"/>
      <c r="H4010" s="131"/>
      <c r="I4010" s="204"/>
      <c r="J4010" s="204"/>
      <c r="K4010" s="205"/>
      <c r="L4010" s="205"/>
      <c r="M4010" s="205"/>
      <c r="N4010" s="227">
        <f>Table7[[#This Row],[Drug Cost]]+Table7[[#This Row],[Drug Markup]]+Table7[[#This Row],[Drug Dispensing Fee]]</f>
        <v>0</v>
      </c>
      <c r="O4010" s="132"/>
      <c r="P4010" s="205">
        <f>Table7[[#This Row],[Total Drug Cost]]-Table7[[#This Row],[Total Third-party Pay]]</f>
        <v>0</v>
      </c>
      <c r="Q4010" s="205"/>
      <c r="R4010" s="70" t="e">
        <f>VLOOKUP(Table7[[#This Row],[Patient PHN]],'[1]MASTER LIST'!$C:$D,2,FALSE)</f>
        <v>#N/A</v>
      </c>
    </row>
    <row r="4011" spans="1:18" x14ac:dyDescent="0.25">
      <c r="A4011" s="202"/>
      <c r="B4011" s="203"/>
      <c r="C4011" s="204"/>
      <c r="D4011" s="204"/>
      <c r="E4011" s="204"/>
      <c r="F4011" s="204"/>
      <c r="G4011" s="204"/>
      <c r="H4011" s="131"/>
      <c r="I4011" s="204"/>
      <c r="J4011" s="204"/>
      <c r="K4011" s="205"/>
      <c r="L4011" s="205"/>
      <c r="M4011" s="205"/>
      <c r="N4011" s="227">
        <f>Table7[[#This Row],[Drug Cost]]+Table7[[#This Row],[Drug Markup]]+Table7[[#This Row],[Drug Dispensing Fee]]</f>
        <v>0</v>
      </c>
      <c r="O4011" s="132"/>
      <c r="P4011" s="205">
        <f>Table7[[#This Row],[Total Drug Cost]]-Table7[[#This Row],[Total Third-party Pay]]</f>
        <v>0</v>
      </c>
      <c r="Q4011" s="205"/>
      <c r="R4011" s="70" t="e">
        <f>VLOOKUP(Table7[[#This Row],[Patient PHN]],'[1]MASTER LIST'!$C:$D,2,FALSE)</f>
        <v>#N/A</v>
      </c>
    </row>
    <row r="4012" spans="1:18" x14ac:dyDescent="0.25">
      <c r="A4012" s="202"/>
      <c r="B4012" s="203"/>
      <c r="C4012" s="204"/>
      <c r="D4012" s="204"/>
      <c r="E4012" s="204"/>
      <c r="F4012" s="204"/>
      <c r="G4012" s="204"/>
      <c r="H4012" s="131"/>
      <c r="I4012" s="204"/>
      <c r="J4012" s="204"/>
      <c r="K4012" s="205"/>
      <c r="L4012" s="205"/>
      <c r="M4012" s="205"/>
      <c r="N4012" s="227">
        <f>Table7[[#This Row],[Drug Cost]]+Table7[[#This Row],[Drug Markup]]+Table7[[#This Row],[Drug Dispensing Fee]]</f>
        <v>0</v>
      </c>
      <c r="O4012" s="132"/>
      <c r="P4012" s="205">
        <f>Table7[[#This Row],[Total Drug Cost]]-Table7[[#This Row],[Total Third-party Pay]]</f>
        <v>0</v>
      </c>
      <c r="Q4012" s="205"/>
      <c r="R4012" s="70" t="e">
        <f>VLOOKUP(Table7[[#This Row],[Patient PHN]],'[1]MASTER LIST'!$C:$D,2,FALSE)</f>
        <v>#N/A</v>
      </c>
    </row>
    <row r="4013" spans="1:18" x14ac:dyDescent="0.25">
      <c r="A4013" s="202"/>
      <c r="B4013" s="203"/>
      <c r="C4013" s="204"/>
      <c r="D4013" s="204"/>
      <c r="E4013" s="204"/>
      <c r="F4013" s="204"/>
      <c r="G4013" s="204"/>
      <c r="H4013" s="131"/>
      <c r="I4013" s="204"/>
      <c r="J4013" s="204"/>
      <c r="K4013" s="205"/>
      <c r="L4013" s="205"/>
      <c r="M4013" s="205"/>
      <c r="N4013" s="227">
        <f>Table7[[#This Row],[Drug Cost]]+Table7[[#This Row],[Drug Markup]]+Table7[[#This Row],[Drug Dispensing Fee]]</f>
        <v>0</v>
      </c>
      <c r="O4013" s="132"/>
      <c r="P4013" s="205">
        <f>Table7[[#This Row],[Total Drug Cost]]-Table7[[#This Row],[Total Third-party Pay]]</f>
        <v>0</v>
      </c>
      <c r="Q4013" s="205"/>
      <c r="R4013" s="70" t="e">
        <f>VLOOKUP(Table7[[#This Row],[Patient PHN]],'[1]MASTER LIST'!$C:$D,2,FALSE)</f>
        <v>#N/A</v>
      </c>
    </row>
    <row r="4014" spans="1:18" x14ac:dyDescent="0.25">
      <c r="A4014" s="202"/>
      <c r="B4014" s="203"/>
      <c r="C4014" s="204"/>
      <c r="D4014" s="204"/>
      <c r="E4014" s="204"/>
      <c r="F4014" s="204"/>
      <c r="G4014" s="204"/>
      <c r="H4014" s="131"/>
      <c r="I4014" s="204"/>
      <c r="J4014" s="204"/>
      <c r="K4014" s="205"/>
      <c r="L4014" s="205"/>
      <c r="M4014" s="205"/>
      <c r="N4014" s="227">
        <f>Table7[[#This Row],[Drug Cost]]+Table7[[#This Row],[Drug Markup]]+Table7[[#This Row],[Drug Dispensing Fee]]</f>
        <v>0</v>
      </c>
      <c r="O4014" s="132"/>
      <c r="P4014" s="205">
        <f>Table7[[#This Row],[Total Drug Cost]]-Table7[[#This Row],[Total Third-party Pay]]</f>
        <v>0</v>
      </c>
      <c r="Q4014" s="205"/>
      <c r="R4014" s="70" t="e">
        <f>VLOOKUP(Table7[[#This Row],[Patient PHN]],'[1]MASTER LIST'!$C:$D,2,FALSE)</f>
        <v>#N/A</v>
      </c>
    </row>
    <row r="4015" spans="1:18" x14ac:dyDescent="0.25">
      <c r="A4015" s="202"/>
      <c r="B4015" s="203"/>
      <c r="C4015" s="204"/>
      <c r="D4015" s="204"/>
      <c r="E4015" s="204"/>
      <c r="F4015" s="204"/>
      <c r="G4015" s="204"/>
      <c r="H4015" s="131"/>
      <c r="I4015" s="204"/>
      <c r="J4015" s="204"/>
      <c r="K4015" s="205"/>
      <c r="L4015" s="205"/>
      <c r="M4015" s="205"/>
      <c r="N4015" s="227">
        <f>Table7[[#This Row],[Drug Cost]]+Table7[[#This Row],[Drug Markup]]+Table7[[#This Row],[Drug Dispensing Fee]]</f>
        <v>0</v>
      </c>
      <c r="O4015" s="132"/>
      <c r="P4015" s="205">
        <f>Table7[[#This Row],[Total Drug Cost]]-Table7[[#This Row],[Total Third-party Pay]]</f>
        <v>0</v>
      </c>
      <c r="Q4015" s="205"/>
      <c r="R4015" s="70" t="e">
        <f>VLOOKUP(Table7[[#This Row],[Patient PHN]],'[1]MASTER LIST'!$C:$D,2,FALSE)</f>
        <v>#N/A</v>
      </c>
    </row>
    <row r="4016" spans="1:18" x14ac:dyDescent="0.25">
      <c r="A4016" s="202"/>
      <c r="B4016" s="203"/>
      <c r="C4016" s="204"/>
      <c r="D4016" s="204"/>
      <c r="E4016" s="204"/>
      <c r="F4016" s="204"/>
      <c r="G4016" s="204"/>
      <c r="H4016" s="131"/>
      <c r="I4016" s="204"/>
      <c r="J4016" s="204"/>
      <c r="K4016" s="205"/>
      <c r="L4016" s="205"/>
      <c r="M4016" s="205"/>
      <c r="N4016" s="227">
        <f>Table7[[#This Row],[Drug Cost]]+Table7[[#This Row],[Drug Markup]]+Table7[[#This Row],[Drug Dispensing Fee]]</f>
        <v>0</v>
      </c>
      <c r="O4016" s="132"/>
      <c r="P4016" s="205">
        <f>Table7[[#This Row],[Total Drug Cost]]-Table7[[#This Row],[Total Third-party Pay]]</f>
        <v>0</v>
      </c>
      <c r="Q4016" s="205"/>
      <c r="R4016" s="70" t="e">
        <f>VLOOKUP(Table7[[#This Row],[Patient PHN]],'[1]MASTER LIST'!$C:$D,2,FALSE)</f>
        <v>#N/A</v>
      </c>
    </row>
    <row r="4017" spans="1:18" x14ac:dyDescent="0.25">
      <c r="A4017" s="202"/>
      <c r="B4017" s="203"/>
      <c r="C4017" s="204"/>
      <c r="D4017" s="204"/>
      <c r="E4017" s="204"/>
      <c r="F4017" s="204"/>
      <c r="G4017" s="204"/>
      <c r="H4017" s="131"/>
      <c r="I4017" s="204"/>
      <c r="J4017" s="204"/>
      <c r="K4017" s="205"/>
      <c r="L4017" s="205"/>
      <c r="M4017" s="205"/>
      <c r="N4017" s="227">
        <f>Table7[[#This Row],[Drug Cost]]+Table7[[#This Row],[Drug Markup]]+Table7[[#This Row],[Drug Dispensing Fee]]</f>
        <v>0</v>
      </c>
      <c r="O4017" s="132"/>
      <c r="P4017" s="205">
        <f>Table7[[#This Row],[Total Drug Cost]]-Table7[[#This Row],[Total Third-party Pay]]</f>
        <v>0</v>
      </c>
      <c r="Q4017" s="205"/>
      <c r="R4017" s="70" t="e">
        <f>VLOOKUP(Table7[[#This Row],[Patient PHN]],'[1]MASTER LIST'!$C:$D,2,FALSE)</f>
        <v>#N/A</v>
      </c>
    </row>
    <row r="4018" spans="1:18" x14ac:dyDescent="0.25">
      <c r="A4018" s="202"/>
      <c r="B4018" s="203"/>
      <c r="C4018" s="204"/>
      <c r="D4018" s="204"/>
      <c r="E4018" s="204"/>
      <c r="F4018" s="204"/>
      <c r="G4018" s="204"/>
      <c r="H4018" s="131"/>
      <c r="I4018" s="204"/>
      <c r="J4018" s="204"/>
      <c r="K4018" s="205"/>
      <c r="L4018" s="205"/>
      <c r="M4018" s="205"/>
      <c r="N4018" s="227">
        <f>Table7[[#This Row],[Drug Cost]]+Table7[[#This Row],[Drug Markup]]+Table7[[#This Row],[Drug Dispensing Fee]]</f>
        <v>0</v>
      </c>
      <c r="O4018" s="132"/>
      <c r="P4018" s="205">
        <f>Table7[[#This Row],[Total Drug Cost]]-Table7[[#This Row],[Total Third-party Pay]]</f>
        <v>0</v>
      </c>
      <c r="Q4018" s="205"/>
      <c r="R4018" s="70" t="e">
        <f>VLOOKUP(Table7[[#This Row],[Patient PHN]],'[1]MASTER LIST'!$C:$D,2,FALSE)</f>
        <v>#N/A</v>
      </c>
    </row>
    <row r="4019" spans="1:18" x14ac:dyDescent="0.25">
      <c r="A4019" s="202"/>
      <c r="B4019" s="203"/>
      <c r="C4019" s="204"/>
      <c r="D4019" s="204"/>
      <c r="E4019" s="204"/>
      <c r="F4019" s="204"/>
      <c r="G4019" s="204"/>
      <c r="H4019" s="131"/>
      <c r="I4019" s="204"/>
      <c r="J4019" s="204"/>
      <c r="K4019" s="205"/>
      <c r="L4019" s="205"/>
      <c r="M4019" s="205"/>
      <c r="N4019" s="227">
        <f>Table7[[#This Row],[Drug Cost]]+Table7[[#This Row],[Drug Markup]]+Table7[[#This Row],[Drug Dispensing Fee]]</f>
        <v>0</v>
      </c>
      <c r="O4019" s="132"/>
      <c r="P4019" s="205">
        <f>Table7[[#This Row],[Total Drug Cost]]-Table7[[#This Row],[Total Third-party Pay]]</f>
        <v>0</v>
      </c>
      <c r="Q4019" s="205"/>
      <c r="R4019" s="70" t="e">
        <f>VLOOKUP(Table7[[#This Row],[Patient PHN]],'[1]MASTER LIST'!$C:$D,2,FALSE)</f>
        <v>#N/A</v>
      </c>
    </row>
    <row r="4020" spans="1:18" x14ac:dyDescent="0.25">
      <c r="A4020" s="202"/>
      <c r="B4020" s="203"/>
      <c r="C4020" s="204"/>
      <c r="D4020" s="204"/>
      <c r="E4020" s="204"/>
      <c r="F4020" s="204"/>
      <c r="G4020" s="204"/>
      <c r="H4020" s="131"/>
      <c r="I4020" s="204"/>
      <c r="J4020" s="204"/>
      <c r="K4020" s="205"/>
      <c r="L4020" s="205"/>
      <c r="M4020" s="205"/>
      <c r="N4020" s="227">
        <f>Table7[[#This Row],[Drug Cost]]+Table7[[#This Row],[Drug Markup]]+Table7[[#This Row],[Drug Dispensing Fee]]</f>
        <v>0</v>
      </c>
      <c r="O4020" s="132"/>
      <c r="P4020" s="205">
        <f>Table7[[#This Row],[Total Drug Cost]]-Table7[[#This Row],[Total Third-party Pay]]</f>
        <v>0</v>
      </c>
      <c r="Q4020" s="205"/>
      <c r="R4020" s="70" t="e">
        <f>VLOOKUP(Table7[[#This Row],[Patient PHN]],'[1]MASTER LIST'!$C:$D,2,FALSE)</f>
        <v>#N/A</v>
      </c>
    </row>
    <row r="4021" spans="1:18" x14ac:dyDescent="0.25">
      <c r="A4021" s="202"/>
      <c r="B4021" s="203"/>
      <c r="C4021" s="204"/>
      <c r="D4021" s="204"/>
      <c r="E4021" s="204"/>
      <c r="F4021" s="204"/>
      <c r="G4021" s="204"/>
      <c r="H4021" s="131"/>
      <c r="I4021" s="204"/>
      <c r="J4021" s="204"/>
      <c r="K4021" s="205"/>
      <c r="L4021" s="205"/>
      <c r="M4021" s="205"/>
      <c r="N4021" s="227">
        <f>Table7[[#This Row],[Drug Cost]]+Table7[[#This Row],[Drug Markup]]+Table7[[#This Row],[Drug Dispensing Fee]]</f>
        <v>0</v>
      </c>
      <c r="O4021" s="132"/>
      <c r="P4021" s="205">
        <f>Table7[[#This Row],[Total Drug Cost]]-Table7[[#This Row],[Total Third-party Pay]]</f>
        <v>0</v>
      </c>
      <c r="Q4021" s="205"/>
      <c r="R4021" s="70" t="e">
        <f>VLOOKUP(Table7[[#This Row],[Patient PHN]],'[1]MASTER LIST'!$C:$D,2,FALSE)</f>
        <v>#N/A</v>
      </c>
    </row>
    <row r="4022" spans="1:18" x14ac:dyDescent="0.25">
      <c r="A4022" s="202"/>
      <c r="B4022" s="203"/>
      <c r="C4022" s="204"/>
      <c r="D4022" s="204"/>
      <c r="E4022" s="204"/>
      <c r="F4022" s="204"/>
      <c r="G4022" s="204"/>
      <c r="H4022" s="131"/>
      <c r="I4022" s="204"/>
      <c r="J4022" s="204"/>
      <c r="K4022" s="205"/>
      <c r="L4022" s="205"/>
      <c r="M4022" s="205"/>
      <c r="N4022" s="227">
        <f>Table7[[#This Row],[Drug Cost]]+Table7[[#This Row],[Drug Markup]]+Table7[[#This Row],[Drug Dispensing Fee]]</f>
        <v>0</v>
      </c>
      <c r="O4022" s="132"/>
      <c r="P4022" s="205">
        <f>Table7[[#This Row],[Total Drug Cost]]-Table7[[#This Row],[Total Third-party Pay]]</f>
        <v>0</v>
      </c>
      <c r="Q4022" s="205"/>
      <c r="R4022" s="70" t="e">
        <f>VLOOKUP(Table7[[#This Row],[Patient PHN]],'[1]MASTER LIST'!$C:$D,2,FALSE)</f>
        <v>#N/A</v>
      </c>
    </row>
    <row r="4023" spans="1:18" x14ac:dyDescent="0.25">
      <c r="A4023" s="202"/>
      <c r="B4023" s="203"/>
      <c r="C4023" s="204"/>
      <c r="D4023" s="204"/>
      <c r="E4023" s="204"/>
      <c r="F4023" s="204"/>
      <c r="G4023" s="204"/>
      <c r="H4023" s="131"/>
      <c r="I4023" s="204"/>
      <c r="J4023" s="204"/>
      <c r="K4023" s="205"/>
      <c r="L4023" s="205"/>
      <c r="M4023" s="205"/>
      <c r="N4023" s="227">
        <f>Table7[[#This Row],[Drug Cost]]+Table7[[#This Row],[Drug Markup]]+Table7[[#This Row],[Drug Dispensing Fee]]</f>
        <v>0</v>
      </c>
      <c r="O4023" s="132"/>
      <c r="P4023" s="205">
        <f>Table7[[#This Row],[Total Drug Cost]]-Table7[[#This Row],[Total Third-party Pay]]</f>
        <v>0</v>
      </c>
      <c r="Q4023" s="205"/>
      <c r="R4023" s="70" t="e">
        <f>VLOOKUP(Table7[[#This Row],[Patient PHN]],'[1]MASTER LIST'!$C:$D,2,FALSE)</f>
        <v>#N/A</v>
      </c>
    </row>
    <row r="4024" spans="1:18" x14ac:dyDescent="0.25">
      <c r="A4024" s="202"/>
      <c r="B4024" s="203"/>
      <c r="C4024" s="204"/>
      <c r="D4024" s="204"/>
      <c r="E4024" s="204"/>
      <c r="F4024" s="204"/>
      <c r="G4024" s="204"/>
      <c r="H4024" s="131"/>
      <c r="I4024" s="204"/>
      <c r="J4024" s="204"/>
      <c r="K4024" s="205"/>
      <c r="L4024" s="205"/>
      <c r="M4024" s="205"/>
      <c r="N4024" s="227">
        <f>Table7[[#This Row],[Drug Cost]]+Table7[[#This Row],[Drug Markup]]+Table7[[#This Row],[Drug Dispensing Fee]]</f>
        <v>0</v>
      </c>
      <c r="O4024" s="132"/>
      <c r="P4024" s="205">
        <f>Table7[[#This Row],[Total Drug Cost]]-Table7[[#This Row],[Total Third-party Pay]]</f>
        <v>0</v>
      </c>
      <c r="Q4024" s="205"/>
      <c r="R4024" s="70" t="e">
        <f>VLOOKUP(Table7[[#This Row],[Patient PHN]],'[1]MASTER LIST'!$C:$D,2,FALSE)</f>
        <v>#N/A</v>
      </c>
    </row>
    <row r="4025" spans="1:18" x14ac:dyDescent="0.25">
      <c r="A4025" s="202"/>
      <c r="B4025" s="203"/>
      <c r="C4025" s="204"/>
      <c r="D4025" s="204"/>
      <c r="E4025" s="204"/>
      <c r="F4025" s="204"/>
      <c r="G4025" s="204"/>
      <c r="H4025" s="131"/>
      <c r="I4025" s="204"/>
      <c r="J4025" s="204"/>
      <c r="K4025" s="205"/>
      <c r="L4025" s="205"/>
      <c r="M4025" s="205"/>
      <c r="N4025" s="227">
        <f>Table7[[#This Row],[Drug Cost]]+Table7[[#This Row],[Drug Markup]]+Table7[[#This Row],[Drug Dispensing Fee]]</f>
        <v>0</v>
      </c>
      <c r="O4025" s="132"/>
      <c r="P4025" s="205">
        <f>Table7[[#This Row],[Total Drug Cost]]-Table7[[#This Row],[Total Third-party Pay]]</f>
        <v>0</v>
      </c>
      <c r="Q4025" s="205"/>
      <c r="R4025" s="70" t="e">
        <f>VLOOKUP(Table7[[#This Row],[Patient PHN]],'[1]MASTER LIST'!$C:$D,2,FALSE)</f>
        <v>#N/A</v>
      </c>
    </row>
    <row r="4026" spans="1:18" x14ac:dyDescent="0.25">
      <c r="A4026" s="202"/>
      <c r="B4026" s="203"/>
      <c r="C4026" s="204"/>
      <c r="D4026" s="204"/>
      <c r="E4026" s="204"/>
      <c r="F4026" s="204"/>
      <c r="G4026" s="204"/>
      <c r="H4026" s="131"/>
      <c r="I4026" s="204"/>
      <c r="J4026" s="204"/>
      <c r="K4026" s="205"/>
      <c r="L4026" s="205"/>
      <c r="M4026" s="205"/>
      <c r="N4026" s="227">
        <f>Table7[[#This Row],[Drug Cost]]+Table7[[#This Row],[Drug Markup]]+Table7[[#This Row],[Drug Dispensing Fee]]</f>
        <v>0</v>
      </c>
      <c r="O4026" s="132"/>
      <c r="P4026" s="205">
        <f>Table7[[#This Row],[Total Drug Cost]]-Table7[[#This Row],[Total Third-party Pay]]</f>
        <v>0</v>
      </c>
      <c r="Q4026" s="205"/>
      <c r="R4026" s="70" t="e">
        <f>VLOOKUP(Table7[[#This Row],[Patient PHN]],'[1]MASTER LIST'!$C:$D,2,FALSE)</f>
        <v>#N/A</v>
      </c>
    </row>
    <row r="4027" spans="1:18" x14ac:dyDescent="0.25">
      <c r="A4027" s="202"/>
      <c r="B4027" s="203"/>
      <c r="C4027" s="204"/>
      <c r="D4027" s="204"/>
      <c r="E4027" s="204"/>
      <c r="F4027" s="204"/>
      <c r="G4027" s="204"/>
      <c r="H4027" s="131"/>
      <c r="I4027" s="204"/>
      <c r="J4027" s="204"/>
      <c r="K4027" s="205"/>
      <c r="L4027" s="205"/>
      <c r="M4027" s="205"/>
      <c r="N4027" s="227">
        <f>Table7[[#This Row],[Drug Cost]]+Table7[[#This Row],[Drug Markup]]+Table7[[#This Row],[Drug Dispensing Fee]]</f>
        <v>0</v>
      </c>
      <c r="O4027" s="132"/>
      <c r="P4027" s="205">
        <f>Table7[[#This Row],[Total Drug Cost]]-Table7[[#This Row],[Total Third-party Pay]]</f>
        <v>0</v>
      </c>
      <c r="Q4027" s="205"/>
      <c r="R4027" s="70" t="e">
        <f>VLOOKUP(Table7[[#This Row],[Patient PHN]],'[1]MASTER LIST'!$C:$D,2,FALSE)</f>
        <v>#N/A</v>
      </c>
    </row>
    <row r="4028" spans="1:18" x14ac:dyDescent="0.25">
      <c r="A4028" s="202"/>
      <c r="B4028" s="203"/>
      <c r="C4028" s="204"/>
      <c r="D4028" s="204"/>
      <c r="E4028" s="204"/>
      <c r="F4028" s="204"/>
      <c r="G4028" s="204"/>
      <c r="H4028" s="131"/>
      <c r="I4028" s="204"/>
      <c r="J4028" s="204"/>
      <c r="K4028" s="205"/>
      <c r="L4028" s="205"/>
      <c r="M4028" s="205"/>
      <c r="N4028" s="227">
        <f>Table7[[#This Row],[Drug Cost]]+Table7[[#This Row],[Drug Markup]]+Table7[[#This Row],[Drug Dispensing Fee]]</f>
        <v>0</v>
      </c>
      <c r="O4028" s="132"/>
      <c r="P4028" s="205">
        <f>Table7[[#This Row],[Total Drug Cost]]-Table7[[#This Row],[Total Third-party Pay]]</f>
        <v>0</v>
      </c>
      <c r="Q4028" s="205"/>
      <c r="R4028" s="70" t="e">
        <f>VLOOKUP(Table7[[#This Row],[Patient PHN]],'[1]MASTER LIST'!$C:$D,2,FALSE)</f>
        <v>#N/A</v>
      </c>
    </row>
    <row r="4029" spans="1:18" x14ac:dyDescent="0.25">
      <c r="A4029" s="202"/>
      <c r="B4029" s="203"/>
      <c r="C4029" s="204"/>
      <c r="D4029" s="204"/>
      <c r="E4029" s="204"/>
      <c r="F4029" s="204"/>
      <c r="G4029" s="204"/>
      <c r="H4029" s="131"/>
      <c r="I4029" s="204"/>
      <c r="J4029" s="204"/>
      <c r="K4029" s="205"/>
      <c r="L4029" s="205"/>
      <c r="M4029" s="205"/>
      <c r="N4029" s="227">
        <f>Table7[[#This Row],[Drug Cost]]+Table7[[#This Row],[Drug Markup]]+Table7[[#This Row],[Drug Dispensing Fee]]</f>
        <v>0</v>
      </c>
      <c r="O4029" s="132"/>
      <c r="P4029" s="205">
        <f>Table7[[#This Row],[Total Drug Cost]]-Table7[[#This Row],[Total Third-party Pay]]</f>
        <v>0</v>
      </c>
      <c r="Q4029" s="205"/>
      <c r="R4029" s="70" t="e">
        <f>VLOOKUP(Table7[[#This Row],[Patient PHN]],'[1]MASTER LIST'!$C:$D,2,FALSE)</f>
        <v>#N/A</v>
      </c>
    </row>
    <row r="4030" spans="1:18" x14ac:dyDescent="0.25">
      <c r="A4030" s="202"/>
      <c r="B4030" s="203"/>
      <c r="C4030" s="204"/>
      <c r="D4030" s="204"/>
      <c r="E4030" s="204"/>
      <c r="F4030" s="204"/>
      <c r="G4030" s="204"/>
      <c r="H4030" s="131"/>
      <c r="I4030" s="204"/>
      <c r="J4030" s="204"/>
      <c r="K4030" s="205"/>
      <c r="L4030" s="205"/>
      <c r="M4030" s="205"/>
      <c r="N4030" s="227">
        <f>Table7[[#This Row],[Drug Cost]]+Table7[[#This Row],[Drug Markup]]+Table7[[#This Row],[Drug Dispensing Fee]]</f>
        <v>0</v>
      </c>
      <c r="O4030" s="132"/>
      <c r="P4030" s="205">
        <f>Table7[[#This Row],[Total Drug Cost]]-Table7[[#This Row],[Total Third-party Pay]]</f>
        <v>0</v>
      </c>
      <c r="Q4030" s="205"/>
      <c r="R4030" s="70" t="e">
        <f>VLOOKUP(Table7[[#This Row],[Patient PHN]],'[1]MASTER LIST'!$C:$D,2,FALSE)</f>
        <v>#N/A</v>
      </c>
    </row>
    <row r="4031" spans="1:18" x14ac:dyDescent="0.25">
      <c r="A4031" s="202"/>
      <c r="B4031" s="203"/>
      <c r="C4031" s="204"/>
      <c r="D4031" s="204"/>
      <c r="E4031" s="204"/>
      <c r="F4031" s="204"/>
      <c r="G4031" s="204"/>
      <c r="H4031" s="131"/>
      <c r="I4031" s="204"/>
      <c r="J4031" s="204"/>
      <c r="K4031" s="205"/>
      <c r="L4031" s="205"/>
      <c r="M4031" s="205"/>
      <c r="N4031" s="227">
        <f>Table7[[#This Row],[Drug Cost]]+Table7[[#This Row],[Drug Markup]]+Table7[[#This Row],[Drug Dispensing Fee]]</f>
        <v>0</v>
      </c>
      <c r="O4031" s="132"/>
      <c r="P4031" s="205">
        <f>Table7[[#This Row],[Total Drug Cost]]-Table7[[#This Row],[Total Third-party Pay]]</f>
        <v>0</v>
      </c>
      <c r="Q4031" s="205"/>
      <c r="R4031" s="70" t="e">
        <f>VLOOKUP(Table7[[#This Row],[Patient PHN]],'[1]MASTER LIST'!$C:$D,2,FALSE)</f>
        <v>#N/A</v>
      </c>
    </row>
    <row r="4032" spans="1:18" x14ac:dyDescent="0.25">
      <c r="A4032" s="202"/>
      <c r="B4032" s="203"/>
      <c r="C4032" s="204"/>
      <c r="D4032" s="204"/>
      <c r="E4032" s="204"/>
      <c r="F4032" s="204"/>
      <c r="G4032" s="204"/>
      <c r="H4032" s="131"/>
      <c r="I4032" s="204"/>
      <c r="J4032" s="204"/>
      <c r="K4032" s="205"/>
      <c r="L4032" s="205"/>
      <c r="M4032" s="205"/>
      <c r="N4032" s="227">
        <f>Table7[[#This Row],[Drug Cost]]+Table7[[#This Row],[Drug Markup]]+Table7[[#This Row],[Drug Dispensing Fee]]</f>
        <v>0</v>
      </c>
      <c r="O4032" s="132"/>
      <c r="P4032" s="205">
        <f>Table7[[#This Row],[Total Drug Cost]]-Table7[[#This Row],[Total Third-party Pay]]</f>
        <v>0</v>
      </c>
      <c r="Q4032" s="205"/>
      <c r="R4032" s="70" t="e">
        <f>VLOOKUP(Table7[[#This Row],[Patient PHN]],'[1]MASTER LIST'!$C:$D,2,FALSE)</f>
        <v>#N/A</v>
      </c>
    </row>
    <row r="4033" spans="1:18" x14ac:dyDescent="0.25">
      <c r="A4033" s="202"/>
      <c r="B4033" s="203"/>
      <c r="C4033" s="204"/>
      <c r="D4033" s="204"/>
      <c r="E4033" s="204"/>
      <c r="F4033" s="204"/>
      <c r="G4033" s="204"/>
      <c r="H4033" s="131"/>
      <c r="I4033" s="204"/>
      <c r="J4033" s="204"/>
      <c r="K4033" s="205"/>
      <c r="L4033" s="205"/>
      <c r="M4033" s="205"/>
      <c r="N4033" s="227">
        <f>Table7[[#This Row],[Drug Cost]]+Table7[[#This Row],[Drug Markup]]+Table7[[#This Row],[Drug Dispensing Fee]]</f>
        <v>0</v>
      </c>
      <c r="O4033" s="132"/>
      <c r="P4033" s="205">
        <f>Table7[[#This Row],[Total Drug Cost]]-Table7[[#This Row],[Total Third-party Pay]]</f>
        <v>0</v>
      </c>
      <c r="Q4033" s="205"/>
      <c r="R4033" s="70" t="e">
        <f>VLOOKUP(Table7[[#This Row],[Patient PHN]],'[1]MASTER LIST'!$C:$D,2,FALSE)</f>
        <v>#N/A</v>
      </c>
    </row>
    <row r="4034" spans="1:18" x14ac:dyDescent="0.25">
      <c r="A4034" s="202"/>
      <c r="B4034" s="203"/>
      <c r="C4034" s="204"/>
      <c r="D4034" s="204"/>
      <c r="E4034" s="204"/>
      <c r="F4034" s="204"/>
      <c r="G4034" s="204"/>
      <c r="H4034" s="131"/>
      <c r="I4034" s="204"/>
      <c r="J4034" s="204"/>
      <c r="K4034" s="205"/>
      <c r="L4034" s="205"/>
      <c r="M4034" s="205"/>
      <c r="N4034" s="227">
        <f>Table7[[#This Row],[Drug Cost]]+Table7[[#This Row],[Drug Markup]]+Table7[[#This Row],[Drug Dispensing Fee]]</f>
        <v>0</v>
      </c>
      <c r="O4034" s="132"/>
      <c r="P4034" s="205">
        <f>Table7[[#This Row],[Total Drug Cost]]-Table7[[#This Row],[Total Third-party Pay]]</f>
        <v>0</v>
      </c>
      <c r="Q4034" s="205"/>
      <c r="R4034" s="70" t="e">
        <f>VLOOKUP(Table7[[#This Row],[Patient PHN]],'[1]MASTER LIST'!$C:$D,2,FALSE)</f>
        <v>#N/A</v>
      </c>
    </row>
    <row r="4035" spans="1:18" x14ac:dyDescent="0.25">
      <c r="A4035" s="202"/>
      <c r="B4035" s="203"/>
      <c r="C4035" s="204"/>
      <c r="D4035" s="204"/>
      <c r="E4035" s="204"/>
      <c r="F4035" s="204"/>
      <c r="G4035" s="204"/>
      <c r="H4035" s="131"/>
      <c r="I4035" s="204"/>
      <c r="J4035" s="204"/>
      <c r="K4035" s="205"/>
      <c r="L4035" s="205"/>
      <c r="M4035" s="205"/>
      <c r="N4035" s="227">
        <f>Table7[[#This Row],[Drug Cost]]+Table7[[#This Row],[Drug Markup]]+Table7[[#This Row],[Drug Dispensing Fee]]</f>
        <v>0</v>
      </c>
      <c r="O4035" s="132"/>
      <c r="P4035" s="205">
        <f>Table7[[#This Row],[Total Drug Cost]]-Table7[[#This Row],[Total Third-party Pay]]</f>
        <v>0</v>
      </c>
      <c r="Q4035" s="205"/>
      <c r="R4035" s="70" t="e">
        <f>VLOOKUP(Table7[[#This Row],[Patient PHN]],'[1]MASTER LIST'!$C:$D,2,FALSE)</f>
        <v>#N/A</v>
      </c>
    </row>
    <row r="4036" spans="1:18" x14ac:dyDescent="0.25">
      <c r="A4036" s="202"/>
      <c r="B4036" s="203"/>
      <c r="C4036" s="204"/>
      <c r="D4036" s="204"/>
      <c r="E4036" s="204"/>
      <c r="F4036" s="204"/>
      <c r="G4036" s="204"/>
      <c r="H4036" s="131"/>
      <c r="I4036" s="204"/>
      <c r="J4036" s="204"/>
      <c r="K4036" s="205"/>
      <c r="L4036" s="205"/>
      <c r="M4036" s="205"/>
      <c r="N4036" s="227">
        <f>Table7[[#This Row],[Drug Cost]]+Table7[[#This Row],[Drug Markup]]+Table7[[#This Row],[Drug Dispensing Fee]]</f>
        <v>0</v>
      </c>
      <c r="O4036" s="132"/>
      <c r="P4036" s="205">
        <f>Table7[[#This Row],[Total Drug Cost]]-Table7[[#This Row],[Total Third-party Pay]]</f>
        <v>0</v>
      </c>
      <c r="Q4036" s="205"/>
      <c r="R4036" s="70" t="e">
        <f>VLOOKUP(Table7[[#This Row],[Patient PHN]],'[1]MASTER LIST'!$C:$D,2,FALSE)</f>
        <v>#N/A</v>
      </c>
    </row>
    <row r="4037" spans="1:18" x14ac:dyDescent="0.25">
      <c r="A4037" s="202"/>
      <c r="B4037" s="203"/>
      <c r="C4037" s="204"/>
      <c r="D4037" s="204"/>
      <c r="E4037" s="204"/>
      <c r="F4037" s="204"/>
      <c r="G4037" s="204"/>
      <c r="H4037" s="131"/>
      <c r="I4037" s="204"/>
      <c r="J4037" s="204"/>
      <c r="K4037" s="205"/>
      <c r="L4037" s="205"/>
      <c r="M4037" s="205"/>
      <c r="N4037" s="227">
        <f>Table7[[#This Row],[Drug Cost]]+Table7[[#This Row],[Drug Markup]]+Table7[[#This Row],[Drug Dispensing Fee]]</f>
        <v>0</v>
      </c>
      <c r="O4037" s="132"/>
      <c r="P4037" s="205">
        <f>Table7[[#This Row],[Total Drug Cost]]-Table7[[#This Row],[Total Third-party Pay]]</f>
        <v>0</v>
      </c>
      <c r="Q4037" s="205"/>
      <c r="R4037" s="70" t="e">
        <f>VLOOKUP(Table7[[#This Row],[Patient PHN]],'[1]MASTER LIST'!$C:$D,2,FALSE)</f>
        <v>#N/A</v>
      </c>
    </row>
    <row r="4038" spans="1:18" x14ac:dyDescent="0.25">
      <c r="A4038" s="202"/>
      <c r="B4038" s="203"/>
      <c r="C4038" s="204"/>
      <c r="D4038" s="204"/>
      <c r="E4038" s="204"/>
      <c r="F4038" s="204"/>
      <c r="G4038" s="204"/>
      <c r="H4038" s="131"/>
      <c r="I4038" s="204"/>
      <c r="J4038" s="204"/>
      <c r="K4038" s="205"/>
      <c r="L4038" s="205"/>
      <c r="M4038" s="205"/>
      <c r="N4038" s="227">
        <f>Table7[[#This Row],[Drug Cost]]+Table7[[#This Row],[Drug Markup]]+Table7[[#This Row],[Drug Dispensing Fee]]</f>
        <v>0</v>
      </c>
      <c r="O4038" s="132"/>
      <c r="P4038" s="205">
        <f>Table7[[#This Row],[Total Drug Cost]]-Table7[[#This Row],[Total Third-party Pay]]</f>
        <v>0</v>
      </c>
      <c r="Q4038" s="205"/>
      <c r="R4038" s="70" t="e">
        <f>VLOOKUP(Table7[[#This Row],[Patient PHN]],'[1]MASTER LIST'!$C:$D,2,FALSE)</f>
        <v>#N/A</v>
      </c>
    </row>
    <row r="4039" spans="1:18" x14ac:dyDescent="0.25">
      <c r="A4039" s="202"/>
      <c r="B4039" s="203"/>
      <c r="C4039" s="204"/>
      <c r="D4039" s="204"/>
      <c r="E4039" s="204"/>
      <c r="F4039" s="204"/>
      <c r="G4039" s="204"/>
      <c r="H4039" s="131"/>
      <c r="I4039" s="204"/>
      <c r="J4039" s="204"/>
      <c r="K4039" s="205"/>
      <c r="L4039" s="205"/>
      <c r="M4039" s="205"/>
      <c r="N4039" s="227">
        <f>Table7[[#This Row],[Drug Cost]]+Table7[[#This Row],[Drug Markup]]+Table7[[#This Row],[Drug Dispensing Fee]]</f>
        <v>0</v>
      </c>
      <c r="O4039" s="132"/>
      <c r="P4039" s="205">
        <f>Table7[[#This Row],[Total Drug Cost]]-Table7[[#This Row],[Total Third-party Pay]]</f>
        <v>0</v>
      </c>
      <c r="Q4039" s="205"/>
      <c r="R4039" s="70" t="e">
        <f>VLOOKUP(Table7[[#This Row],[Patient PHN]],'[1]MASTER LIST'!$C:$D,2,FALSE)</f>
        <v>#N/A</v>
      </c>
    </row>
    <row r="4040" spans="1:18" x14ac:dyDescent="0.25">
      <c r="A4040" s="202"/>
      <c r="B4040" s="203"/>
      <c r="C4040" s="204"/>
      <c r="D4040" s="204"/>
      <c r="E4040" s="204"/>
      <c r="F4040" s="204"/>
      <c r="G4040" s="204"/>
      <c r="H4040" s="131"/>
      <c r="I4040" s="204"/>
      <c r="J4040" s="204"/>
      <c r="K4040" s="205"/>
      <c r="L4040" s="205"/>
      <c r="M4040" s="205"/>
      <c r="N4040" s="227">
        <f>Table7[[#This Row],[Drug Cost]]+Table7[[#This Row],[Drug Markup]]+Table7[[#This Row],[Drug Dispensing Fee]]</f>
        <v>0</v>
      </c>
      <c r="O4040" s="132"/>
      <c r="P4040" s="205">
        <f>Table7[[#This Row],[Total Drug Cost]]-Table7[[#This Row],[Total Third-party Pay]]</f>
        <v>0</v>
      </c>
      <c r="Q4040" s="205"/>
      <c r="R4040" s="70" t="e">
        <f>VLOOKUP(Table7[[#This Row],[Patient PHN]],'[1]MASTER LIST'!$C:$D,2,FALSE)</f>
        <v>#N/A</v>
      </c>
    </row>
    <row r="4041" spans="1:18" x14ac:dyDescent="0.25">
      <c r="A4041" s="202"/>
      <c r="B4041" s="203"/>
      <c r="C4041" s="204"/>
      <c r="D4041" s="204"/>
      <c r="E4041" s="204"/>
      <c r="F4041" s="204"/>
      <c r="G4041" s="204"/>
      <c r="H4041" s="131"/>
      <c r="I4041" s="204"/>
      <c r="J4041" s="204"/>
      <c r="K4041" s="205"/>
      <c r="L4041" s="205"/>
      <c r="M4041" s="205"/>
      <c r="N4041" s="227">
        <f>Table7[[#This Row],[Drug Cost]]+Table7[[#This Row],[Drug Markup]]+Table7[[#This Row],[Drug Dispensing Fee]]</f>
        <v>0</v>
      </c>
      <c r="O4041" s="132"/>
      <c r="P4041" s="205">
        <f>Table7[[#This Row],[Total Drug Cost]]-Table7[[#This Row],[Total Third-party Pay]]</f>
        <v>0</v>
      </c>
      <c r="Q4041" s="205"/>
      <c r="R4041" s="70" t="e">
        <f>VLOOKUP(Table7[[#This Row],[Patient PHN]],'[1]MASTER LIST'!$C:$D,2,FALSE)</f>
        <v>#N/A</v>
      </c>
    </row>
    <row r="4042" spans="1:18" x14ac:dyDescent="0.25">
      <c r="A4042" s="202"/>
      <c r="B4042" s="203"/>
      <c r="C4042" s="204"/>
      <c r="D4042" s="204"/>
      <c r="E4042" s="204"/>
      <c r="F4042" s="204"/>
      <c r="G4042" s="204"/>
      <c r="H4042" s="131"/>
      <c r="I4042" s="204"/>
      <c r="J4042" s="204"/>
      <c r="K4042" s="205"/>
      <c r="L4042" s="205"/>
      <c r="M4042" s="205"/>
      <c r="N4042" s="227">
        <f>Table7[[#This Row],[Drug Cost]]+Table7[[#This Row],[Drug Markup]]+Table7[[#This Row],[Drug Dispensing Fee]]</f>
        <v>0</v>
      </c>
      <c r="O4042" s="132"/>
      <c r="P4042" s="205">
        <f>Table7[[#This Row],[Total Drug Cost]]-Table7[[#This Row],[Total Third-party Pay]]</f>
        <v>0</v>
      </c>
      <c r="Q4042" s="205"/>
      <c r="R4042" s="70" t="e">
        <f>VLOOKUP(Table7[[#This Row],[Patient PHN]],'[1]MASTER LIST'!$C:$D,2,FALSE)</f>
        <v>#N/A</v>
      </c>
    </row>
    <row r="4043" spans="1:18" x14ac:dyDescent="0.25">
      <c r="A4043" s="202"/>
      <c r="B4043" s="203"/>
      <c r="C4043" s="204"/>
      <c r="D4043" s="204"/>
      <c r="E4043" s="204"/>
      <c r="F4043" s="204"/>
      <c r="G4043" s="204"/>
      <c r="H4043" s="131"/>
      <c r="I4043" s="204"/>
      <c r="J4043" s="204"/>
      <c r="K4043" s="205"/>
      <c r="L4043" s="205"/>
      <c r="M4043" s="205"/>
      <c r="N4043" s="227">
        <f>Table7[[#This Row],[Drug Cost]]+Table7[[#This Row],[Drug Markup]]+Table7[[#This Row],[Drug Dispensing Fee]]</f>
        <v>0</v>
      </c>
      <c r="O4043" s="132"/>
      <c r="P4043" s="205">
        <f>Table7[[#This Row],[Total Drug Cost]]-Table7[[#This Row],[Total Third-party Pay]]</f>
        <v>0</v>
      </c>
      <c r="Q4043" s="205"/>
      <c r="R4043" s="70" t="e">
        <f>VLOOKUP(Table7[[#This Row],[Patient PHN]],'[1]MASTER LIST'!$C:$D,2,FALSE)</f>
        <v>#N/A</v>
      </c>
    </row>
    <row r="4044" spans="1:18" x14ac:dyDescent="0.25">
      <c r="A4044" s="202"/>
      <c r="B4044" s="203"/>
      <c r="C4044" s="204"/>
      <c r="D4044" s="204"/>
      <c r="E4044" s="204"/>
      <c r="F4044" s="204"/>
      <c r="G4044" s="204"/>
      <c r="H4044" s="131"/>
      <c r="I4044" s="204"/>
      <c r="J4044" s="204"/>
      <c r="K4044" s="205"/>
      <c r="L4044" s="205"/>
      <c r="M4044" s="205"/>
      <c r="N4044" s="227">
        <f>Table7[[#This Row],[Drug Cost]]+Table7[[#This Row],[Drug Markup]]+Table7[[#This Row],[Drug Dispensing Fee]]</f>
        <v>0</v>
      </c>
      <c r="O4044" s="132"/>
      <c r="P4044" s="205">
        <f>Table7[[#This Row],[Total Drug Cost]]-Table7[[#This Row],[Total Third-party Pay]]</f>
        <v>0</v>
      </c>
      <c r="Q4044" s="205"/>
      <c r="R4044" s="70" t="e">
        <f>VLOOKUP(Table7[[#This Row],[Patient PHN]],'[1]MASTER LIST'!$C:$D,2,FALSE)</f>
        <v>#N/A</v>
      </c>
    </row>
    <row r="4045" spans="1:18" x14ac:dyDescent="0.25">
      <c r="A4045" s="202"/>
      <c r="B4045" s="203"/>
      <c r="C4045" s="204"/>
      <c r="D4045" s="204"/>
      <c r="E4045" s="204"/>
      <c r="F4045" s="204"/>
      <c r="G4045" s="204"/>
      <c r="H4045" s="131"/>
      <c r="I4045" s="204"/>
      <c r="J4045" s="204"/>
      <c r="K4045" s="205"/>
      <c r="L4045" s="205"/>
      <c r="M4045" s="205"/>
      <c r="N4045" s="227">
        <f>Table7[[#This Row],[Drug Cost]]+Table7[[#This Row],[Drug Markup]]+Table7[[#This Row],[Drug Dispensing Fee]]</f>
        <v>0</v>
      </c>
      <c r="O4045" s="132"/>
      <c r="P4045" s="205">
        <f>Table7[[#This Row],[Total Drug Cost]]-Table7[[#This Row],[Total Third-party Pay]]</f>
        <v>0</v>
      </c>
      <c r="Q4045" s="205"/>
      <c r="R4045" s="70" t="e">
        <f>VLOOKUP(Table7[[#This Row],[Patient PHN]],'[1]MASTER LIST'!$C:$D,2,FALSE)</f>
        <v>#N/A</v>
      </c>
    </row>
    <row r="4046" spans="1:18" x14ac:dyDescent="0.25">
      <c r="A4046" s="202"/>
      <c r="B4046" s="203"/>
      <c r="C4046" s="204"/>
      <c r="D4046" s="204"/>
      <c r="E4046" s="204"/>
      <c r="F4046" s="204"/>
      <c r="G4046" s="204"/>
      <c r="H4046" s="131"/>
      <c r="I4046" s="204"/>
      <c r="J4046" s="204"/>
      <c r="K4046" s="205"/>
      <c r="L4046" s="205"/>
      <c r="M4046" s="205"/>
      <c r="N4046" s="227">
        <f>Table7[[#This Row],[Drug Cost]]+Table7[[#This Row],[Drug Markup]]+Table7[[#This Row],[Drug Dispensing Fee]]</f>
        <v>0</v>
      </c>
      <c r="O4046" s="132"/>
      <c r="P4046" s="205">
        <f>Table7[[#This Row],[Total Drug Cost]]-Table7[[#This Row],[Total Third-party Pay]]</f>
        <v>0</v>
      </c>
      <c r="Q4046" s="205"/>
      <c r="R4046" s="70" t="e">
        <f>VLOOKUP(Table7[[#This Row],[Patient PHN]],'[1]MASTER LIST'!$C:$D,2,FALSE)</f>
        <v>#N/A</v>
      </c>
    </row>
    <row r="4047" spans="1:18" x14ac:dyDescent="0.25">
      <c r="A4047" s="202"/>
      <c r="B4047" s="203"/>
      <c r="C4047" s="204"/>
      <c r="D4047" s="204"/>
      <c r="E4047" s="204"/>
      <c r="F4047" s="204"/>
      <c r="G4047" s="204"/>
      <c r="H4047" s="131"/>
      <c r="I4047" s="204"/>
      <c r="J4047" s="204"/>
      <c r="K4047" s="205"/>
      <c r="L4047" s="205"/>
      <c r="M4047" s="205"/>
      <c r="N4047" s="227">
        <f>Table7[[#This Row],[Drug Cost]]+Table7[[#This Row],[Drug Markup]]+Table7[[#This Row],[Drug Dispensing Fee]]</f>
        <v>0</v>
      </c>
      <c r="O4047" s="132"/>
      <c r="P4047" s="205">
        <f>Table7[[#This Row],[Total Drug Cost]]-Table7[[#This Row],[Total Third-party Pay]]</f>
        <v>0</v>
      </c>
      <c r="Q4047" s="205"/>
      <c r="R4047" s="70" t="e">
        <f>VLOOKUP(Table7[[#This Row],[Patient PHN]],'[1]MASTER LIST'!$C:$D,2,FALSE)</f>
        <v>#N/A</v>
      </c>
    </row>
    <row r="4048" spans="1:18" x14ac:dyDescent="0.25">
      <c r="A4048" s="202"/>
      <c r="B4048" s="203"/>
      <c r="C4048" s="204"/>
      <c r="D4048" s="204"/>
      <c r="E4048" s="204"/>
      <c r="F4048" s="204"/>
      <c r="G4048" s="204"/>
      <c r="H4048" s="131"/>
      <c r="I4048" s="204"/>
      <c r="J4048" s="204"/>
      <c r="K4048" s="205"/>
      <c r="L4048" s="205"/>
      <c r="M4048" s="205"/>
      <c r="N4048" s="227">
        <f>Table7[[#This Row],[Drug Cost]]+Table7[[#This Row],[Drug Markup]]+Table7[[#This Row],[Drug Dispensing Fee]]</f>
        <v>0</v>
      </c>
      <c r="O4048" s="132"/>
      <c r="P4048" s="205">
        <f>Table7[[#This Row],[Total Drug Cost]]-Table7[[#This Row],[Total Third-party Pay]]</f>
        <v>0</v>
      </c>
      <c r="Q4048" s="205"/>
      <c r="R4048" s="70" t="e">
        <f>VLOOKUP(Table7[[#This Row],[Patient PHN]],'[1]MASTER LIST'!$C:$D,2,FALSE)</f>
        <v>#N/A</v>
      </c>
    </row>
    <row r="4049" spans="1:18" x14ac:dyDescent="0.25">
      <c r="A4049" s="202"/>
      <c r="B4049" s="203"/>
      <c r="C4049" s="204"/>
      <c r="D4049" s="204"/>
      <c r="E4049" s="204"/>
      <c r="F4049" s="204"/>
      <c r="G4049" s="204"/>
      <c r="H4049" s="131"/>
      <c r="I4049" s="204"/>
      <c r="J4049" s="204"/>
      <c r="K4049" s="205"/>
      <c r="L4049" s="205"/>
      <c r="M4049" s="205"/>
      <c r="N4049" s="227">
        <f>Table7[[#This Row],[Drug Cost]]+Table7[[#This Row],[Drug Markup]]+Table7[[#This Row],[Drug Dispensing Fee]]</f>
        <v>0</v>
      </c>
      <c r="O4049" s="132"/>
      <c r="P4049" s="205">
        <f>Table7[[#This Row],[Total Drug Cost]]-Table7[[#This Row],[Total Third-party Pay]]</f>
        <v>0</v>
      </c>
      <c r="Q4049" s="205"/>
      <c r="R4049" s="70" t="e">
        <f>VLOOKUP(Table7[[#This Row],[Patient PHN]],'[1]MASTER LIST'!$C:$D,2,FALSE)</f>
        <v>#N/A</v>
      </c>
    </row>
    <row r="4050" spans="1:18" x14ac:dyDescent="0.25">
      <c r="A4050" s="202"/>
      <c r="B4050" s="203"/>
      <c r="C4050" s="204"/>
      <c r="D4050" s="204"/>
      <c r="E4050" s="204"/>
      <c r="F4050" s="204"/>
      <c r="G4050" s="204"/>
      <c r="H4050" s="131"/>
      <c r="I4050" s="204"/>
      <c r="J4050" s="204"/>
      <c r="K4050" s="205"/>
      <c r="L4050" s="205"/>
      <c r="M4050" s="205"/>
      <c r="N4050" s="227">
        <f>Table7[[#This Row],[Drug Cost]]+Table7[[#This Row],[Drug Markup]]+Table7[[#This Row],[Drug Dispensing Fee]]</f>
        <v>0</v>
      </c>
      <c r="O4050" s="132"/>
      <c r="P4050" s="205">
        <f>Table7[[#This Row],[Total Drug Cost]]-Table7[[#This Row],[Total Third-party Pay]]</f>
        <v>0</v>
      </c>
      <c r="Q4050" s="205"/>
      <c r="R4050" s="70" t="e">
        <f>VLOOKUP(Table7[[#This Row],[Patient PHN]],'[1]MASTER LIST'!$C:$D,2,FALSE)</f>
        <v>#N/A</v>
      </c>
    </row>
    <row r="4051" spans="1:18" x14ac:dyDescent="0.25">
      <c r="A4051" s="202"/>
      <c r="B4051" s="203"/>
      <c r="C4051" s="204"/>
      <c r="D4051" s="204"/>
      <c r="E4051" s="204"/>
      <c r="F4051" s="204"/>
      <c r="G4051" s="204"/>
      <c r="H4051" s="131"/>
      <c r="I4051" s="204"/>
      <c r="J4051" s="204"/>
      <c r="K4051" s="205"/>
      <c r="L4051" s="205"/>
      <c r="M4051" s="205"/>
      <c r="N4051" s="227">
        <f>Table7[[#This Row],[Drug Cost]]+Table7[[#This Row],[Drug Markup]]+Table7[[#This Row],[Drug Dispensing Fee]]</f>
        <v>0</v>
      </c>
      <c r="O4051" s="132"/>
      <c r="P4051" s="205">
        <f>Table7[[#This Row],[Total Drug Cost]]-Table7[[#This Row],[Total Third-party Pay]]</f>
        <v>0</v>
      </c>
      <c r="Q4051" s="205"/>
      <c r="R4051" s="70" t="e">
        <f>VLOOKUP(Table7[[#This Row],[Patient PHN]],'[1]MASTER LIST'!$C:$D,2,FALSE)</f>
        <v>#N/A</v>
      </c>
    </row>
    <row r="4052" spans="1:18" x14ac:dyDescent="0.25">
      <c r="A4052" s="202"/>
      <c r="B4052" s="203"/>
      <c r="C4052" s="204"/>
      <c r="D4052" s="204"/>
      <c r="E4052" s="204"/>
      <c r="F4052" s="204"/>
      <c r="G4052" s="204"/>
      <c r="H4052" s="131"/>
      <c r="I4052" s="204"/>
      <c r="J4052" s="204"/>
      <c r="K4052" s="205"/>
      <c r="L4052" s="205"/>
      <c r="M4052" s="205"/>
      <c r="N4052" s="227">
        <f>Table7[[#This Row],[Drug Cost]]+Table7[[#This Row],[Drug Markup]]+Table7[[#This Row],[Drug Dispensing Fee]]</f>
        <v>0</v>
      </c>
      <c r="O4052" s="132"/>
      <c r="P4052" s="205">
        <f>Table7[[#This Row],[Total Drug Cost]]-Table7[[#This Row],[Total Third-party Pay]]</f>
        <v>0</v>
      </c>
      <c r="Q4052" s="205"/>
      <c r="R4052" s="70" t="e">
        <f>VLOOKUP(Table7[[#This Row],[Patient PHN]],'[1]MASTER LIST'!$C:$D,2,FALSE)</f>
        <v>#N/A</v>
      </c>
    </row>
    <row r="4053" spans="1:18" x14ac:dyDescent="0.25">
      <c r="A4053" s="202"/>
      <c r="B4053" s="203"/>
      <c r="C4053" s="204"/>
      <c r="D4053" s="204"/>
      <c r="E4053" s="204"/>
      <c r="F4053" s="204"/>
      <c r="G4053" s="204"/>
      <c r="H4053" s="131"/>
      <c r="I4053" s="204"/>
      <c r="J4053" s="204"/>
      <c r="K4053" s="205"/>
      <c r="L4053" s="205"/>
      <c r="M4053" s="205"/>
      <c r="N4053" s="227">
        <f>Table7[[#This Row],[Drug Cost]]+Table7[[#This Row],[Drug Markup]]+Table7[[#This Row],[Drug Dispensing Fee]]</f>
        <v>0</v>
      </c>
      <c r="O4053" s="132"/>
      <c r="P4053" s="205">
        <f>Table7[[#This Row],[Total Drug Cost]]-Table7[[#This Row],[Total Third-party Pay]]</f>
        <v>0</v>
      </c>
      <c r="Q4053" s="205"/>
      <c r="R4053" s="70" t="e">
        <f>VLOOKUP(Table7[[#This Row],[Patient PHN]],'[1]MASTER LIST'!$C:$D,2,FALSE)</f>
        <v>#N/A</v>
      </c>
    </row>
    <row r="4054" spans="1:18" x14ac:dyDescent="0.25">
      <c r="A4054" s="202"/>
      <c r="B4054" s="203"/>
      <c r="C4054" s="204"/>
      <c r="D4054" s="204"/>
      <c r="E4054" s="204"/>
      <c r="F4054" s="204"/>
      <c r="G4054" s="204"/>
      <c r="H4054" s="131"/>
      <c r="I4054" s="204"/>
      <c r="J4054" s="204"/>
      <c r="K4054" s="205"/>
      <c r="L4054" s="205"/>
      <c r="M4054" s="205"/>
      <c r="N4054" s="227">
        <f>Table7[[#This Row],[Drug Cost]]+Table7[[#This Row],[Drug Markup]]+Table7[[#This Row],[Drug Dispensing Fee]]</f>
        <v>0</v>
      </c>
      <c r="O4054" s="132"/>
      <c r="P4054" s="205">
        <f>Table7[[#This Row],[Total Drug Cost]]-Table7[[#This Row],[Total Third-party Pay]]</f>
        <v>0</v>
      </c>
      <c r="Q4054" s="205"/>
      <c r="R4054" s="70" t="e">
        <f>VLOOKUP(Table7[[#This Row],[Patient PHN]],'[1]MASTER LIST'!$C:$D,2,FALSE)</f>
        <v>#N/A</v>
      </c>
    </row>
    <row r="4055" spans="1:18" x14ac:dyDescent="0.25">
      <c r="A4055" s="202"/>
      <c r="B4055" s="203"/>
      <c r="C4055" s="204"/>
      <c r="D4055" s="204"/>
      <c r="E4055" s="204"/>
      <c r="F4055" s="204"/>
      <c r="G4055" s="204"/>
      <c r="H4055" s="131"/>
      <c r="I4055" s="204"/>
      <c r="J4055" s="204"/>
      <c r="K4055" s="205"/>
      <c r="L4055" s="205"/>
      <c r="M4055" s="205"/>
      <c r="N4055" s="227">
        <f>Table7[[#This Row],[Drug Cost]]+Table7[[#This Row],[Drug Markup]]+Table7[[#This Row],[Drug Dispensing Fee]]</f>
        <v>0</v>
      </c>
      <c r="O4055" s="132"/>
      <c r="P4055" s="205">
        <f>Table7[[#This Row],[Total Drug Cost]]-Table7[[#This Row],[Total Third-party Pay]]</f>
        <v>0</v>
      </c>
      <c r="Q4055" s="205"/>
      <c r="R4055" s="70" t="e">
        <f>VLOOKUP(Table7[[#This Row],[Patient PHN]],'[1]MASTER LIST'!$C:$D,2,FALSE)</f>
        <v>#N/A</v>
      </c>
    </row>
    <row r="4056" spans="1:18" x14ac:dyDescent="0.25">
      <c r="A4056" s="202"/>
      <c r="B4056" s="203"/>
      <c r="C4056" s="204"/>
      <c r="D4056" s="204"/>
      <c r="E4056" s="204"/>
      <c r="F4056" s="204"/>
      <c r="G4056" s="204"/>
      <c r="H4056" s="131"/>
      <c r="I4056" s="204"/>
      <c r="J4056" s="204"/>
      <c r="K4056" s="205"/>
      <c r="L4056" s="205"/>
      <c r="M4056" s="205"/>
      <c r="N4056" s="227">
        <f>Table7[[#This Row],[Drug Cost]]+Table7[[#This Row],[Drug Markup]]+Table7[[#This Row],[Drug Dispensing Fee]]</f>
        <v>0</v>
      </c>
      <c r="O4056" s="132"/>
      <c r="P4056" s="205">
        <f>Table7[[#This Row],[Total Drug Cost]]-Table7[[#This Row],[Total Third-party Pay]]</f>
        <v>0</v>
      </c>
      <c r="Q4056" s="205"/>
      <c r="R4056" s="70" t="e">
        <f>VLOOKUP(Table7[[#This Row],[Patient PHN]],'[1]MASTER LIST'!$C:$D,2,FALSE)</f>
        <v>#N/A</v>
      </c>
    </row>
    <row r="4057" spans="1:18" x14ac:dyDescent="0.25">
      <c r="A4057" s="202"/>
      <c r="B4057" s="203"/>
      <c r="C4057" s="204"/>
      <c r="D4057" s="204"/>
      <c r="E4057" s="204"/>
      <c r="F4057" s="204"/>
      <c r="G4057" s="204"/>
      <c r="H4057" s="131"/>
      <c r="I4057" s="204"/>
      <c r="J4057" s="204"/>
      <c r="K4057" s="205"/>
      <c r="L4057" s="205"/>
      <c r="M4057" s="205"/>
      <c r="N4057" s="227">
        <f>Table7[[#This Row],[Drug Cost]]+Table7[[#This Row],[Drug Markup]]+Table7[[#This Row],[Drug Dispensing Fee]]</f>
        <v>0</v>
      </c>
      <c r="O4057" s="132"/>
      <c r="P4057" s="205">
        <f>Table7[[#This Row],[Total Drug Cost]]-Table7[[#This Row],[Total Third-party Pay]]</f>
        <v>0</v>
      </c>
      <c r="Q4057" s="205"/>
      <c r="R4057" s="70" t="e">
        <f>VLOOKUP(Table7[[#This Row],[Patient PHN]],'[1]MASTER LIST'!$C:$D,2,FALSE)</f>
        <v>#N/A</v>
      </c>
    </row>
    <row r="4058" spans="1:18" x14ac:dyDescent="0.25">
      <c r="A4058" s="202"/>
      <c r="B4058" s="203"/>
      <c r="C4058" s="204"/>
      <c r="D4058" s="204"/>
      <c r="E4058" s="204"/>
      <c r="F4058" s="204"/>
      <c r="G4058" s="204"/>
      <c r="H4058" s="131"/>
      <c r="I4058" s="204"/>
      <c r="J4058" s="204"/>
      <c r="K4058" s="205"/>
      <c r="L4058" s="205"/>
      <c r="M4058" s="205"/>
      <c r="N4058" s="227">
        <f>Table7[[#This Row],[Drug Cost]]+Table7[[#This Row],[Drug Markup]]+Table7[[#This Row],[Drug Dispensing Fee]]</f>
        <v>0</v>
      </c>
      <c r="O4058" s="132"/>
      <c r="P4058" s="205">
        <f>Table7[[#This Row],[Total Drug Cost]]-Table7[[#This Row],[Total Third-party Pay]]</f>
        <v>0</v>
      </c>
      <c r="Q4058" s="205"/>
      <c r="R4058" s="70" t="e">
        <f>VLOOKUP(Table7[[#This Row],[Patient PHN]],'[1]MASTER LIST'!$C:$D,2,FALSE)</f>
        <v>#N/A</v>
      </c>
    </row>
    <row r="4059" spans="1:18" x14ac:dyDescent="0.25">
      <c r="A4059" s="202"/>
      <c r="B4059" s="203"/>
      <c r="C4059" s="204"/>
      <c r="D4059" s="204"/>
      <c r="E4059" s="204"/>
      <c r="F4059" s="204"/>
      <c r="G4059" s="204"/>
      <c r="H4059" s="131"/>
      <c r="I4059" s="204"/>
      <c r="J4059" s="204"/>
      <c r="K4059" s="205"/>
      <c r="L4059" s="205"/>
      <c r="M4059" s="205"/>
      <c r="N4059" s="227">
        <f>Table7[[#This Row],[Drug Cost]]+Table7[[#This Row],[Drug Markup]]+Table7[[#This Row],[Drug Dispensing Fee]]</f>
        <v>0</v>
      </c>
      <c r="O4059" s="132"/>
      <c r="P4059" s="205">
        <f>Table7[[#This Row],[Total Drug Cost]]-Table7[[#This Row],[Total Third-party Pay]]</f>
        <v>0</v>
      </c>
      <c r="Q4059" s="205"/>
      <c r="R4059" s="70" t="e">
        <f>VLOOKUP(Table7[[#This Row],[Patient PHN]],'[1]MASTER LIST'!$C:$D,2,FALSE)</f>
        <v>#N/A</v>
      </c>
    </row>
    <row r="4060" spans="1:18" x14ac:dyDescent="0.25">
      <c r="A4060" s="202"/>
      <c r="B4060" s="203"/>
      <c r="C4060" s="204"/>
      <c r="D4060" s="204"/>
      <c r="E4060" s="204"/>
      <c r="F4060" s="204"/>
      <c r="G4060" s="204"/>
      <c r="H4060" s="131"/>
      <c r="I4060" s="204"/>
      <c r="J4060" s="204"/>
      <c r="K4060" s="205"/>
      <c r="L4060" s="205"/>
      <c r="M4060" s="205"/>
      <c r="N4060" s="227">
        <f>Table7[[#This Row],[Drug Cost]]+Table7[[#This Row],[Drug Markup]]+Table7[[#This Row],[Drug Dispensing Fee]]</f>
        <v>0</v>
      </c>
      <c r="O4060" s="132"/>
      <c r="P4060" s="205">
        <f>Table7[[#This Row],[Total Drug Cost]]-Table7[[#This Row],[Total Third-party Pay]]</f>
        <v>0</v>
      </c>
      <c r="Q4060" s="205"/>
      <c r="R4060" s="70" t="e">
        <f>VLOOKUP(Table7[[#This Row],[Patient PHN]],'[1]MASTER LIST'!$C:$D,2,FALSE)</f>
        <v>#N/A</v>
      </c>
    </row>
    <row r="4061" spans="1:18" x14ac:dyDescent="0.25">
      <c r="A4061" s="202"/>
      <c r="B4061" s="203"/>
      <c r="C4061" s="204"/>
      <c r="D4061" s="204"/>
      <c r="E4061" s="204"/>
      <c r="F4061" s="204"/>
      <c r="G4061" s="204"/>
      <c r="H4061" s="131"/>
      <c r="I4061" s="204"/>
      <c r="J4061" s="204"/>
      <c r="K4061" s="205"/>
      <c r="L4061" s="205"/>
      <c r="M4061" s="205"/>
      <c r="N4061" s="227">
        <f>Table7[[#This Row],[Drug Cost]]+Table7[[#This Row],[Drug Markup]]+Table7[[#This Row],[Drug Dispensing Fee]]</f>
        <v>0</v>
      </c>
      <c r="O4061" s="132"/>
      <c r="P4061" s="205">
        <f>Table7[[#This Row],[Total Drug Cost]]-Table7[[#This Row],[Total Third-party Pay]]</f>
        <v>0</v>
      </c>
      <c r="Q4061" s="205"/>
      <c r="R4061" s="70" t="e">
        <f>VLOOKUP(Table7[[#This Row],[Patient PHN]],'[1]MASTER LIST'!$C:$D,2,FALSE)</f>
        <v>#N/A</v>
      </c>
    </row>
    <row r="4062" spans="1:18" x14ac:dyDescent="0.25">
      <c r="A4062" s="202"/>
      <c r="B4062" s="203"/>
      <c r="C4062" s="204"/>
      <c r="D4062" s="204"/>
      <c r="E4062" s="204"/>
      <c r="F4062" s="204"/>
      <c r="G4062" s="204"/>
      <c r="H4062" s="131"/>
      <c r="I4062" s="204"/>
      <c r="J4062" s="204"/>
      <c r="K4062" s="205"/>
      <c r="L4062" s="205"/>
      <c r="M4062" s="205"/>
      <c r="N4062" s="227">
        <f>Table7[[#This Row],[Drug Cost]]+Table7[[#This Row],[Drug Markup]]+Table7[[#This Row],[Drug Dispensing Fee]]</f>
        <v>0</v>
      </c>
      <c r="O4062" s="132"/>
      <c r="P4062" s="205">
        <f>Table7[[#This Row],[Total Drug Cost]]-Table7[[#This Row],[Total Third-party Pay]]</f>
        <v>0</v>
      </c>
      <c r="Q4062" s="205"/>
      <c r="R4062" s="70" t="e">
        <f>VLOOKUP(Table7[[#This Row],[Patient PHN]],'[1]MASTER LIST'!$C:$D,2,FALSE)</f>
        <v>#N/A</v>
      </c>
    </row>
    <row r="4063" spans="1:18" x14ac:dyDescent="0.25">
      <c r="A4063" s="202"/>
      <c r="B4063" s="203"/>
      <c r="C4063" s="204"/>
      <c r="D4063" s="204"/>
      <c r="E4063" s="204"/>
      <c r="F4063" s="204"/>
      <c r="G4063" s="204"/>
      <c r="H4063" s="131"/>
      <c r="I4063" s="204"/>
      <c r="J4063" s="204"/>
      <c r="K4063" s="205"/>
      <c r="L4063" s="205"/>
      <c r="M4063" s="205"/>
      <c r="N4063" s="227">
        <f>Table7[[#This Row],[Drug Cost]]+Table7[[#This Row],[Drug Markup]]+Table7[[#This Row],[Drug Dispensing Fee]]</f>
        <v>0</v>
      </c>
      <c r="O4063" s="132"/>
      <c r="P4063" s="205">
        <f>Table7[[#This Row],[Total Drug Cost]]-Table7[[#This Row],[Total Third-party Pay]]</f>
        <v>0</v>
      </c>
      <c r="Q4063" s="205"/>
      <c r="R4063" s="70" t="e">
        <f>VLOOKUP(Table7[[#This Row],[Patient PHN]],'[1]MASTER LIST'!$C:$D,2,FALSE)</f>
        <v>#N/A</v>
      </c>
    </row>
    <row r="4064" spans="1:18" x14ac:dyDescent="0.25">
      <c r="A4064" s="202"/>
      <c r="B4064" s="203"/>
      <c r="C4064" s="204"/>
      <c r="D4064" s="204"/>
      <c r="E4064" s="204"/>
      <c r="F4064" s="204"/>
      <c r="G4064" s="204"/>
      <c r="H4064" s="131"/>
      <c r="I4064" s="204"/>
      <c r="J4064" s="204"/>
      <c r="K4064" s="205"/>
      <c r="L4064" s="205"/>
      <c r="M4064" s="205"/>
      <c r="N4064" s="227">
        <f>Table7[[#This Row],[Drug Cost]]+Table7[[#This Row],[Drug Markup]]+Table7[[#This Row],[Drug Dispensing Fee]]</f>
        <v>0</v>
      </c>
      <c r="O4064" s="132"/>
      <c r="P4064" s="205">
        <f>Table7[[#This Row],[Total Drug Cost]]-Table7[[#This Row],[Total Third-party Pay]]</f>
        <v>0</v>
      </c>
      <c r="Q4064" s="205"/>
      <c r="R4064" s="70" t="e">
        <f>VLOOKUP(Table7[[#This Row],[Patient PHN]],'[1]MASTER LIST'!$C:$D,2,FALSE)</f>
        <v>#N/A</v>
      </c>
    </row>
    <row r="4065" spans="1:18" x14ac:dyDescent="0.25">
      <c r="A4065" s="202"/>
      <c r="B4065" s="203"/>
      <c r="C4065" s="204"/>
      <c r="D4065" s="204"/>
      <c r="E4065" s="204"/>
      <c r="F4065" s="204"/>
      <c r="G4065" s="204"/>
      <c r="H4065" s="131"/>
      <c r="I4065" s="204"/>
      <c r="J4065" s="204"/>
      <c r="K4065" s="205"/>
      <c r="L4065" s="205"/>
      <c r="M4065" s="205"/>
      <c r="N4065" s="227">
        <f>Table7[[#This Row],[Drug Cost]]+Table7[[#This Row],[Drug Markup]]+Table7[[#This Row],[Drug Dispensing Fee]]</f>
        <v>0</v>
      </c>
      <c r="O4065" s="132"/>
      <c r="P4065" s="205">
        <f>Table7[[#This Row],[Total Drug Cost]]-Table7[[#This Row],[Total Third-party Pay]]</f>
        <v>0</v>
      </c>
      <c r="Q4065" s="205"/>
      <c r="R4065" s="70" t="e">
        <f>VLOOKUP(Table7[[#This Row],[Patient PHN]],'[1]MASTER LIST'!$C:$D,2,FALSE)</f>
        <v>#N/A</v>
      </c>
    </row>
    <row r="4066" spans="1:18" x14ac:dyDescent="0.25">
      <c r="A4066" s="202"/>
      <c r="B4066" s="203"/>
      <c r="C4066" s="204"/>
      <c r="D4066" s="204"/>
      <c r="E4066" s="204"/>
      <c r="F4066" s="204"/>
      <c r="G4066" s="204"/>
      <c r="H4066" s="131"/>
      <c r="I4066" s="204"/>
      <c r="J4066" s="204"/>
      <c r="K4066" s="205"/>
      <c r="L4066" s="205"/>
      <c r="M4066" s="205"/>
      <c r="N4066" s="227">
        <f>Table7[[#This Row],[Drug Cost]]+Table7[[#This Row],[Drug Markup]]+Table7[[#This Row],[Drug Dispensing Fee]]</f>
        <v>0</v>
      </c>
      <c r="O4066" s="132"/>
      <c r="P4066" s="205">
        <f>Table7[[#This Row],[Total Drug Cost]]-Table7[[#This Row],[Total Third-party Pay]]</f>
        <v>0</v>
      </c>
      <c r="Q4066" s="205"/>
      <c r="R4066" s="70" t="e">
        <f>VLOOKUP(Table7[[#This Row],[Patient PHN]],'[1]MASTER LIST'!$C:$D,2,FALSE)</f>
        <v>#N/A</v>
      </c>
    </row>
    <row r="4067" spans="1:18" x14ac:dyDescent="0.25">
      <c r="A4067" s="202"/>
      <c r="B4067" s="203"/>
      <c r="C4067" s="204"/>
      <c r="D4067" s="204"/>
      <c r="E4067" s="204"/>
      <c r="F4067" s="204"/>
      <c r="G4067" s="204"/>
      <c r="H4067" s="131"/>
      <c r="I4067" s="204"/>
      <c r="J4067" s="204"/>
      <c r="K4067" s="205"/>
      <c r="L4067" s="205"/>
      <c r="M4067" s="205"/>
      <c r="N4067" s="227">
        <f>Table7[[#This Row],[Drug Cost]]+Table7[[#This Row],[Drug Markup]]+Table7[[#This Row],[Drug Dispensing Fee]]</f>
        <v>0</v>
      </c>
      <c r="O4067" s="132"/>
      <c r="P4067" s="205">
        <f>Table7[[#This Row],[Total Drug Cost]]-Table7[[#This Row],[Total Third-party Pay]]</f>
        <v>0</v>
      </c>
      <c r="Q4067" s="205"/>
      <c r="R4067" s="70" t="e">
        <f>VLOOKUP(Table7[[#This Row],[Patient PHN]],'[1]MASTER LIST'!$C:$D,2,FALSE)</f>
        <v>#N/A</v>
      </c>
    </row>
    <row r="4068" spans="1:18" x14ac:dyDescent="0.25">
      <c r="A4068" s="202"/>
      <c r="B4068" s="203"/>
      <c r="C4068" s="204"/>
      <c r="D4068" s="204"/>
      <c r="E4068" s="204"/>
      <c r="F4068" s="204"/>
      <c r="G4068" s="204"/>
      <c r="H4068" s="131"/>
      <c r="I4068" s="204"/>
      <c r="J4068" s="204"/>
      <c r="K4068" s="205"/>
      <c r="L4068" s="205"/>
      <c r="M4068" s="205"/>
      <c r="N4068" s="227">
        <f>Table7[[#This Row],[Drug Cost]]+Table7[[#This Row],[Drug Markup]]+Table7[[#This Row],[Drug Dispensing Fee]]</f>
        <v>0</v>
      </c>
      <c r="O4068" s="132"/>
      <c r="P4068" s="205">
        <f>Table7[[#This Row],[Total Drug Cost]]-Table7[[#This Row],[Total Third-party Pay]]</f>
        <v>0</v>
      </c>
      <c r="Q4068" s="205"/>
      <c r="R4068" s="70" t="e">
        <f>VLOOKUP(Table7[[#This Row],[Patient PHN]],'[1]MASTER LIST'!$C:$D,2,FALSE)</f>
        <v>#N/A</v>
      </c>
    </row>
    <row r="4069" spans="1:18" x14ac:dyDescent="0.25">
      <c r="A4069" s="202"/>
      <c r="B4069" s="203"/>
      <c r="C4069" s="204"/>
      <c r="D4069" s="204"/>
      <c r="E4069" s="204"/>
      <c r="F4069" s="204"/>
      <c r="G4069" s="204"/>
      <c r="H4069" s="131"/>
      <c r="I4069" s="204"/>
      <c r="J4069" s="204"/>
      <c r="K4069" s="205"/>
      <c r="L4069" s="205"/>
      <c r="M4069" s="205"/>
      <c r="N4069" s="227">
        <f>Table7[[#This Row],[Drug Cost]]+Table7[[#This Row],[Drug Markup]]+Table7[[#This Row],[Drug Dispensing Fee]]</f>
        <v>0</v>
      </c>
      <c r="O4069" s="132"/>
      <c r="P4069" s="205">
        <f>Table7[[#This Row],[Total Drug Cost]]-Table7[[#This Row],[Total Third-party Pay]]</f>
        <v>0</v>
      </c>
      <c r="Q4069" s="205"/>
      <c r="R4069" s="70" t="e">
        <f>VLOOKUP(Table7[[#This Row],[Patient PHN]],'[1]MASTER LIST'!$C:$D,2,FALSE)</f>
        <v>#N/A</v>
      </c>
    </row>
    <row r="4070" spans="1:18" x14ac:dyDescent="0.25">
      <c r="A4070" s="202"/>
      <c r="B4070" s="203"/>
      <c r="C4070" s="204"/>
      <c r="D4070" s="204"/>
      <c r="E4070" s="204"/>
      <c r="F4070" s="204"/>
      <c r="G4070" s="204"/>
      <c r="H4070" s="131"/>
      <c r="I4070" s="204"/>
      <c r="J4070" s="204"/>
      <c r="K4070" s="205"/>
      <c r="L4070" s="205"/>
      <c r="M4070" s="205"/>
      <c r="N4070" s="227">
        <f>Table7[[#This Row],[Drug Cost]]+Table7[[#This Row],[Drug Markup]]+Table7[[#This Row],[Drug Dispensing Fee]]</f>
        <v>0</v>
      </c>
      <c r="O4070" s="132"/>
      <c r="P4070" s="205">
        <f>Table7[[#This Row],[Total Drug Cost]]-Table7[[#This Row],[Total Third-party Pay]]</f>
        <v>0</v>
      </c>
      <c r="Q4070" s="205"/>
      <c r="R4070" s="70" t="e">
        <f>VLOOKUP(Table7[[#This Row],[Patient PHN]],'[1]MASTER LIST'!$C:$D,2,FALSE)</f>
        <v>#N/A</v>
      </c>
    </row>
    <row r="4071" spans="1:18" x14ac:dyDescent="0.25">
      <c r="A4071" s="202"/>
      <c r="B4071" s="203"/>
      <c r="C4071" s="204"/>
      <c r="D4071" s="204"/>
      <c r="E4071" s="204"/>
      <c r="F4071" s="204"/>
      <c r="G4071" s="204"/>
      <c r="H4071" s="131"/>
      <c r="I4071" s="204"/>
      <c r="J4071" s="204"/>
      <c r="K4071" s="205"/>
      <c r="L4071" s="205"/>
      <c r="M4071" s="205"/>
      <c r="N4071" s="227">
        <f>Table7[[#This Row],[Drug Cost]]+Table7[[#This Row],[Drug Markup]]+Table7[[#This Row],[Drug Dispensing Fee]]</f>
        <v>0</v>
      </c>
      <c r="O4071" s="132"/>
      <c r="P4071" s="205">
        <f>Table7[[#This Row],[Total Drug Cost]]-Table7[[#This Row],[Total Third-party Pay]]</f>
        <v>0</v>
      </c>
      <c r="Q4071" s="205"/>
      <c r="R4071" s="70" t="e">
        <f>VLOOKUP(Table7[[#This Row],[Patient PHN]],'[1]MASTER LIST'!$C:$D,2,FALSE)</f>
        <v>#N/A</v>
      </c>
    </row>
    <row r="4072" spans="1:18" x14ac:dyDescent="0.25">
      <c r="A4072" s="202"/>
      <c r="B4072" s="203"/>
      <c r="C4072" s="204"/>
      <c r="D4072" s="204"/>
      <c r="E4072" s="204"/>
      <c r="F4072" s="204"/>
      <c r="G4072" s="204"/>
      <c r="H4072" s="131"/>
      <c r="I4072" s="204"/>
      <c r="J4072" s="204"/>
      <c r="K4072" s="205"/>
      <c r="L4072" s="205"/>
      <c r="M4072" s="205"/>
      <c r="N4072" s="227">
        <f>Table7[[#This Row],[Drug Cost]]+Table7[[#This Row],[Drug Markup]]+Table7[[#This Row],[Drug Dispensing Fee]]</f>
        <v>0</v>
      </c>
      <c r="O4072" s="132"/>
      <c r="P4072" s="205">
        <f>Table7[[#This Row],[Total Drug Cost]]-Table7[[#This Row],[Total Third-party Pay]]</f>
        <v>0</v>
      </c>
      <c r="Q4072" s="205"/>
      <c r="R4072" s="70" t="e">
        <f>VLOOKUP(Table7[[#This Row],[Patient PHN]],'[1]MASTER LIST'!$C:$D,2,FALSE)</f>
        <v>#N/A</v>
      </c>
    </row>
    <row r="4073" spans="1:18" x14ac:dyDescent="0.25">
      <c r="A4073" s="202"/>
      <c r="B4073" s="203"/>
      <c r="C4073" s="204"/>
      <c r="D4073" s="204"/>
      <c r="E4073" s="204"/>
      <c r="F4073" s="204"/>
      <c r="G4073" s="204"/>
      <c r="H4073" s="131"/>
      <c r="I4073" s="204"/>
      <c r="J4073" s="204"/>
      <c r="K4073" s="205"/>
      <c r="L4073" s="205"/>
      <c r="M4073" s="205"/>
      <c r="N4073" s="227">
        <f>Table7[[#This Row],[Drug Cost]]+Table7[[#This Row],[Drug Markup]]+Table7[[#This Row],[Drug Dispensing Fee]]</f>
        <v>0</v>
      </c>
      <c r="O4073" s="132"/>
      <c r="P4073" s="205">
        <f>Table7[[#This Row],[Total Drug Cost]]-Table7[[#This Row],[Total Third-party Pay]]</f>
        <v>0</v>
      </c>
      <c r="Q4073" s="205"/>
      <c r="R4073" s="70" t="e">
        <f>VLOOKUP(Table7[[#This Row],[Patient PHN]],'[1]MASTER LIST'!$C:$D,2,FALSE)</f>
        <v>#N/A</v>
      </c>
    </row>
    <row r="4074" spans="1:18" x14ac:dyDescent="0.25">
      <c r="A4074" s="202"/>
      <c r="B4074" s="203"/>
      <c r="C4074" s="204"/>
      <c r="D4074" s="204"/>
      <c r="E4074" s="204"/>
      <c r="F4074" s="204"/>
      <c r="G4074" s="204"/>
      <c r="H4074" s="131"/>
      <c r="I4074" s="204"/>
      <c r="J4074" s="204"/>
      <c r="K4074" s="205"/>
      <c r="L4074" s="205"/>
      <c r="M4074" s="205"/>
      <c r="N4074" s="227">
        <f>Table7[[#This Row],[Drug Cost]]+Table7[[#This Row],[Drug Markup]]+Table7[[#This Row],[Drug Dispensing Fee]]</f>
        <v>0</v>
      </c>
      <c r="O4074" s="132"/>
      <c r="P4074" s="205">
        <f>Table7[[#This Row],[Total Drug Cost]]-Table7[[#This Row],[Total Third-party Pay]]</f>
        <v>0</v>
      </c>
      <c r="Q4074" s="205"/>
      <c r="R4074" s="70" t="e">
        <f>VLOOKUP(Table7[[#This Row],[Patient PHN]],'[1]MASTER LIST'!$C:$D,2,FALSE)</f>
        <v>#N/A</v>
      </c>
    </row>
    <row r="4075" spans="1:18" x14ac:dyDescent="0.25">
      <c r="A4075" s="202"/>
      <c r="B4075" s="203"/>
      <c r="C4075" s="204"/>
      <c r="D4075" s="204"/>
      <c r="E4075" s="204"/>
      <c r="F4075" s="204"/>
      <c r="G4075" s="204"/>
      <c r="H4075" s="131"/>
      <c r="I4075" s="204"/>
      <c r="J4075" s="204"/>
      <c r="K4075" s="205"/>
      <c r="L4075" s="205"/>
      <c r="M4075" s="205"/>
      <c r="N4075" s="227">
        <f>Table7[[#This Row],[Drug Cost]]+Table7[[#This Row],[Drug Markup]]+Table7[[#This Row],[Drug Dispensing Fee]]</f>
        <v>0</v>
      </c>
      <c r="O4075" s="132"/>
      <c r="P4075" s="205">
        <f>Table7[[#This Row],[Total Drug Cost]]-Table7[[#This Row],[Total Third-party Pay]]</f>
        <v>0</v>
      </c>
      <c r="Q4075" s="205"/>
      <c r="R4075" s="70" t="e">
        <f>VLOOKUP(Table7[[#This Row],[Patient PHN]],'[1]MASTER LIST'!$C:$D,2,FALSE)</f>
        <v>#N/A</v>
      </c>
    </row>
    <row r="4076" spans="1:18" x14ac:dyDescent="0.25">
      <c r="A4076" s="202"/>
      <c r="B4076" s="203"/>
      <c r="C4076" s="204"/>
      <c r="D4076" s="204"/>
      <c r="E4076" s="204"/>
      <c r="F4076" s="204"/>
      <c r="G4076" s="204"/>
      <c r="H4076" s="131"/>
      <c r="I4076" s="204"/>
      <c r="J4076" s="204"/>
      <c r="K4076" s="205"/>
      <c r="L4076" s="205"/>
      <c r="M4076" s="205"/>
      <c r="N4076" s="227">
        <f>Table7[[#This Row],[Drug Cost]]+Table7[[#This Row],[Drug Markup]]+Table7[[#This Row],[Drug Dispensing Fee]]</f>
        <v>0</v>
      </c>
      <c r="O4076" s="132"/>
      <c r="P4076" s="205">
        <f>Table7[[#This Row],[Total Drug Cost]]-Table7[[#This Row],[Total Third-party Pay]]</f>
        <v>0</v>
      </c>
      <c r="Q4076" s="205"/>
      <c r="R4076" s="70" t="e">
        <f>VLOOKUP(Table7[[#This Row],[Patient PHN]],'[1]MASTER LIST'!$C:$D,2,FALSE)</f>
        <v>#N/A</v>
      </c>
    </row>
    <row r="4077" spans="1:18" x14ac:dyDescent="0.25">
      <c r="A4077" s="202"/>
      <c r="B4077" s="203"/>
      <c r="C4077" s="204"/>
      <c r="D4077" s="204"/>
      <c r="E4077" s="204"/>
      <c r="F4077" s="204"/>
      <c r="G4077" s="204"/>
      <c r="H4077" s="131"/>
      <c r="I4077" s="204"/>
      <c r="J4077" s="204"/>
      <c r="K4077" s="205"/>
      <c r="L4077" s="205"/>
      <c r="M4077" s="205"/>
      <c r="N4077" s="227">
        <f>Table7[[#This Row],[Drug Cost]]+Table7[[#This Row],[Drug Markup]]+Table7[[#This Row],[Drug Dispensing Fee]]</f>
        <v>0</v>
      </c>
      <c r="O4077" s="132"/>
      <c r="P4077" s="205">
        <f>Table7[[#This Row],[Total Drug Cost]]-Table7[[#This Row],[Total Third-party Pay]]</f>
        <v>0</v>
      </c>
      <c r="Q4077" s="205"/>
      <c r="R4077" s="70" t="e">
        <f>VLOOKUP(Table7[[#This Row],[Patient PHN]],'[1]MASTER LIST'!$C:$D,2,FALSE)</f>
        <v>#N/A</v>
      </c>
    </row>
    <row r="4078" spans="1:18" x14ac:dyDescent="0.25">
      <c r="A4078" s="202"/>
      <c r="B4078" s="203"/>
      <c r="C4078" s="204"/>
      <c r="D4078" s="204"/>
      <c r="E4078" s="204"/>
      <c r="F4078" s="204"/>
      <c r="G4078" s="204"/>
      <c r="H4078" s="131"/>
      <c r="I4078" s="204"/>
      <c r="J4078" s="204"/>
      <c r="K4078" s="205"/>
      <c r="L4078" s="205"/>
      <c r="M4078" s="205"/>
      <c r="N4078" s="227">
        <f>Table7[[#This Row],[Drug Cost]]+Table7[[#This Row],[Drug Markup]]+Table7[[#This Row],[Drug Dispensing Fee]]</f>
        <v>0</v>
      </c>
      <c r="O4078" s="132"/>
      <c r="P4078" s="205">
        <f>Table7[[#This Row],[Total Drug Cost]]-Table7[[#This Row],[Total Third-party Pay]]</f>
        <v>0</v>
      </c>
      <c r="Q4078" s="205"/>
      <c r="R4078" s="70" t="e">
        <f>VLOOKUP(Table7[[#This Row],[Patient PHN]],'[1]MASTER LIST'!$C:$D,2,FALSE)</f>
        <v>#N/A</v>
      </c>
    </row>
    <row r="4079" spans="1:18" x14ac:dyDescent="0.25">
      <c r="A4079" s="202"/>
      <c r="B4079" s="203"/>
      <c r="C4079" s="204"/>
      <c r="D4079" s="204"/>
      <c r="E4079" s="204"/>
      <c r="F4079" s="204"/>
      <c r="G4079" s="204"/>
      <c r="H4079" s="131"/>
      <c r="I4079" s="204"/>
      <c r="J4079" s="204"/>
      <c r="K4079" s="205"/>
      <c r="L4079" s="205"/>
      <c r="M4079" s="205"/>
      <c r="N4079" s="227">
        <f>Table7[[#This Row],[Drug Cost]]+Table7[[#This Row],[Drug Markup]]+Table7[[#This Row],[Drug Dispensing Fee]]</f>
        <v>0</v>
      </c>
      <c r="O4079" s="132"/>
      <c r="P4079" s="205">
        <f>Table7[[#This Row],[Total Drug Cost]]-Table7[[#This Row],[Total Third-party Pay]]</f>
        <v>0</v>
      </c>
      <c r="Q4079" s="205"/>
      <c r="R4079" s="70" t="e">
        <f>VLOOKUP(Table7[[#This Row],[Patient PHN]],'[1]MASTER LIST'!$C:$D,2,FALSE)</f>
        <v>#N/A</v>
      </c>
    </row>
    <row r="4080" spans="1:18" x14ac:dyDescent="0.25">
      <c r="A4080" s="202"/>
      <c r="B4080" s="203"/>
      <c r="C4080" s="204"/>
      <c r="D4080" s="204"/>
      <c r="E4080" s="204"/>
      <c r="F4080" s="204"/>
      <c r="G4080" s="204"/>
      <c r="H4080" s="131"/>
      <c r="I4080" s="204"/>
      <c r="J4080" s="204"/>
      <c r="K4080" s="205"/>
      <c r="L4080" s="205"/>
      <c r="M4080" s="205"/>
      <c r="N4080" s="227">
        <f>Table7[[#This Row],[Drug Cost]]+Table7[[#This Row],[Drug Markup]]+Table7[[#This Row],[Drug Dispensing Fee]]</f>
        <v>0</v>
      </c>
      <c r="O4080" s="132"/>
      <c r="P4080" s="205">
        <f>Table7[[#This Row],[Total Drug Cost]]-Table7[[#This Row],[Total Third-party Pay]]</f>
        <v>0</v>
      </c>
      <c r="Q4080" s="205"/>
      <c r="R4080" s="70" t="e">
        <f>VLOOKUP(Table7[[#This Row],[Patient PHN]],'[1]MASTER LIST'!$C:$D,2,FALSE)</f>
        <v>#N/A</v>
      </c>
    </row>
    <row r="4081" spans="1:18" x14ac:dyDescent="0.25">
      <c r="A4081" s="202"/>
      <c r="B4081" s="203"/>
      <c r="C4081" s="204"/>
      <c r="D4081" s="204"/>
      <c r="E4081" s="204"/>
      <c r="F4081" s="204"/>
      <c r="G4081" s="204"/>
      <c r="H4081" s="131"/>
      <c r="I4081" s="204"/>
      <c r="J4081" s="204"/>
      <c r="K4081" s="205"/>
      <c r="L4081" s="205"/>
      <c r="M4081" s="205"/>
      <c r="N4081" s="227">
        <f>Table7[[#This Row],[Drug Cost]]+Table7[[#This Row],[Drug Markup]]+Table7[[#This Row],[Drug Dispensing Fee]]</f>
        <v>0</v>
      </c>
      <c r="O4081" s="132"/>
      <c r="P4081" s="205">
        <f>Table7[[#This Row],[Total Drug Cost]]-Table7[[#This Row],[Total Third-party Pay]]</f>
        <v>0</v>
      </c>
      <c r="Q4081" s="205"/>
      <c r="R4081" s="70" t="e">
        <f>VLOOKUP(Table7[[#This Row],[Patient PHN]],'[1]MASTER LIST'!$C:$D,2,FALSE)</f>
        <v>#N/A</v>
      </c>
    </row>
    <row r="4082" spans="1:18" x14ac:dyDescent="0.25">
      <c r="A4082" s="202"/>
      <c r="B4082" s="203"/>
      <c r="C4082" s="204"/>
      <c r="D4082" s="204"/>
      <c r="E4082" s="204"/>
      <c r="F4082" s="204"/>
      <c r="G4082" s="204"/>
      <c r="H4082" s="131"/>
      <c r="I4082" s="204"/>
      <c r="J4082" s="204"/>
      <c r="K4082" s="205"/>
      <c r="L4082" s="205"/>
      <c r="M4082" s="205"/>
      <c r="N4082" s="227">
        <f>Table7[[#This Row],[Drug Cost]]+Table7[[#This Row],[Drug Markup]]+Table7[[#This Row],[Drug Dispensing Fee]]</f>
        <v>0</v>
      </c>
      <c r="O4082" s="132"/>
      <c r="P4082" s="205">
        <f>Table7[[#This Row],[Total Drug Cost]]-Table7[[#This Row],[Total Third-party Pay]]</f>
        <v>0</v>
      </c>
      <c r="Q4082" s="205"/>
      <c r="R4082" s="70" t="e">
        <f>VLOOKUP(Table7[[#This Row],[Patient PHN]],'[1]MASTER LIST'!$C:$D,2,FALSE)</f>
        <v>#N/A</v>
      </c>
    </row>
    <row r="4083" spans="1:18" x14ac:dyDescent="0.25">
      <c r="A4083" s="202"/>
      <c r="B4083" s="203"/>
      <c r="C4083" s="204"/>
      <c r="D4083" s="204"/>
      <c r="E4083" s="204"/>
      <c r="F4083" s="204"/>
      <c r="G4083" s="204"/>
      <c r="H4083" s="131"/>
      <c r="I4083" s="204"/>
      <c r="J4083" s="204"/>
      <c r="K4083" s="205"/>
      <c r="L4083" s="205"/>
      <c r="M4083" s="205"/>
      <c r="N4083" s="227">
        <f>Table7[[#This Row],[Drug Cost]]+Table7[[#This Row],[Drug Markup]]+Table7[[#This Row],[Drug Dispensing Fee]]</f>
        <v>0</v>
      </c>
      <c r="O4083" s="132"/>
      <c r="P4083" s="205">
        <f>Table7[[#This Row],[Total Drug Cost]]-Table7[[#This Row],[Total Third-party Pay]]</f>
        <v>0</v>
      </c>
      <c r="Q4083" s="205"/>
      <c r="R4083" s="70" t="e">
        <f>VLOOKUP(Table7[[#This Row],[Patient PHN]],'[1]MASTER LIST'!$C:$D,2,FALSE)</f>
        <v>#N/A</v>
      </c>
    </row>
    <row r="4084" spans="1:18" x14ac:dyDescent="0.25">
      <c r="A4084" s="202"/>
      <c r="B4084" s="203"/>
      <c r="C4084" s="204"/>
      <c r="D4084" s="204"/>
      <c r="E4084" s="204"/>
      <c r="F4084" s="204"/>
      <c r="G4084" s="204"/>
      <c r="H4084" s="131"/>
      <c r="I4084" s="204"/>
      <c r="J4084" s="204"/>
      <c r="K4084" s="205"/>
      <c r="L4084" s="205"/>
      <c r="M4084" s="205"/>
      <c r="N4084" s="227">
        <f>Table7[[#This Row],[Drug Cost]]+Table7[[#This Row],[Drug Markup]]+Table7[[#This Row],[Drug Dispensing Fee]]</f>
        <v>0</v>
      </c>
      <c r="O4084" s="132"/>
      <c r="P4084" s="205">
        <f>Table7[[#This Row],[Total Drug Cost]]-Table7[[#This Row],[Total Third-party Pay]]</f>
        <v>0</v>
      </c>
      <c r="Q4084" s="205"/>
      <c r="R4084" s="70" t="e">
        <f>VLOOKUP(Table7[[#This Row],[Patient PHN]],'[1]MASTER LIST'!$C:$D,2,FALSE)</f>
        <v>#N/A</v>
      </c>
    </row>
    <row r="4085" spans="1:18" x14ac:dyDescent="0.25">
      <c r="A4085" s="202"/>
      <c r="B4085" s="203"/>
      <c r="C4085" s="204"/>
      <c r="D4085" s="204"/>
      <c r="E4085" s="204"/>
      <c r="F4085" s="204"/>
      <c r="G4085" s="204"/>
      <c r="H4085" s="131"/>
      <c r="I4085" s="204"/>
      <c r="J4085" s="204"/>
      <c r="K4085" s="205"/>
      <c r="L4085" s="205"/>
      <c r="M4085" s="205"/>
      <c r="N4085" s="227">
        <f>Table7[[#This Row],[Drug Cost]]+Table7[[#This Row],[Drug Markup]]+Table7[[#This Row],[Drug Dispensing Fee]]</f>
        <v>0</v>
      </c>
      <c r="O4085" s="132"/>
      <c r="P4085" s="205">
        <f>Table7[[#This Row],[Total Drug Cost]]-Table7[[#This Row],[Total Third-party Pay]]</f>
        <v>0</v>
      </c>
      <c r="Q4085" s="205"/>
      <c r="R4085" s="70" t="e">
        <f>VLOOKUP(Table7[[#This Row],[Patient PHN]],'[1]MASTER LIST'!$C:$D,2,FALSE)</f>
        <v>#N/A</v>
      </c>
    </row>
    <row r="4086" spans="1:18" x14ac:dyDescent="0.25">
      <c r="A4086" s="202"/>
      <c r="B4086" s="203"/>
      <c r="C4086" s="204"/>
      <c r="D4086" s="204"/>
      <c r="E4086" s="204"/>
      <c r="F4086" s="204"/>
      <c r="G4086" s="204"/>
      <c r="H4086" s="131"/>
      <c r="I4086" s="204"/>
      <c r="J4086" s="204"/>
      <c r="K4086" s="205"/>
      <c r="L4086" s="205"/>
      <c r="M4086" s="205"/>
      <c r="N4086" s="227">
        <f>Table7[[#This Row],[Drug Cost]]+Table7[[#This Row],[Drug Markup]]+Table7[[#This Row],[Drug Dispensing Fee]]</f>
        <v>0</v>
      </c>
      <c r="O4086" s="132"/>
      <c r="P4086" s="205">
        <f>Table7[[#This Row],[Total Drug Cost]]-Table7[[#This Row],[Total Third-party Pay]]</f>
        <v>0</v>
      </c>
      <c r="Q4086" s="205"/>
      <c r="R4086" s="70" t="e">
        <f>VLOOKUP(Table7[[#This Row],[Patient PHN]],'[1]MASTER LIST'!$C:$D,2,FALSE)</f>
        <v>#N/A</v>
      </c>
    </row>
    <row r="4087" spans="1:18" x14ac:dyDescent="0.25">
      <c r="A4087" s="202"/>
      <c r="B4087" s="203"/>
      <c r="C4087" s="204"/>
      <c r="D4087" s="204"/>
      <c r="E4087" s="204"/>
      <c r="F4087" s="204"/>
      <c r="G4087" s="204"/>
      <c r="H4087" s="131"/>
      <c r="I4087" s="204"/>
      <c r="J4087" s="204"/>
      <c r="K4087" s="205"/>
      <c r="L4087" s="205"/>
      <c r="M4087" s="205"/>
      <c r="N4087" s="227">
        <f>Table7[[#This Row],[Drug Cost]]+Table7[[#This Row],[Drug Markup]]+Table7[[#This Row],[Drug Dispensing Fee]]</f>
        <v>0</v>
      </c>
      <c r="O4087" s="132"/>
      <c r="P4087" s="205">
        <f>Table7[[#This Row],[Total Drug Cost]]-Table7[[#This Row],[Total Third-party Pay]]</f>
        <v>0</v>
      </c>
      <c r="Q4087" s="205"/>
      <c r="R4087" s="70" t="e">
        <f>VLOOKUP(Table7[[#This Row],[Patient PHN]],'[1]MASTER LIST'!$C:$D,2,FALSE)</f>
        <v>#N/A</v>
      </c>
    </row>
    <row r="4088" spans="1:18" x14ac:dyDescent="0.25">
      <c r="A4088" s="202"/>
      <c r="B4088" s="203"/>
      <c r="C4088" s="204"/>
      <c r="D4088" s="204"/>
      <c r="E4088" s="204"/>
      <c r="F4088" s="204"/>
      <c r="G4088" s="204"/>
      <c r="H4088" s="131"/>
      <c r="I4088" s="204"/>
      <c r="J4088" s="204"/>
      <c r="K4088" s="205"/>
      <c r="L4088" s="205"/>
      <c r="M4088" s="205"/>
      <c r="N4088" s="227">
        <f>Table7[[#This Row],[Drug Cost]]+Table7[[#This Row],[Drug Markup]]+Table7[[#This Row],[Drug Dispensing Fee]]</f>
        <v>0</v>
      </c>
      <c r="O4088" s="132"/>
      <c r="P4088" s="205">
        <f>Table7[[#This Row],[Total Drug Cost]]-Table7[[#This Row],[Total Third-party Pay]]</f>
        <v>0</v>
      </c>
      <c r="Q4088" s="205"/>
      <c r="R4088" s="70" t="e">
        <f>VLOOKUP(Table7[[#This Row],[Patient PHN]],'[1]MASTER LIST'!$C:$D,2,FALSE)</f>
        <v>#N/A</v>
      </c>
    </row>
    <row r="4089" spans="1:18" x14ac:dyDescent="0.25">
      <c r="A4089" s="202"/>
      <c r="B4089" s="203"/>
      <c r="C4089" s="204"/>
      <c r="D4089" s="204"/>
      <c r="E4089" s="204"/>
      <c r="F4089" s="204"/>
      <c r="G4089" s="204"/>
      <c r="H4089" s="131"/>
      <c r="I4089" s="204"/>
      <c r="J4089" s="204"/>
      <c r="K4089" s="205"/>
      <c r="L4089" s="205"/>
      <c r="M4089" s="205"/>
      <c r="N4089" s="227">
        <f>Table7[[#This Row],[Drug Cost]]+Table7[[#This Row],[Drug Markup]]+Table7[[#This Row],[Drug Dispensing Fee]]</f>
        <v>0</v>
      </c>
      <c r="O4089" s="132"/>
      <c r="P4089" s="205">
        <f>Table7[[#This Row],[Total Drug Cost]]-Table7[[#This Row],[Total Third-party Pay]]</f>
        <v>0</v>
      </c>
      <c r="Q4089" s="205"/>
      <c r="R4089" s="70" t="e">
        <f>VLOOKUP(Table7[[#This Row],[Patient PHN]],'[1]MASTER LIST'!$C:$D,2,FALSE)</f>
        <v>#N/A</v>
      </c>
    </row>
    <row r="4090" spans="1:18" x14ac:dyDescent="0.25">
      <c r="A4090" s="202"/>
      <c r="B4090" s="203"/>
      <c r="C4090" s="204"/>
      <c r="D4090" s="204"/>
      <c r="E4090" s="204"/>
      <c r="F4090" s="204"/>
      <c r="G4090" s="204"/>
      <c r="H4090" s="131"/>
      <c r="I4090" s="204"/>
      <c r="J4090" s="204"/>
      <c r="K4090" s="205"/>
      <c r="L4090" s="205"/>
      <c r="M4090" s="205"/>
      <c r="N4090" s="227">
        <f>Table7[[#This Row],[Drug Cost]]+Table7[[#This Row],[Drug Markup]]+Table7[[#This Row],[Drug Dispensing Fee]]</f>
        <v>0</v>
      </c>
      <c r="O4090" s="132"/>
      <c r="P4090" s="205">
        <f>Table7[[#This Row],[Total Drug Cost]]-Table7[[#This Row],[Total Third-party Pay]]</f>
        <v>0</v>
      </c>
      <c r="Q4090" s="205"/>
      <c r="R4090" s="70" t="e">
        <f>VLOOKUP(Table7[[#This Row],[Patient PHN]],'[1]MASTER LIST'!$C:$D,2,FALSE)</f>
        <v>#N/A</v>
      </c>
    </row>
    <row r="4091" spans="1:18" x14ac:dyDescent="0.25">
      <c r="A4091" s="202"/>
      <c r="B4091" s="203"/>
      <c r="C4091" s="204"/>
      <c r="D4091" s="204"/>
      <c r="E4091" s="204"/>
      <c r="F4091" s="204"/>
      <c r="G4091" s="204"/>
      <c r="H4091" s="131"/>
      <c r="I4091" s="204"/>
      <c r="J4091" s="204"/>
      <c r="K4091" s="205"/>
      <c r="L4091" s="205"/>
      <c r="M4091" s="205"/>
      <c r="N4091" s="227">
        <f>Table7[[#This Row],[Drug Cost]]+Table7[[#This Row],[Drug Markup]]+Table7[[#This Row],[Drug Dispensing Fee]]</f>
        <v>0</v>
      </c>
      <c r="O4091" s="132"/>
      <c r="P4091" s="205">
        <f>Table7[[#This Row],[Total Drug Cost]]-Table7[[#This Row],[Total Third-party Pay]]</f>
        <v>0</v>
      </c>
      <c r="Q4091" s="205"/>
      <c r="R4091" s="70" t="e">
        <f>VLOOKUP(Table7[[#This Row],[Patient PHN]],'[1]MASTER LIST'!$C:$D,2,FALSE)</f>
        <v>#N/A</v>
      </c>
    </row>
    <row r="4092" spans="1:18" x14ac:dyDescent="0.25">
      <c r="A4092" s="202"/>
      <c r="B4092" s="203"/>
      <c r="C4092" s="204"/>
      <c r="D4092" s="204"/>
      <c r="E4092" s="204"/>
      <c r="F4092" s="204"/>
      <c r="G4092" s="204"/>
      <c r="H4092" s="131"/>
      <c r="I4092" s="204"/>
      <c r="J4092" s="204"/>
      <c r="K4092" s="205"/>
      <c r="L4092" s="205"/>
      <c r="M4092" s="205"/>
      <c r="N4092" s="227">
        <f>Table7[[#This Row],[Drug Cost]]+Table7[[#This Row],[Drug Markup]]+Table7[[#This Row],[Drug Dispensing Fee]]</f>
        <v>0</v>
      </c>
      <c r="O4092" s="132"/>
      <c r="P4092" s="205">
        <f>Table7[[#This Row],[Total Drug Cost]]-Table7[[#This Row],[Total Third-party Pay]]</f>
        <v>0</v>
      </c>
      <c r="Q4092" s="205"/>
      <c r="R4092" s="70" t="e">
        <f>VLOOKUP(Table7[[#This Row],[Patient PHN]],'[1]MASTER LIST'!$C:$D,2,FALSE)</f>
        <v>#N/A</v>
      </c>
    </row>
    <row r="4093" spans="1:18" x14ac:dyDescent="0.25">
      <c r="A4093" s="202"/>
      <c r="B4093" s="203"/>
      <c r="C4093" s="204"/>
      <c r="D4093" s="204"/>
      <c r="E4093" s="204"/>
      <c r="F4093" s="204"/>
      <c r="G4093" s="204"/>
      <c r="H4093" s="131"/>
      <c r="I4093" s="204"/>
      <c r="J4093" s="204"/>
      <c r="K4093" s="205"/>
      <c r="L4093" s="205"/>
      <c r="M4093" s="205"/>
      <c r="N4093" s="227">
        <f>Table7[[#This Row],[Drug Cost]]+Table7[[#This Row],[Drug Markup]]+Table7[[#This Row],[Drug Dispensing Fee]]</f>
        <v>0</v>
      </c>
      <c r="O4093" s="132"/>
      <c r="P4093" s="205">
        <f>Table7[[#This Row],[Total Drug Cost]]-Table7[[#This Row],[Total Third-party Pay]]</f>
        <v>0</v>
      </c>
      <c r="Q4093" s="205"/>
      <c r="R4093" s="70" t="e">
        <f>VLOOKUP(Table7[[#This Row],[Patient PHN]],'[1]MASTER LIST'!$C:$D,2,FALSE)</f>
        <v>#N/A</v>
      </c>
    </row>
    <row r="4094" spans="1:18" x14ac:dyDescent="0.25">
      <c r="A4094" s="202"/>
      <c r="B4094" s="203"/>
      <c r="C4094" s="204"/>
      <c r="D4094" s="204"/>
      <c r="E4094" s="204"/>
      <c r="F4094" s="204"/>
      <c r="G4094" s="204"/>
      <c r="H4094" s="131"/>
      <c r="I4094" s="204"/>
      <c r="J4094" s="204"/>
      <c r="K4094" s="205"/>
      <c r="L4094" s="205"/>
      <c r="M4094" s="205"/>
      <c r="N4094" s="227">
        <f>Table7[[#This Row],[Drug Cost]]+Table7[[#This Row],[Drug Markup]]+Table7[[#This Row],[Drug Dispensing Fee]]</f>
        <v>0</v>
      </c>
      <c r="O4094" s="132"/>
      <c r="P4094" s="205">
        <f>Table7[[#This Row],[Total Drug Cost]]-Table7[[#This Row],[Total Third-party Pay]]</f>
        <v>0</v>
      </c>
      <c r="Q4094" s="205"/>
      <c r="R4094" s="70" t="e">
        <f>VLOOKUP(Table7[[#This Row],[Patient PHN]],'[1]MASTER LIST'!$C:$D,2,FALSE)</f>
        <v>#N/A</v>
      </c>
    </row>
    <row r="4095" spans="1:18" x14ac:dyDescent="0.25">
      <c r="A4095" s="202"/>
      <c r="B4095" s="203"/>
      <c r="C4095" s="204"/>
      <c r="D4095" s="204"/>
      <c r="E4095" s="204"/>
      <c r="F4095" s="204"/>
      <c r="G4095" s="204"/>
      <c r="H4095" s="131"/>
      <c r="I4095" s="204"/>
      <c r="J4095" s="204"/>
      <c r="K4095" s="205"/>
      <c r="L4095" s="205"/>
      <c r="M4095" s="205"/>
      <c r="N4095" s="227">
        <f>Table7[[#This Row],[Drug Cost]]+Table7[[#This Row],[Drug Markup]]+Table7[[#This Row],[Drug Dispensing Fee]]</f>
        <v>0</v>
      </c>
      <c r="O4095" s="132"/>
      <c r="P4095" s="205">
        <f>Table7[[#This Row],[Total Drug Cost]]-Table7[[#This Row],[Total Third-party Pay]]</f>
        <v>0</v>
      </c>
      <c r="Q4095" s="205"/>
      <c r="R4095" s="70" t="e">
        <f>VLOOKUP(Table7[[#This Row],[Patient PHN]],'[1]MASTER LIST'!$C:$D,2,FALSE)</f>
        <v>#N/A</v>
      </c>
    </row>
    <row r="4096" spans="1:18" x14ac:dyDescent="0.25">
      <c r="A4096" s="202"/>
      <c r="B4096" s="203"/>
      <c r="C4096" s="204"/>
      <c r="D4096" s="204"/>
      <c r="E4096" s="204"/>
      <c r="F4096" s="204"/>
      <c r="G4096" s="204"/>
      <c r="H4096" s="131"/>
      <c r="I4096" s="204"/>
      <c r="J4096" s="204"/>
      <c r="K4096" s="205"/>
      <c r="L4096" s="205"/>
      <c r="M4096" s="205"/>
      <c r="N4096" s="227">
        <f>Table7[[#This Row],[Drug Cost]]+Table7[[#This Row],[Drug Markup]]+Table7[[#This Row],[Drug Dispensing Fee]]</f>
        <v>0</v>
      </c>
      <c r="O4096" s="132"/>
      <c r="P4096" s="205">
        <f>Table7[[#This Row],[Total Drug Cost]]-Table7[[#This Row],[Total Third-party Pay]]</f>
        <v>0</v>
      </c>
      <c r="Q4096" s="205"/>
      <c r="R4096" s="70" t="e">
        <f>VLOOKUP(Table7[[#This Row],[Patient PHN]],'[1]MASTER LIST'!$C:$D,2,FALSE)</f>
        <v>#N/A</v>
      </c>
    </row>
    <row r="4097" spans="1:18" x14ac:dyDescent="0.25">
      <c r="A4097" s="202"/>
      <c r="B4097" s="203"/>
      <c r="C4097" s="204"/>
      <c r="D4097" s="204"/>
      <c r="E4097" s="204"/>
      <c r="F4097" s="204"/>
      <c r="G4097" s="204"/>
      <c r="H4097" s="131"/>
      <c r="I4097" s="204"/>
      <c r="J4097" s="204"/>
      <c r="K4097" s="205"/>
      <c r="L4097" s="205"/>
      <c r="M4097" s="205"/>
      <c r="N4097" s="227">
        <f>Table7[[#This Row],[Drug Cost]]+Table7[[#This Row],[Drug Markup]]+Table7[[#This Row],[Drug Dispensing Fee]]</f>
        <v>0</v>
      </c>
      <c r="O4097" s="132"/>
      <c r="P4097" s="205">
        <f>Table7[[#This Row],[Total Drug Cost]]-Table7[[#This Row],[Total Third-party Pay]]</f>
        <v>0</v>
      </c>
      <c r="Q4097" s="205"/>
      <c r="R4097" s="70" t="e">
        <f>VLOOKUP(Table7[[#This Row],[Patient PHN]],'[1]MASTER LIST'!$C:$D,2,FALSE)</f>
        <v>#N/A</v>
      </c>
    </row>
    <row r="4098" spans="1:18" x14ac:dyDescent="0.25">
      <c r="A4098" s="202"/>
      <c r="B4098" s="203"/>
      <c r="C4098" s="204"/>
      <c r="D4098" s="204"/>
      <c r="E4098" s="204"/>
      <c r="F4098" s="204"/>
      <c r="G4098" s="204"/>
      <c r="H4098" s="131"/>
      <c r="I4098" s="204"/>
      <c r="J4098" s="204"/>
      <c r="K4098" s="205"/>
      <c r="L4098" s="205"/>
      <c r="M4098" s="205"/>
      <c r="N4098" s="227">
        <f>Table7[[#This Row],[Drug Cost]]+Table7[[#This Row],[Drug Markup]]+Table7[[#This Row],[Drug Dispensing Fee]]</f>
        <v>0</v>
      </c>
      <c r="O4098" s="132"/>
      <c r="P4098" s="205">
        <f>Table7[[#This Row],[Total Drug Cost]]-Table7[[#This Row],[Total Third-party Pay]]</f>
        <v>0</v>
      </c>
      <c r="Q4098" s="205"/>
      <c r="R4098" s="70" t="e">
        <f>VLOOKUP(Table7[[#This Row],[Patient PHN]],'[1]MASTER LIST'!$C:$D,2,FALSE)</f>
        <v>#N/A</v>
      </c>
    </row>
    <row r="4099" spans="1:18" x14ac:dyDescent="0.25">
      <c r="A4099" s="202"/>
      <c r="B4099" s="203"/>
      <c r="C4099" s="204"/>
      <c r="D4099" s="204"/>
      <c r="E4099" s="204"/>
      <c r="F4099" s="204"/>
      <c r="G4099" s="204"/>
      <c r="H4099" s="131"/>
      <c r="I4099" s="204"/>
      <c r="J4099" s="204"/>
      <c r="K4099" s="205"/>
      <c r="L4099" s="205"/>
      <c r="M4099" s="205"/>
      <c r="N4099" s="227">
        <f>Table7[[#This Row],[Drug Cost]]+Table7[[#This Row],[Drug Markup]]+Table7[[#This Row],[Drug Dispensing Fee]]</f>
        <v>0</v>
      </c>
      <c r="O4099" s="132"/>
      <c r="P4099" s="205">
        <f>Table7[[#This Row],[Total Drug Cost]]-Table7[[#This Row],[Total Third-party Pay]]</f>
        <v>0</v>
      </c>
      <c r="Q4099" s="205"/>
      <c r="R4099" s="70" t="e">
        <f>VLOOKUP(Table7[[#This Row],[Patient PHN]],'[1]MASTER LIST'!$C:$D,2,FALSE)</f>
        <v>#N/A</v>
      </c>
    </row>
    <row r="4100" spans="1:18" x14ac:dyDescent="0.25">
      <c r="A4100" s="202"/>
      <c r="B4100" s="203"/>
      <c r="C4100" s="204"/>
      <c r="D4100" s="204"/>
      <c r="E4100" s="204"/>
      <c r="F4100" s="204"/>
      <c r="G4100" s="204"/>
      <c r="H4100" s="131"/>
      <c r="I4100" s="204"/>
      <c r="J4100" s="204"/>
      <c r="K4100" s="205"/>
      <c r="L4100" s="205"/>
      <c r="M4100" s="205"/>
      <c r="N4100" s="227">
        <f>Table7[[#This Row],[Drug Cost]]+Table7[[#This Row],[Drug Markup]]+Table7[[#This Row],[Drug Dispensing Fee]]</f>
        <v>0</v>
      </c>
      <c r="O4100" s="132"/>
      <c r="P4100" s="205">
        <f>Table7[[#This Row],[Total Drug Cost]]-Table7[[#This Row],[Total Third-party Pay]]</f>
        <v>0</v>
      </c>
      <c r="Q4100" s="205"/>
      <c r="R4100" s="70" t="e">
        <f>VLOOKUP(Table7[[#This Row],[Patient PHN]],'[1]MASTER LIST'!$C:$D,2,FALSE)</f>
        <v>#N/A</v>
      </c>
    </row>
    <row r="4101" spans="1:18" x14ac:dyDescent="0.25">
      <c r="A4101" s="202"/>
      <c r="B4101" s="203"/>
      <c r="C4101" s="204"/>
      <c r="D4101" s="204"/>
      <c r="E4101" s="204"/>
      <c r="F4101" s="204"/>
      <c r="G4101" s="204"/>
      <c r="H4101" s="131"/>
      <c r="I4101" s="204"/>
      <c r="J4101" s="204"/>
      <c r="K4101" s="205"/>
      <c r="L4101" s="205"/>
      <c r="M4101" s="205"/>
      <c r="N4101" s="227">
        <f>Table7[[#This Row],[Drug Cost]]+Table7[[#This Row],[Drug Markup]]+Table7[[#This Row],[Drug Dispensing Fee]]</f>
        <v>0</v>
      </c>
      <c r="O4101" s="132"/>
      <c r="P4101" s="205">
        <f>Table7[[#This Row],[Total Drug Cost]]-Table7[[#This Row],[Total Third-party Pay]]</f>
        <v>0</v>
      </c>
      <c r="Q4101" s="205"/>
      <c r="R4101" s="70" t="e">
        <f>VLOOKUP(Table7[[#This Row],[Patient PHN]],'[1]MASTER LIST'!$C:$D,2,FALSE)</f>
        <v>#N/A</v>
      </c>
    </row>
    <row r="4102" spans="1:18" x14ac:dyDescent="0.25">
      <c r="A4102" s="202"/>
      <c r="B4102" s="203"/>
      <c r="C4102" s="204"/>
      <c r="D4102" s="204"/>
      <c r="E4102" s="204"/>
      <c r="F4102" s="204"/>
      <c r="G4102" s="204"/>
      <c r="H4102" s="131"/>
      <c r="I4102" s="204"/>
      <c r="J4102" s="204"/>
      <c r="K4102" s="205"/>
      <c r="L4102" s="205"/>
      <c r="M4102" s="205"/>
      <c r="N4102" s="227">
        <f>Table7[[#This Row],[Drug Cost]]+Table7[[#This Row],[Drug Markup]]+Table7[[#This Row],[Drug Dispensing Fee]]</f>
        <v>0</v>
      </c>
      <c r="O4102" s="132"/>
      <c r="P4102" s="205">
        <f>Table7[[#This Row],[Total Drug Cost]]-Table7[[#This Row],[Total Third-party Pay]]</f>
        <v>0</v>
      </c>
      <c r="Q4102" s="205"/>
      <c r="R4102" s="70" t="e">
        <f>VLOOKUP(Table7[[#This Row],[Patient PHN]],'[1]MASTER LIST'!$C:$D,2,FALSE)</f>
        <v>#N/A</v>
      </c>
    </row>
    <row r="4103" spans="1:18" x14ac:dyDescent="0.25">
      <c r="A4103" s="202"/>
      <c r="B4103" s="203"/>
      <c r="C4103" s="204"/>
      <c r="D4103" s="204"/>
      <c r="E4103" s="204"/>
      <c r="F4103" s="204"/>
      <c r="G4103" s="204"/>
      <c r="H4103" s="131"/>
      <c r="I4103" s="204"/>
      <c r="J4103" s="204"/>
      <c r="K4103" s="205"/>
      <c r="L4103" s="205"/>
      <c r="M4103" s="205"/>
      <c r="N4103" s="227">
        <f>Table7[[#This Row],[Drug Cost]]+Table7[[#This Row],[Drug Markup]]+Table7[[#This Row],[Drug Dispensing Fee]]</f>
        <v>0</v>
      </c>
      <c r="O4103" s="132"/>
      <c r="P4103" s="205">
        <f>Table7[[#This Row],[Total Drug Cost]]-Table7[[#This Row],[Total Third-party Pay]]</f>
        <v>0</v>
      </c>
      <c r="Q4103" s="205"/>
      <c r="R4103" s="70" t="e">
        <f>VLOOKUP(Table7[[#This Row],[Patient PHN]],'[1]MASTER LIST'!$C:$D,2,FALSE)</f>
        <v>#N/A</v>
      </c>
    </row>
    <row r="4104" spans="1:18" x14ac:dyDescent="0.25">
      <c r="A4104" s="202"/>
      <c r="B4104" s="203"/>
      <c r="C4104" s="204"/>
      <c r="D4104" s="204"/>
      <c r="E4104" s="204"/>
      <c r="F4104" s="204"/>
      <c r="G4104" s="204"/>
      <c r="H4104" s="131"/>
      <c r="I4104" s="204"/>
      <c r="J4104" s="204"/>
      <c r="K4104" s="205"/>
      <c r="L4104" s="205"/>
      <c r="M4104" s="205"/>
      <c r="N4104" s="227">
        <f>Table7[[#This Row],[Drug Cost]]+Table7[[#This Row],[Drug Markup]]+Table7[[#This Row],[Drug Dispensing Fee]]</f>
        <v>0</v>
      </c>
      <c r="O4104" s="132"/>
      <c r="P4104" s="205">
        <f>Table7[[#This Row],[Total Drug Cost]]-Table7[[#This Row],[Total Third-party Pay]]</f>
        <v>0</v>
      </c>
      <c r="Q4104" s="205"/>
      <c r="R4104" s="70" t="e">
        <f>VLOOKUP(Table7[[#This Row],[Patient PHN]],'[1]MASTER LIST'!$C:$D,2,FALSE)</f>
        <v>#N/A</v>
      </c>
    </row>
    <row r="4105" spans="1:18" x14ac:dyDescent="0.25">
      <c r="A4105" s="202"/>
      <c r="B4105" s="203"/>
      <c r="C4105" s="204"/>
      <c r="D4105" s="204"/>
      <c r="E4105" s="204"/>
      <c r="F4105" s="204"/>
      <c r="G4105" s="204"/>
      <c r="H4105" s="131"/>
      <c r="I4105" s="204"/>
      <c r="J4105" s="204"/>
      <c r="K4105" s="205"/>
      <c r="L4105" s="205"/>
      <c r="M4105" s="205"/>
      <c r="N4105" s="227">
        <f>Table7[[#This Row],[Drug Cost]]+Table7[[#This Row],[Drug Markup]]+Table7[[#This Row],[Drug Dispensing Fee]]</f>
        <v>0</v>
      </c>
      <c r="O4105" s="132"/>
      <c r="P4105" s="205">
        <f>Table7[[#This Row],[Total Drug Cost]]-Table7[[#This Row],[Total Third-party Pay]]</f>
        <v>0</v>
      </c>
      <c r="Q4105" s="205"/>
      <c r="R4105" s="70" t="e">
        <f>VLOOKUP(Table7[[#This Row],[Patient PHN]],'[1]MASTER LIST'!$C:$D,2,FALSE)</f>
        <v>#N/A</v>
      </c>
    </row>
    <row r="4106" spans="1:18" x14ac:dyDescent="0.25">
      <c r="A4106" s="202"/>
      <c r="B4106" s="203"/>
      <c r="C4106" s="204"/>
      <c r="D4106" s="204"/>
      <c r="E4106" s="204"/>
      <c r="F4106" s="204"/>
      <c r="G4106" s="204"/>
      <c r="H4106" s="131"/>
      <c r="I4106" s="204"/>
      <c r="J4106" s="204"/>
      <c r="K4106" s="205"/>
      <c r="L4106" s="205"/>
      <c r="M4106" s="205"/>
      <c r="N4106" s="227">
        <f>Table7[[#This Row],[Drug Cost]]+Table7[[#This Row],[Drug Markup]]+Table7[[#This Row],[Drug Dispensing Fee]]</f>
        <v>0</v>
      </c>
      <c r="O4106" s="132"/>
      <c r="P4106" s="205">
        <f>Table7[[#This Row],[Total Drug Cost]]-Table7[[#This Row],[Total Third-party Pay]]</f>
        <v>0</v>
      </c>
      <c r="Q4106" s="205"/>
      <c r="R4106" s="70" t="e">
        <f>VLOOKUP(Table7[[#This Row],[Patient PHN]],'[1]MASTER LIST'!$C:$D,2,FALSE)</f>
        <v>#N/A</v>
      </c>
    </row>
    <row r="4107" spans="1:18" x14ac:dyDescent="0.25">
      <c r="A4107" s="202"/>
      <c r="B4107" s="203"/>
      <c r="C4107" s="204"/>
      <c r="D4107" s="204"/>
      <c r="E4107" s="204"/>
      <c r="F4107" s="204"/>
      <c r="G4107" s="204"/>
      <c r="H4107" s="131"/>
      <c r="I4107" s="204"/>
      <c r="J4107" s="204"/>
      <c r="K4107" s="205"/>
      <c r="L4107" s="205"/>
      <c r="M4107" s="205"/>
      <c r="N4107" s="227">
        <f>Table7[[#This Row],[Drug Cost]]+Table7[[#This Row],[Drug Markup]]+Table7[[#This Row],[Drug Dispensing Fee]]</f>
        <v>0</v>
      </c>
      <c r="O4107" s="132"/>
      <c r="P4107" s="205">
        <f>Table7[[#This Row],[Total Drug Cost]]-Table7[[#This Row],[Total Third-party Pay]]</f>
        <v>0</v>
      </c>
      <c r="Q4107" s="205"/>
      <c r="R4107" s="70" t="e">
        <f>VLOOKUP(Table7[[#This Row],[Patient PHN]],'[1]MASTER LIST'!$C:$D,2,FALSE)</f>
        <v>#N/A</v>
      </c>
    </row>
    <row r="4108" spans="1:18" x14ac:dyDescent="0.25">
      <c r="A4108" s="202"/>
      <c r="B4108" s="203"/>
      <c r="C4108" s="204"/>
      <c r="D4108" s="204"/>
      <c r="E4108" s="204"/>
      <c r="F4108" s="204"/>
      <c r="G4108" s="204"/>
      <c r="H4108" s="131"/>
      <c r="I4108" s="204"/>
      <c r="J4108" s="204"/>
      <c r="K4108" s="205"/>
      <c r="L4108" s="205"/>
      <c r="M4108" s="205"/>
      <c r="N4108" s="227">
        <f>Table7[[#This Row],[Drug Cost]]+Table7[[#This Row],[Drug Markup]]+Table7[[#This Row],[Drug Dispensing Fee]]</f>
        <v>0</v>
      </c>
      <c r="O4108" s="132"/>
      <c r="P4108" s="205">
        <f>Table7[[#This Row],[Total Drug Cost]]-Table7[[#This Row],[Total Third-party Pay]]</f>
        <v>0</v>
      </c>
      <c r="Q4108" s="205"/>
      <c r="R4108" s="70" t="e">
        <f>VLOOKUP(Table7[[#This Row],[Patient PHN]],'[1]MASTER LIST'!$C:$D,2,FALSE)</f>
        <v>#N/A</v>
      </c>
    </row>
    <row r="4109" spans="1:18" x14ac:dyDescent="0.25">
      <c r="A4109" s="202"/>
      <c r="B4109" s="203"/>
      <c r="C4109" s="204"/>
      <c r="D4109" s="204"/>
      <c r="E4109" s="204"/>
      <c r="F4109" s="204"/>
      <c r="G4109" s="204"/>
      <c r="H4109" s="131"/>
      <c r="I4109" s="204"/>
      <c r="J4109" s="204"/>
      <c r="K4109" s="205"/>
      <c r="L4109" s="205"/>
      <c r="M4109" s="205"/>
      <c r="N4109" s="227">
        <f>Table7[[#This Row],[Drug Cost]]+Table7[[#This Row],[Drug Markup]]+Table7[[#This Row],[Drug Dispensing Fee]]</f>
        <v>0</v>
      </c>
      <c r="O4109" s="132"/>
      <c r="P4109" s="205">
        <f>Table7[[#This Row],[Total Drug Cost]]-Table7[[#This Row],[Total Third-party Pay]]</f>
        <v>0</v>
      </c>
      <c r="Q4109" s="205"/>
      <c r="R4109" s="70" t="e">
        <f>VLOOKUP(Table7[[#This Row],[Patient PHN]],'[1]MASTER LIST'!$C:$D,2,FALSE)</f>
        <v>#N/A</v>
      </c>
    </row>
    <row r="4110" spans="1:18" x14ac:dyDescent="0.25">
      <c r="A4110" s="202"/>
      <c r="B4110" s="203"/>
      <c r="C4110" s="204"/>
      <c r="D4110" s="204"/>
      <c r="E4110" s="204"/>
      <c r="F4110" s="204"/>
      <c r="G4110" s="204"/>
      <c r="H4110" s="131"/>
      <c r="I4110" s="204"/>
      <c r="J4110" s="204"/>
      <c r="K4110" s="205"/>
      <c r="L4110" s="205"/>
      <c r="M4110" s="205"/>
      <c r="N4110" s="227">
        <f>Table7[[#This Row],[Drug Cost]]+Table7[[#This Row],[Drug Markup]]+Table7[[#This Row],[Drug Dispensing Fee]]</f>
        <v>0</v>
      </c>
      <c r="O4110" s="132"/>
      <c r="P4110" s="205">
        <f>Table7[[#This Row],[Total Drug Cost]]-Table7[[#This Row],[Total Third-party Pay]]</f>
        <v>0</v>
      </c>
      <c r="Q4110" s="205"/>
      <c r="R4110" s="70" t="e">
        <f>VLOOKUP(Table7[[#This Row],[Patient PHN]],'[1]MASTER LIST'!$C:$D,2,FALSE)</f>
        <v>#N/A</v>
      </c>
    </row>
    <row r="4111" spans="1:18" x14ac:dyDescent="0.25">
      <c r="A4111" s="202"/>
      <c r="B4111" s="203"/>
      <c r="C4111" s="204"/>
      <c r="D4111" s="204"/>
      <c r="E4111" s="204"/>
      <c r="F4111" s="204"/>
      <c r="G4111" s="204"/>
      <c r="H4111" s="131"/>
      <c r="I4111" s="204"/>
      <c r="J4111" s="204"/>
      <c r="K4111" s="205"/>
      <c r="L4111" s="205"/>
      <c r="M4111" s="205"/>
      <c r="N4111" s="227">
        <f>Table7[[#This Row],[Drug Cost]]+Table7[[#This Row],[Drug Markup]]+Table7[[#This Row],[Drug Dispensing Fee]]</f>
        <v>0</v>
      </c>
      <c r="O4111" s="132"/>
      <c r="P4111" s="205">
        <f>Table7[[#This Row],[Total Drug Cost]]-Table7[[#This Row],[Total Third-party Pay]]</f>
        <v>0</v>
      </c>
      <c r="Q4111" s="205"/>
      <c r="R4111" s="70" t="e">
        <f>VLOOKUP(Table7[[#This Row],[Patient PHN]],'[1]MASTER LIST'!$C:$D,2,FALSE)</f>
        <v>#N/A</v>
      </c>
    </row>
    <row r="4112" spans="1:18" x14ac:dyDescent="0.25">
      <c r="A4112" s="202"/>
      <c r="B4112" s="203"/>
      <c r="C4112" s="204"/>
      <c r="D4112" s="204"/>
      <c r="E4112" s="204"/>
      <c r="F4112" s="204"/>
      <c r="G4112" s="204"/>
      <c r="H4112" s="131"/>
      <c r="I4112" s="204"/>
      <c r="J4112" s="204"/>
      <c r="K4112" s="205"/>
      <c r="L4112" s="205"/>
      <c r="M4112" s="205"/>
      <c r="N4112" s="227">
        <f>Table7[[#This Row],[Drug Cost]]+Table7[[#This Row],[Drug Markup]]+Table7[[#This Row],[Drug Dispensing Fee]]</f>
        <v>0</v>
      </c>
      <c r="O4112" s="132"/>
      <c r="P4112" s="205">
        <f>Table7[[#This Row],[Total Drug Cost]]-Table7[[#This Row],[Total Third-party Pay]]</f>
        <v>0</v>
      </c>
      <c r="Q4112" s="205"/>
      <c r="R4112" s="70" t="e">
        <f>VLOOKUP(Table7[[#This Row],[Patient PHN]],'[1]MASTER LIST'!$C:$D,2,FALSE)</f>
        <v>#N/A</v>
      </c>
    </row>
    <row r="4113" spans="1:18" x14ac:dyDescent="0.25">
      <c r="A4113" s="202"/>
      <c r="B4113" s="203"/>
      <c r="C4113" s="204"/>
      <c r="D4113" s="204"/>
      <c r="E4113" s="204"/>
      <c r="F4113" s="204"/>
      <c r="G4113" s="204"/>
      <c r="H4113" s="131"/>
      <c r="I4113" s="204"/>
      <c r="J4113" s="204"/>
      <c r="K4113" s="205"/>
      <c r="L4113" s="205"/>
      <c r="M4113" s="205"/>
      <c r="N4113" s="227">
        <f>Table7[[#This Row],[Drug Cost]]+Table7[[#This Row],[Drug Markup]]+Table7[[#This Row],[Drug Dispensing Fee]]</f>
        <v>0</v>
      </c>
      <c r="O4113" s="132"/>
      <c r="P4113" s="205">
        <f>Table7[[#This Row],[Total Drug Cost]]-Table7[[#This Row],[Total Third-party Pay]]</f>
        <v>0</v>
      </c>
      <c r="Q4113" s="205"/>
      <c r="R4113" s="70" t="e">
        <f>VLOOKUP(Table7[[#This Row],[Patient PHN]],'[1]MASTER LIST'!$C:$D,2,FALSE)</f>
        <v>#N/A</v>
      </c>
    </row>
    <row r="4114" spans="1:18" x14ac:dyDescent="0.25">
      <c r="A4114" s="202"/>
      <c r="B4114" s="203"/>
      <c r="C4114" s="204"/>
      <c r="D4114" s="204"/>
      <c r="E4114" s="204"/>
      <c r="F4114" s="204"/>
      <c r="G4114" s="204"/>
      <c r="H4114" s="131"/>
      <c r="I4114" s="204"/>
      <c r="J4114" s="204"/>
      <c r="K4114" s="205"/>
      <c r="L4114" s="205"/>
      <c r="M4114" s="205"/>
      <c r="N4114" s="227">
        <f>Table7[[#This Row],[Drug Cost]]+Table7[[#This Row],[Drug Markup]]+Table7[[#This Row],[Drug Dispensing Fee]]</f>
        <v>0</v>
      </c>
      <c r="O4114" s="132"/>
      <c r="P4114" s="205">
        <f>Table7[[#This Row],[Total Drug Cost]]-Table7[[#This Row],[Total Third-party Pay]]</f>
        <v>0</v>
      </c>
      <c r="Q4114" s="205"/>
      <c r="R4114" s="70" t="e">
        <f>VLOOKUP(Table7[[#This Row],[Patient PHN]],'[1]MASTER LIST'!$C:$D,2,FALSE)</f>
        <v>#N/A</v>
      </c>
    </row>
    <row r="4115" spans="1:18" x14ac:dyDescent="0.25">
      <c r="A4115" s="202"/>
      <c r="B4115" s="203"/>
      <c r="C4115" s="204"/>
      <c r="D4115" s="204"/>
      <c r="E4115" s="204"/>
      <c r="F4115" s="204"/>
      <c r="G4115" s="204"/>
      <c r="H4115" s="131"/>
      <c r="I4115" s="204"/>
      <c r="J4115" s="204"/>
      <c r="K4115" s="205"/>
      <c r="L4115" s="205"/>
      <c r="M4115" s="205"/>
      <c r="N4115" s="227">
        <f>Table7[[#This Row],[Drug Cost]]+Table7[[#This Row],[Drug Markup]]+Table7[[#This Row],[Drug Dispensing Fee]]</f>
        <v>0</v>
      </c>
      <c r="O4115" s="132"/>
      <c r="P4115" s="205">
        <f>Table7[[#This Row],[Total Drug Cost]]-Table7[[#This Row],[Total Third-party Pay]]</f>
        <v>0</v>
      </c>
      <c r="Q4115" s="205"/>
      <c r="R4115" s="70" t="e">
        <f>VLOOKUP(Table7[[#This Row],[Patient PHN]],'[1]MASTER LIST'!$C:$D,2,FALSE)</f>
        <v>#N/A</v>
      </c>
    </row>
    <row r="4116" spans="1:18" x14ac:dyDescent="0.25">
      <c r="A4116" s="202"/>
      <c r="B4116" s="203"/>
      <c r="C4116" s="204"/>
      <c r="D4116" s="204"/>
      <c r="E4116" s="204"/>
      <c r="F4116" s="204"/>
      <c r="G4116" s="204"/>
      <c r="H4116" s="131"/>
      <c r="I4116" s="204"/>
      <c r="J4116" s="204"/>
      <c r="K4116" s="205"/>
      <c r="L4116" s="205"/>
      <c r="M4116" s="205"/>
      <c r="N4116" s="227">
        <f>Table7[[#This Row],[Drug Cost]]+Table7[[#This Row],[Drug Markup]]+Table7[[#This Row],[Drug Dispensing Fee]]</f>
        <v>0</v>
      </c>
      <c r="O4116" s="132"/>
      <c r="P4116" s="205">
        <f>Table7[[#This Row],[Total Drug Cost]]-Table7[[#This Row],[Total Third-party Pay]]</f>
        <v>0</v>
      </c>
      <c r="Q4116" s="205"/>
      <c r="R4116" s="70" t="e">
        <f>VLOOKUP(Table7[[#This Row],[Patient PHN]],'[1]MASTER LIST'!$C:$D,2,FALSE)</f>
        <v>#N/A</v>
      </c>
    </row>
    <row r="4117" spans="1:18" x14ac:dyDescent="0.25">
      <c r="A4117" s="202"/>
      <c r="B4117" s="203"/>
      <c r="C4117" s="204"/>
      <c r="D4117" s="204"/>
      <c r="E4117" s="204"/>
      <c r="F4117" s="204"/>
      <c r="G4117" s="204"/>
      <c r="H4117" s="131"/>
      <c r="I4117" s="204"/>
      <c r="J4117" s="204"/>
      <c r="K4117" s="205"/>
      <c r="L4117" s="205"/>
      <c r="M4117" s="205"/>
      <c r="N4117" s="227">
        <f>Table7[[#This Row],[Drug Cost]]+Table7[[#This Row],[Drug Markup]]+Table7[[#This Row],[Drug Dispensing Fee]]</f>
        <v>0</v>
      </c>
      <c r="O4117" s="132"/>
      <c r="P4117" s="205">
        <f>Table7[[#This Row],[Total Drug Cost]]-Table7[[#This Row],[Total Third-party Pay]]</f>
        <v>0</v>
      </c>
      <c r="Q4117" s="205"/>
      <c r="R4117" s="70" t="e">
        <f>VLOOKUP(Table7[[#This Row],[Patient PHN]],'[1]MASTER LIST'!$C:$D,2,FALSE)</f>
        <v>#N/A</v>
      </c>
    </row>
    <row r="4118" spans="1:18" x14ac:dyDescent="0.25">
      <c r="A4118" s="202"/>
      <c r="B4118" s="203"/>
      <c r="C4118" s="204"/>
      <c r="D4118" s="204"/>
      <c r="E4118" s="204"/>
      <c r="F4118" s="204"/>
      <c r="G4118" s="204"/>
      <c r="H4118" s="131"/>
      <c r="I4118" s="204"/>
      <c r="J4118" s="204"/>
      <c r="K4118" s="205"/>
      <c r="L4118" s="205"/>
      <c r="M4118" s="205"/>
      <c r="N4118" s="227">
        <f>Table7[[#This Row],[Drug Cost]]+Table7[[#This Row],[Drug Markup]]+Table7[[#This Row],[Drug Dispensing Fee]]</f>
        <v>0</v>
      </c>
      <c r="O4118" s="132"/>
      <c r="P4118" s="205">
        <f>Table7[[#This Row],[Total Drug Cost]]-Table7[[#This Row],[Total Third-party Pay]]</f>
        <v>0</v>
      </c>
      <c r="Q4118" s="205"/>
      <c r="R4118" s="70" t="e">
        <f>VLOOKUP(Table7[[#This Row],[Patient PHN]],'[1]MASTER LIST'!$C:$D,2,FALSE)</f>
        <v>#N/A</v>
      </c>
    </row>
    <row r="4119" spans="1:18" x14ac:dyDescent="0.25">
      <c r="A4119" s="202"/>
      <c r="B4119" s="203"/>
      <c r="C4119" s="204"/>
      <c r="D4119" s="204"/>
      <c r="E4119" s="204"/>
      <c r="F4119" s="204"/>
      <c r="G4119" s="204"/>
      <c r="H4119" s="131"/>
      <c r="I4119" s="204"/>
      <c r="J4119" s="204"/>
      <c r="K4119" s="205"/>
      <c r="L4119" s="205"/>
      <c r="M4119" s="205"/>
      <c r="N4119" s="227">
        <f>Table7[[#This Row],[Drug Cost]]+Table7[[#This Row],[Drug Markup]]+Table7[[#This Row],[Drug Dispensing Fee]]</f>
        <v>0</v>
      </c>
      <c r="O4119" s="132"/>
      <c r="P4119" s="205">
        <f>Table7[[#This Row],[Total Drug Cost]]-Table7[[#This Row],[Total Third-party Pay]]</f>
        <v>0</v>
      </c>
      <c r="Q4119" s="205"/>
      <c r="R4119" s="70" t="e">
        <f>VLOOKUP(Table7[[#This Row],[Patient PHN]],'[1]MASTER LIST'!$C:$D,2,FALSE)</f>
        <v>#N/A</v>
      </c>
    </row>
    <row r="4120" spans="1:18" x14ac:dyDescent="0.25">
      <c r="A4120" s="202"/>
      <c r="B4120" s="203"/>
      <c r="C4120" s="204"/>
      <c r="D4120" s="204"/>
      <c r="E4120" s="204"/>
      <c r="F4120" s="204"/>
      <c r="G4120" s="204"/>
      <c r="H4120" s="131"/>
      <c r="I4120" s="204"/>
      <c r="J4120" s="204"/>
      <c r="K4120" s="205"/>
      <c r="L4120" s="205"/>
      <c r="M4120" s="205"/>
      <c r="N4120" s="227">
        <f>Table7[[#This Row],[Drug Cost]]+Table7[[#This Row],[Drug Markup]]+Table7[[#This Row],[Drug Dispensing Fee]]</f>
        <v>0</v>
      </c>
      <c r="O4120" s="132"/>
      <c r="P4120" s="205">
        <f>Table7[[#This Row],[Total Drug Cost]]-Table7[[#This Row],[Total Third-party Pay]]</f>
        <v>0</v>
      </c>
      <c r="Q4120" s="205"/>
      <c r="R4120" s="70" t="e">
        <f>VLOOKUP(Table7[[#This Row],[Patient PHN]],'[1]MASTER LIST'!$C:$D,2,FALSE)</f>
        <v>#N/A</v>
      </c>
    </row>
    <row r="4121" spans="1:18" x14ac:dyDescent="0.25">
      <c r="A4121" s="202"/>
      <c r="B4121" s="203"/>
      <c r="C4121" s="204"/>
      <c r="D4121" s="204"/>
      <c r="E4121" s="204"/>
      <c r="F4121" s="204"/>
      <c r="G4121" s="204"/>
      <c r="H4121" s="131"/>
      <c r="I4121" s="204"/>
      <c r="J4121" s="204"/>
      <c r="K4121" s="205"/>
      <c r="L4121" s="205"/>
      <c r="M4121" s="205"/>
      <c r="N4121" s="227">
        <f>Table7[[#This Row],[Drug Cost]]+Table7[[#This Row],[Drug Markup]]+Table7[[#This Row],[Drug Dispensing Fee]]</f>
        <v>0</v>
      </c>
      <c r="O4121" s="132"/>
      <c r="P4121" s="205">
        <f>Table7[[#This Row],[Total Drug Cost]]-Table7[[#This Row],[Total Third-party Pay]]</f>
        <v>0</v>
      </c>
      <c r="Q4121" s="205"/>
      <c r="R4121" s="70" t="e">
        <f>VLOOKUP(Table7[[#This Row],[Patient PHN]],'[1]MASTER LIST'!$C:$D,2,FALSE)</f>
        <v>#N/A</v>
      </c>
    </row>
    <row r="4122" spans="1:18" x14ac:dyDescent="0.25">
      <c r="A4122" s="202"/>
      <c r="B4122" s="203"/>
      <c r="C4122" s="204"/>
      <c r="D4122" s="204"/>
      <c r="E4122" s="204"/>
      <c r="F4122" s="204"/>
      <c r="G4122" s="204"/>
      <c r="H4122" s="131"/>
      <c r="I4122" s="204"/>
      <c r="J4122" s="204"/>
      <c r="K4122" s="205"/>
      <c r="L4122" s="205"/>
      <c r="M4122" s="205"/>
      <c r="N4122" s="227">
        <f>Table7[[#This Row],[Drug Cost]]+Table7[[#This Row],[Drug Markup]]+Table7[[#This Row],[Drug Dispensing Fee]]</f>
        <v>0</v>
      </c>
      <c r="O4122" s="132"/>
      <c r="P4122" s="205">
        <f>Table7[[#This Row],[Total Drug Cost]]-Table7[[#This Row],[Total Third-party Pay]]</f>
        <v>0</v>
      </c>
      <c r="Q4122" s="205"/>
      <c r="R4122" s="70" t="e">
        <f>VLOOKUP(Table7[[#This Row],[Patient PHN]],'[1]MASTER LIST'!$C:$D,2,FALSE)</f>
        <v>#N/A</v>
      </c>
    </row>
    <row r="4123" spans="1:18" x14ac:dyDescent="0.25">
      <c r="A4123" s="202"/>
      <c r="B4123" s="203"/>
      <c r="C4123" s="204"/>
      <c r="D4123" s="204"/>
      <c r="E4123" s="204"/>
      <c r="F4123" s="204"/>
      <c r="G4123" s="204"/>
      <c r="H4123" s="131"/>
      <c r="I4123" s="204"/>
      <c r="J4123" s="204"/>
      <c r="K4123" s="205"/>
      <c r="L4123" s="205"/>
      <c r="M4123" s="205"/>
      <c r="N4123" s="227">
        <f>Table7[[#This Row],[Drug Cost]]+Table7[[#This Row],[Drug Markup]]+Table7[[#This Row],[Drug Dispensing Fee]]</f>
        <v>0</v>
      </c>
      <c r="O4123" s="132"/>
      <c r="P4123" s="205">
        <f>Table7[[#This Row],[Total Drug Cost]]-Table7[[#This Row],[Total Third-party Pay]]</f>
        <v>0</v>
      </c>
      <c r="Q4123" s="205"/>
      <c r="R4123" s="70" t="e">
        <f>VLOOKUP(Table7[[#This Row],[Patient PHN]],'[1]MASTER LIST'!$C:$D,2,FALSE)</f>
        <v>#N/A</v>
      </c>
    </row>
    <row r="4124" spans="1:18" x14ac:dyDescent="0.25">
      <c r="A4124" s="202"/>
      <c r="B4124" s="203"/>
      <c r="C4124" s="204"/>
      <c r="D4124" s="204"/>
      <c r="E4124" s="204"/>
      <c r="F4124" s="204"/>
      <c r="G4124" s="204"/>
      <c r="H4124" s="131"/>
      <c r="I4124" s="204"/>
      <c r="J4124" s="204"/>
      <c r="K4124" s="205"/>
      <c r="L4124" s="205"/>
      <c r="M4124" s="205"/>
      <c r="N4124" s="227">
        <f>Table7[[#This Row],[Drug Cost]]+Table7[[#This Row],[Drug Markup]]+Table7[[#This Row],[Drug Dispensing Fee]]</f>
        <v>0</v>
      </c>
      <c r="O4124" s="132"/>
      <c r="P4124" s="205">
        <f>Table7[[#This Row],[Total Drug Cost]]-Table7[[#This Row],[Total Third-party Pay]]</f>
        <v>0</v>
      </c>
      <c r="Q4124" s="205"/>
      <c r="R4124" s="70" t="e">
        <f>VLOOKUP(Table7[[#This Row],[Patient PHN]],'[1]MASTER LIST'!$C:$D,2,FALSE)</f>
        <v>#N/A</v>
      </c>
    </row>
    <row r="4125" spans="1:18" x14ac:dyDescent="0.25">
      <c r="A4125" s="202"/>
      <c r="B4125" s="203"/>
      <c r="C4125" s="204"/>
      <c r="D4125" s="204"/>
      <c r="E4125" s="204"/>
      <c r="F4125" s="204"/>
      <c r="G4125" s="204"/>
      <c r="H4125" s="131"/>
      <c r="I4125" s="204"/>
      <c r="J4125" s="204"/>
      <c r="K4125" s="205"/>
      <c r="L4125" s="205"/>
      <c r="M4125" s="205"/>
      <c r="N4125" s="227">
        <f>Table7[[#This Row],[Drug Cost]]+Table7[[#This Row],[Drug Markup]]+Table7[[#This Row],[Drug Dispensing Fee]]</f>
        <v>0</v>
      </c>
      <c r="O4125" s="132"/>
      <c r="P4125" s="205">
        <f>Table7[[#This Row],[Total Drug Cost]]-Table7[[#This Row],[Total Third-party Pay]]</f>
        <v>0</v>
      </c>
      <c r="Q4125" s="205"/>
      <c r="R4125" s="70" t="e">
        <f>VLOOKUP(Table7[[#This Row],[Patient PHN]],'[1]MASTER LIST'!$C:$D,2,FALSE)</f>
        <v>#N/A</v>
      </c>
    </row>
    <row r="4126" spans="1:18" x14ac:dyDescent="0.25">
      <c r="A4126" s="202"/>
      <c r="B4126" s="203"/>
      <c r="C4126" s="204"/>
      <c r="D4126" s="204"/>
      <c r="E4126" s="204"/>
      <c r="F4126" s="204"/>
      <c r="G4126" s="204"/>
      <c r="H4126" s="131"/>
      <c r="I4126" s="204"/>
      <c r="J4126" s="204"/>
      <c r="K4126" s="205"/>
      <c r="L4126" s="205"/>
      <c r="M4126" s="205"/>
      <c r="N4126" s="227">
        <f>Table7[[#This Row],[Drug Cost]]+Table7[[#This Row],[Drug Markup]]+Table7[[#This Row],[Drug Dispensing Fee]]</f>
        <v>0</v>
      </c>
      <c r="O4126" s="132"/>
      <c r="P4126" s="205">
        <f>Table7[[#This Row],[Total Drug Cost]]-Table7[[#This Row],[Total Third-party Pay]]</f>
        <v>0</v>
      </c>
      <c r="Q4126" s="205"/>
      <c r="R4126" s="70" t="e">
        <f>VLOOKUP(Table7[[#This Row],[Patient PHN]],'[1]MASTER LIST'!$C:$D,2,FALSE)</f>
        <v>#N/A</v>
      </c>
    </row>
    <row r="4127" spans="1:18" x14ac:dyDescent="0.25">
      <c r="A4127" s="202"/>
      <c r="B4127" s="203"/>
      <c r="C4127" s="204"/>
      <c r="D4127" s="204"/>
      <c r="E4127" s="204"/>
      <c r="F4127" s="204"/>
      <c r="G4127" s="204"/>
      <c r="H4127" s="131"/>
      <c r="I4127" s="204"/>
      <c r="J4127" s="204"/>
      <c r="K4127" s="205"/>
      <c r="L4127" s="205"/>
      <c r="M4127" s="205"/>
      <c r="N4127" s="227">
        <f>Table7[[#This Row],[Drug Cost]]+Table7[[#This Row],[Drug Markup]]+Table7[[#This Row],[Drug Dispensing Fee]]</f>
        <v>0</v>
      </c>
      <c r="O4127" s="132"/>
      <c r="P4127" s="205">
        <f>Table7[[#This Row],[Total Drug Cost]]-Table7[[#This Row],[Total Third-party Pay]]</f>
        <v>0</v>
      </c>
      <c r="Q4127" s="205"/>
      <c r="R4127" s="70" t="e">
        <f>VLOOKUP(Table7[[#This Row],[Patient PHN]],'[1]MASTER LIST'!$C:$D,2,FALSE)</f>
        <v>#N/A</v>
      </c>
    </row>
    <row r="4128" spans="1:18" x14ac:dyDescent="0.25">
      <c r="A4128" s="202"/>
      <c r="B4128" s="203"/>
      <c r="C4128" s="204"/>
      <c r="D4128" s="204"/>
      <c r="E4128" s="204"/>
      <c r="F4128" s="204"/>
      <c r="G4128" s="204"/>
      <c r="H4128" s="131"/>
      <c r="I4128" s="204"/>
      <c r="J4128" s="204"/>
      <c r="K4128" s="205"/>
      <c r="L4128" s="205"/>
      <c r="M4128" s="205"/>
      <c r="N4128" s="227">
        <f>Table7[[#This Row],[Drug Cost]]+Table7[[#This Row],[Drug Markup]]+Table7[[#This Row],[Drug Dispensing Fee]]</f>
        <v>0</v>
      </c>
      <c r="O4128" s="132"/>
      <c r="P4128" s="205">
        <f>Table7[[#This Row],[Total Drug Cost]]-Table7[[#This Row],[Total Third-party Pay]]</f>
        <v>0</v>
      </c>
      <c r="Q4128" s="205"/>
      <c r="R4128" s="70" t="e">
        <f>VLOOKUP(Table7[[#This Row],[Patient PHN]],'[1]MASTER LIST'!$C:$D,2,FALSE)</f>
        <v>#N/A</v>
      </c>
    </row>
    <row r="4129" spans="1:18" x14ac:dyDescent="0.25">
      <c r="A4129" s="202"/>
      <c r="B4129" s="203"/>
      <c r="C4129" s="204"/>
      <c r="D4129" s="204"/>
      <c r="E4129" s="204"/>
      <c r="F4129" s="204"/>
      <c r="G4129" s="204"/>
      <c r="H4129" s="131"/>
      <c r="I4129" s="204"/>
      <c r="J4129" s="204"/>
      <c r="K4129" s="205"/>
      <c r="L4129" s="205"/>
      <c r="M4129" s="205"/>
      <c r="N4129" s="227">
        <f>Table7[[#This Row],[Drug Cost]]+Table7[[#This Row],[Drug Markup]]+Table7[[#This Row],[Drug Dispensing Fee]]</f>
        <v>0</v>
      </c>
      <c r="O4129" s="132"/>
      <c r="P4129" s="205">
        <f>Table7[[#This Row],[Total Drug Cost]]-Table7[[#This Row],[Total Third-party Pay]]</f>
        <v>0</v>
      </c>
      <c r="Q4129" s="205"/>
      <c r="R4129" s="70" t="e">
        <f>VLOOKUP(Table7[[#This Row],[Patient PHN]],'[1]MASTER LIST'!$C:$D,2,FALSE)</f>
        <v>#N/A</v>
      </c>
    </row>
    <row r="4130" spans="1:18" x14ac:dyDescent="0.25">
      <c r="A4130" s="202"/>
      <c r="B4130" s="203"/>
      <c r="C4130" s="204"/>
      <c r="D4130" s="204"/>
      <c r="E4130" s="204"/>
      <c r="F4130" s="204"/>
      <c r="G4130" s="204"/>
      <c r="H4130" s="131"/>
      <c r="I4130" s="204"/>
      <c r="J4130" s="204"/>
      <c r="K4130" s="205"/>
      <c r="L4130" s="205"/>
      <c r="M4130" s="205"/>
      <c r="N4130" s="227">
        <f>Table7[[#This Row],[Drug Cost]]+Table7[[#This Row],[Drug Markup]]+Table7[[#This Row],[Drug Dispensing Fee]]</f>
        <v>0</v>
      </c>
      <c r="O4130" s="132"/>
      <c r="P4130" s="205">
        <f>Table7[[#This Row],[Total Drug Cost]]-Table7[[#This Row],[Total Third-party Pay]]</f>
        <v>0</v>
      </c>
      <c r="Q4130" s="205"/>
      <c r="R4130" s="70" t="e">
        <f>VLOOKUP(Table7[[#This Row],[Patient PHN]],'[1]MASTER LIST'!$C:$D,2,FALSE)</f>
        <v>#N/A</v>
      </c>
    </row>
    <row r="4131" spans="1:18" x14ac:dyDescent="0.25">
      <c r="A4131" s="202"/>
      <c r="B4131" s="203"/>
      <c r="C4131" s="204"/>
      <c r="D4131" s="204"/>
      <c r="E4131" s="204"/>
      <c r="F4131" s="204"/>
      <c r="G4131" s="204"/>
      <c r="H4131" s="131"/>
      <c r="I4131" s="204"/>
      <c r="J4131" s="204"/>
      <c r="K4131" s="205"/>
      <c r="L4131" s="205"/>
      <c r="M4131" s="205"/>
      <c r="N4131" s="227">
        <f>Table7[[#This Row],[Drug Cost]]+Table7[[#This Row],[Drug Markup]]+Table7[[#This Row],[Drug Dispensing Fee]]</f>
        <v>0</v>
      </c>
      <c r="O4131" s="132"/>
      <c r="P4131" s="205">
        <f>Table7[[#This Row],[Total Drug Cost]]-Table7[[#This Row],[Total Third-party Pay]]</f>
        <v>0</v>
      </c>
      <c r="Q4131" s="205"/>
      <c r="R4131" s="70" t="e">
        <f>VLOOKUP(Table7[[#This Row],[Patient PHN]],'[1]MASTER LIST'!$C:$D,2,FALSE)</f>
        <v>#N/A</v>
      </c>
    </row>
    <row r="4132" spans="1:18" x14ac:dyDescent="0.25">
      <c r="A4132" s="202"/>
      <c r="B4132" s="203"/>
      <c r="C4132" s="204"/>
      <c r="D4132" s="204"/>
      <c r="E4132" s="204"/>
      <c r="F4132" s="204"/>
      <c r="G4132" s="204"/>
      <c r="H4132" s="131"/>
      <c r="I4132" s="204"/>
      <c r="J4132" s="204"/>
      <c r="K4132" s="205"/>
      <c r="L4132" s="205"/>
      <c r="M4132" s="205"/>
      <c r="N4132" s="227">
        <f>Table7[[#This Row],[Drug Cost]]+Table7[[#This Row],[Drug Markup]]+Table7[[#This Row],[Drug Dispensing Fee]]</f>
        <v>0</v>
      </c>
      <c r="O4132" s="132"/>
      <c r="P4132" s="205">
        <f>Table7[[#This Row],[Total Drug Cost]]-Table7[[#This Row],[Total Third-party Pay]]</f>
        <v>0</v>
      </c>
      <c r="Q4132" s="205"/>
      <c r="R4132" s="70" t="e">
        <f>VLOOKUP(Table7[[#This Row],[Patient PHN]],'[1]MASTER LIST'!$C:$D,2,FALSE)</f>
        <v>#N/A</v>
      </c>
    </row>
    <row r="4133" spans="1:18" x14ac:dyDescent="0.25">
      <c r="A4133" s="202"/>
      <c r="B4133" s="203"/>
      <c r="C4133" s="204"/>
      <c r="D4133" s="204"/>
      <c r="E4133" s="204"/>
      <c r="F4133" s="204"/>
      <c r="G4133" s="204"/>
      <c r="H4133" s="131"/>
      <c r="I4133" s="204"/>
      <c r="J4133" s="204"/>
      <c r="K4133" s="205"/>
      <c r="L4133" s="205"/>
      <c r="M4133" s="205"/>
      <c r="N4133" s="227">
        <f>Table7[[#This Row],[Drug Cost]]+Table7[[#This Row],[Drug Markup]]+Table7[[#This Row],[Drug Dispensing Fee]]</f>
        <v>0</v>
      </c>
      <c r="O4133" s="132"/>
      <c r="P4133" s="205">
        <f>Table7[[#This Row],[Total Drug Cost]]-Table7[[#This Row],[Total Third-party Pay]]</f>
        <v>0</v>
      </c>
      <c r="Q4133" s="205"/>
      <c r="R4133" s="70" t="e">
        <f>VLOOKUP(Table7[[#This Row],[Patient PHN]],'[1]MASTER LIST'!$C:$D,2,FALSE)</f>
        <v>#N/A</v>
      </c>
    </row>
    <row r="4134" spans="1:18" x14ac:dyDescent="0.25">
      <c r="A4134" s="202"/>
      <c r="B4134" s="203"/>
      <c r="C4134" s="204"/>
      <c r="D4134" s="204"/>
      <c r="E4134" s="204"/>
      <c r="F4134" s="204"/>
      <c r="G4134" s="204"/>
      <c r="H4134" s="131"/>
      <c r="I4134" s="204"/>
      <c r="J4134" s="204"/>
      <c r="K4134" s="205"/>
      <c r="L4134" s="205"/>
      <c r="M4134" s="205"/>
      <c r="N4134" s="227">
        <f>Table7[[#This Row],[Drug Cost]]+Table7[[#This Row],[Drug Markup]]+Table7[[#This Row],[Drug Dispensing Fee]]</f>
        <v>0</v>
      </c>
      <c r="O4134" s="132"/>
      <c r="P4134" s="205">
        <f>Table7[[#This Row],[Total Drug Cost]]-Table7[[#This Row],[Total Third-party Pay]]</f>
        <v>0</v>
      </c>
      <c r="Q4134" s="205"/>
      <c r="R4134" s="70" t="e">
        <f>VLOOKUP(Table7[[#This Row],[Patient PHN]],'[1]MASTER LIST'!$C:$D,2,FALSE)</f>
        <v>#N/A</v>
      </c>
    </row>
    <row r="4135" spans="1:18" x14ac:dyDescent="0.25">
      <c r="A4135" s="202"/>
      <c r="B4135" s="203"/>
      <c r="C4135" s="204"/>
      <c r="D4135" s="204"/>
      <c r="E4135" s="204"/>
      <c r="F4135" s="204"/>
      <c r="G4135" s="204"/>
      <c r="H4135" s="131"/>
      <c r="I4135" s="204"/>
      <c r="J4135" s="204"/>
      <c r="K4135" s="205"/>
      <c r="L4135" s="205"/>
      <c r="M4135" s="205"/>
      <c r="N4135" s="227">
        <f>Table7[[#This Row],[Drug Cost]]+Table7[[#This Row],[Drug Markup]]+Table7[[#This Row],[Drug Dispensing Fee]]</f>
        <v>0</v>
      </c>
      <c r="O4135" s="132"/>
      <c r="P4135" s="205">
        <f>Table7[[#This Row],[Total Drug Cost]]-Table7[[#This Row],[Total Third-party Pay]]</f>
        <v>0</v>
      </c>
      <c r="Q4135" s="205"/>
      <c r="R4135" s="70" t="e">
        <f>VLOOKUP(Table7[[#This Row],[Patient PHN]],'[1]MASTER LIST'!$C:$D,2,FALSE)</f>
        <v>#N/A</v>
      </c>
    </row>
    <row r="4136" spans="1:18" x14ac:dyDescent="0.25">
      <c r="A4136" s="202"/>
      <c r="B4136" s="203"/>
      <c r="C4136" s="204"/>
      <c r="D4136" s="204"/>
      <c r="E4136" s="204"/>
      <c r="F4136" s="204"/>
      <c r="G4136" s="204"/>
      <c r="H4136" s="131"/>
      <c r="I4136" s="204"/>
      <c r="J4136" s="204"/>
      <c r="K4136" s="205"/>
      <c r="L4136" s="205"/>
      <c r="M4136" s="205"/>
      <c r="N4136" s="227">
        <f>Table7[[#This Row],[Drug Cost]]+Table7[[#This Row],[Drug Markup]]+Table7[[#This Row],[Drug Dispensing Fee]]</f>
        <v>0</v>
      </c>
      <c r="O4136" s="132"/>
      <c r="P4136" s="205">
        <f>Table7[[#This Row],[Total Drug Cost]]-Table7[[#This Row],[Total Third-party Pay]]</f>
        <v>0</v>
      </c>
      <c r="Q4136" s="205"/>
      <c r="R4136" s="70" t="e">
        <f>VLOOKUP(Table7[[#This Row],[Patient PHN]],'[1]MASTER LIST'!$C:$D,2,FALSE)</f>
        <v>#N/A</v>
      </c>
    </row>
    <row r="4137" spans="1:18" x14ac:dyDescent="0.25">
      <c r="A4137" s="202"/>
      <c r="B4137" s="203"/>
      <c r="C4137" s="204"/>
      <c r="D4137" s="204"/>
      <c r="E4137" s="204"/>
      <c r="F4137" s="204"/>
      <c r="G4137" s="204"/>
      <c r="H4137" s="131"/>
      <c r="I4137" s="204"/>
      <c r="J4137" s="204"/>
      <c r="K4137" s="205"/>
      <c r="L4137" s="205"/>
      <c r="M4137" s="205"/>
      <c r="N4137" s="227">
        <f>Table7[[#This Row],[Drug Cost]]+Table7[[#This Row],[Drug Markup]]+Table7[[#This Row],[Drug Dispensing Fee]]</f>
        <v>0</v>
      </c>
      <c r="O4137" s="132"/>
      <c r="P4137" s="205">
        <f>Table7[[#This Row],[Total Drug Cost]]-Table7[[#This Row],[Total Third-party Pay]]</f>
        <v>0</v>
      </c>
      <c r="Q4137" s="205"/>
      <c r="R4137" s="70" t="e">
        <f>VLOOKUP(Table7[[#This Row],[Patient PHN]],'[1]MASTER LIST'!$C:$D,2,FALSE)</f>
        <v>#N/A</v>
      </c>
    </row>
    <row r="4138" spans="1:18" x14ac:dyDescent="0.25">
      <c r="A4138" s="202"/>
      <c r="B4138" s="203"/>
      <c r="C4138" s="204"/>
      <c r="D4138" s="204"/>
      <c r="E4138" s="204"/>
      <c r="F4138" s="204"/>
      <c r="G4138" s="204"/>
      <c r="H4138" s="131"/>
      <c r="I4138" s="204"/>
      <c r="J4138" s="204"/>
      <c r="K4138" s="205"/>
      <c r="L4138" s="205"/>
      <c r="M4138" s="205"/>
      <c r="N4138" s="227">
        <f>Table7[[#This Row],[Drug Cost]]+Table7[[#This Row],[Drug Markup]]+Table7[[#This Row],[Drug Dispensing Fee]]</f>
        <v>0</v>
      </c>
      <c r="O4138" s="132"/>
      <c r="P4138" s="205">
        <f>Table7[[#This Row],[Total Drug Cost]]-Table7[[#This Row],[Total Third-party Pay]]</f>
        <v>0</v>
      </c>
      <c r="Q4138" s="205"/>
      <c r="R4138" s="70" t="e">
        <f>VLOOKUP(Table7[[#This Row],[Patient PHN]],'[1]MASTER LIST'!$C:$D,2,FALSE)</f>
        <v>#N/A</v>
      </c>
    </row>
    <row r="4139" spans="1:18" x14ac:dyDescent="0.25">
      <c r="A4139" s="202"/>
      <c r="B4139" s="203"/>
      <c r="C4139" s="204"/>
      <c r="D4139" s="204"/>
      <c r="E4139" s="204"/>
      <c r="F4139" s="204"/>
      <c r="G4139" s="204"/>
      <c r="H4139" s="131"/>
      <c r="I4139" s="204"/>
      <c r="J4139" s="204"/>
      <c r="K4139" s="205"/>
      <c r="L4139" s="205"/>
      <c r="M4139" s="205"/>
      <c r="N4139" s="227">
        <f>Table7[[#This Row],[Drug Cost]]+Table7[[#This Row],[Drug Markup]]+Table7[[#This Row],[Drug Dispensing Fee]]</f>
        <v>0</v>
      </c>
      <c r="O4139" s="132"/>
      <c r="P4139" s="205">
        <f>Table7[[#This Row],[Total Drug Cost]]-Table7[[#This Row],[Total Third-party Pay]]</f>
        <v>0</v>
      </c>
      <c r="Q4139" s="205"/>
      <c r="R4139" s="70" t="e">
        <f>VLOOKUP(Table7[[#This Row],[Patient PHN]],'[1]MASTER LIST'!$C:$D,2,FALSE)</f>
        <v>#N/A</v>
      </c>
    </row>
    <row r="4140" spans="1:18" x14ac:dyDescent="0.25">
      <c r="A4140" s="202"/>
      <c r="B4140" s="203"/>
      <c r="C4140" s="204"/>
      <c r="D4140" s="204"/>
      <c r="E4140" s="204"/>
      <c r="F4140" s="204"/>
      <c r="G4140" s="204"/>
      <c r="H4140" s="131"/>
      <c r="I4140" s="204"/>
      <c r="J4140" s="204"/>
      <c r="K4140" s="205"/>
      <c r="L4140" s="205"/>
      <c r="M4140" s="205"/>
      <c r="N4140" s="227">
        <f>Table7[[#This Row],[Drug Cost]]+Table7[[#This Row],[Drug Markup]]+Table7[[#This Row],[Drug Dispensing Fee]]</f>
        <v>0</v>
      </c>
      <c r="O4140" s="132"/>
      <c r="P4140" s="205">
        <f>Table7[[#This Row],[Total Drug Cost]]-Table7[[#This Row],[Total Third-party Pay]]</f>
        <v>0</v>
      </c>
      <c r="Q4140" s="205"/>
      <c r="R4140" s="70" t="e">
        <f>VLOOKUP(Table7[[#This Row],[Patient PHN]],'[1]MASTER LIST'!$C:$D,2,FALSE)</f>
        <v>#N/A</v>
      </c>
    </row>
    <row r="4141" spans="1:18" x14ac:dyDescent="0.25">
      <c r="A4141" s="202"/>
      <c r="B4141" s="203"/>
      <c r="C4141" s="204"/>
      <c r="D4141" s="204"/>
      <c r="E4141" s="204"/>
      <c r="F4141" s="204"/>
      <c r="G4141" s="204"/>
      <c r="H4141" s="131"/>
      <c r="I4141" s="204"/>
      <c r="J4141" s="204"/>
      <c r="K4141" s="205"/>
      <c r="L4141" s="205"/>
      <c r="M4141" s="205"/>
      <c r="N4141" s="227">
        <f>Table7[[#This Row],[Drug Cost]]+Table7[[#This Row],[Drug Markup]]+Table7[[#This Row],[Drug Dispensing Fee]]</f>
        <v>0</v>
      </c>
      <c r="O4141" s="132"/>
      <c r="P4141" s="205">
        <f>Table7[[#This Row],[Total Drug Cost]]-Table7[[#This Row],[Total Third-party Pay]]</f>
        <v>0</v>
      </c>
      <c r="Q4141" s="205"/>
      <c r="R4141" s="70" t="e">
        <f>VLOOKUP(Table7[[#This Row],[Patient PHN]],'[1]MASTER LIST'!$C:$D,2,FALSE)</f>
        <v>#N/A</v>
      </c>
    </row>
    <row r="4142" spans="1:18" x14ac:dyDescent="0.25">
      <c r="A4142" s="202"/>
      <c r="B4142" s="203"/>
      <c r="C4142" s="204"/>
      <c r="D4142" s="204"/>
      <c r="E4142" s="204"/>
      <c r="F4142" s="204"/>
      <c r="G4142" s="204"/>
      <c r="H4142" s="131"/>
      <c r="I4142" s="204"/>
      <c r="J4142" s="204"/>
      <c r="K4142" s="205"/>
      <c r="L4142" s="205"/>
      <c r="M4142" s="205"/>
      <c r="N4142" s="227">
        <f>Table7[[#This Row],[Drug Cost]]+Table7[[#This Row],[Drug Markup]]+Table7[[#This Row],[Drug Dispensing Fee]]</f>
        <v>0</v>
      </c>
      <c r="O4142" s="132"/>
      <c r="P4142" s="205">
        <f>Table7[[#This Row],[Total Drug Cost]]-Table7[[#This Row],[Total Third-party Pay]]</f>
        <v>0</v>
      </c>
      <c r="Q4142" s="205"/>
      <c r="R4142" s="70" t="e">
        <f>VLOOKUP(Table7[[#This Row],[Patient PHN]],'[1]MASTER LIST'!$C:$D,2,FALSE)</f>
        <v>#N/A</v>
      </c>
    </row>
    <row r="4143" spans="1:18" x14ac:dyDescent="0.25">
      <c r="A4143" s="202"/>
      <c r="B4143" s="203"/>
      <c r="C4143" s="204"/>
      <c r="D4143" s="204"/>
      <c r="E4143" s="204"/>
      <c r="F4143" s="204"/>
      <c r="G4143" s="204"/>
      <c r="H4143" s="131"/>
      <c r="I4143" s="204"/>
      <c r="J4143" s="204"/>
      <c r="K4143" s="205"/>
      <c r="L4143" s="205"/>
      <c r="M4143" s="205"/>
      <c r="N4143" s="227">
        <f>Table7[[#This Row],[Drug Cost]]+Table7[[#This Row],[Drug Markup]]+Table7[[#This Row],[Drug Dispensing Fee]]</f>
        <v>0</v>
      </c>
      <c r="O4143" s="132"/>
      <c r="P4143" s="205">
        <f>Table7[[#This Row],[Total Drug Cost]]-Table7[[#This Row],[Total Third-party Pay]]</f>
        <v>0</v>
      </c>
      <c r="Q4143" s="205"/>
      <c r="R4143" s="70" t="e">
        <f>VLOOKUP(Table7[[#This Row],[Patient PHN]],'[1]MASTER LIST'!$C:$D,2,FALSE)</f>
        <v>#N/A</v>
      </c>
    </row>
    <row r="4144" spans="1:18" x14ac:dyDescent="0.25">
      <c r="A4144" s="202"/>
      <c r="B4144" s="203"/>
      <c r="C4144" s="204"/>
      <c r="D4144" s="204"/>
      <c r="E4144" s="204"/>
      <c r="F4144" s="204"/>
      <c r="G4144" s="204"/>
      <c r="H4144" s="131"/>
      <c r="I4144" s="204"/>
      <c r="J4144" s="204"/>
      <c r="K4144" s="205"/>
      <c r="L4144" s="205"/>
      <c r="M4144" s="205"/>
      <c r="N4144" s="227">
        <f>Table7[[#This Row],[Drug Cost]]+Table7[[#This Row],[Drug Markup]]+Table7[[#This Row],[Drug Dispensing Fee]]</f>
        <v>0</v>
      </c>
      <c r="O4144" s="132"/>
      <c r="P4144" s="205">
        <f>Table7[[#This Row],[Total Drug Cost]]-Table7[[#This Row],[Total Third-party Pay]]</f>
        <v>0</v>
      </c>
      <c r="Q4144" s="205"/>
      <c r="R4144" s="70" t="e">
        <f>VLOOKUP(Table7[[#This Row],[Patient PHN]],'[1]MASTER LIST'!$C:$D,2,FALSE)</f>
        <v>#N/A</v>
      </c>
    </row>
    <row r="4145" spans="1:18" x14ac:dyDescent="0.25">
      <c r="A4145" s="202"/>
      <c r="B4145" s="203"/>
      <c r="C4145" s="204"/>
      <c r="D4145" s="204"/>
      <c r="E4145" s="204"/>
      <c r="F4145" s="204"/>
      <c r="G4145" s="204"/>
      <c r="H4145" s="131"/>
      <c r="I4145" s="204"/>
      <c r="J4145" s="204"/>
      <c r="K4145" s="205"/>
      <c r="L4145" s="205"/>
      <c r="M4145" s="205"/>
      <c r="N4145" s="227">
        <f>Table7[[#This Row],[Drug Cost]]+Table7[[#This Row],[Drug Markup]]+Table7[[#This Row],[Drug Dispensing Fee]]</f>
        <v>0</v>
      </c>
      <c r="O4145" s="132"/>
      <c r="P4145" s="205">
        <f>Table7[[#This Row],[Total Drug Cost]]-Table7[[#This Row],[Total Third-party Pay]]</f>
        <v>0</v>
      </c>
      <c r="Q4145" s="205"/>
      <c r="R4145" s="70" t="e">
        <f>VLOOKUP(Table7[[#This Row],[Patient PHN]],'[1]MASTER LIST'!$C:$D,2,FALSE)</f>
        <v>#N/A</v>
      </c>
    </row>
    <row r="4146" spans="1:18" x14ac:dyDescent="0.25">
      <c r="A4146" s="202"/>
      <c r="B4146" s="203"/>
      <c r="C4146" s="204"/>
      <c r="D4146" s="204"/>
      <c r="E4146" s="204"/>
      <c r="F4146" s="204"/>
      <c r="G4146" s="204"/>
      <c r="H4146" s="131"/>
      <c r="I4146" s="204"/>
      <c r="J4146" s="204"/>
      <c r="K4146" s="205"/>
      <c r="L4146" s="205"/>
      <c r="M4146" s="205"/>
      <c r="N4146" s="227">
        <f>Table7[[#This Row],[Drug Cost]]+Table7[[#This Row],[Drug Markup]]+Table7[[#This Row],[Drug Dispensing Fee]]</f>
        <v>0</v>
      </c>
      <c r="O4146" s="132"/>
      <c r="P4146" s="205">
        <f>Table7[[#This Row],[Total Drug Cost]]-Table7[[#This Row],[Total Third-party Pay]]</f>
        <v>0</v>
      </c>
      <c r="Q4146" s="205"/>
      <c r="R4146" s="70" t="e">
        <f>VLOOKUP(Table7[[#This Row],[Patient PHN]],'[1]MASTER LIST'!$C:$D,2,FALSE)</f>
        <v>#N/A</v>
      </c>
    </row>
    <row r="4147" spans="1:18" x14ac:dyDescent="0.25">
      <c r="A4147" s="202"/>
      <c r="B4147" s="203"/>
      <c r="C4147" s="204"/>
      <c r="D4147" s="204"/>
      <c r="E4147" s="204"/>
      <c r="F4147" s="204"/>
      <c r="G4147" s="204"/>
      <c r="H4147" s="131"/>
      <c r="I4147" s="204"/>
      <c r="J4147" s="204"/>
      <c r="K4147" s="205"/>
      <c r="L4147" s="205"/>
      <c r="M4147" s="205"/>
      <c r="N4147" s="227">
        <f>Table7[[#This Row],[Drug Cost]]+Table7[[#This Row],[Drug Markup]]+Table7[[#This Row],[Drug Dispensing Fee]]</f>
        <v>0</v>
      </c>
      <c r="O4147" s="132"/>
      <c r="P4147" s="205">
        <f>Table7[[#This Row],[Total Drug Cost]]-Table7[[#This Row],[Total Third-party Pay]]</f>
        <v>0</v>
      </c>
      <c r="Q4147" s="205"/>
      <c r="R4147" s="70" t="e">
        <f>VLOOKUP(Table7[[#This Row],[Patient PHN]],'[1]MASTER LIST'!$C:$D,2,FALSE)</f>
        <v>#N/A</v>
      </c>
    </row>
    <row r="4148" spans="1:18" x14ac:dyDescent="0.25">
      <c r="A4148" s="202"/>
      <c r="B4148" s="203"/>
      <c r="C4148" s="204"/>
      <c r="D4148" s="204"/>
      <c r="E4148" s="204"/>
      <c r="F4148" s="204"/>
      <c r="G4148" s="204"/>
      <c r="H4148" s="131"/>
      <c r="I4148" s="204"/>
      <c r="J4148" s="204"/>
      <c r="K4148" s="205"/>
      <c r="L4148" s="205"/>
      <c r="M4148" s="205"/>
      <c r="N4148" s="227">
        <f>Table7[[#This Row],[Drug Cost]]+Table7[[#This Row],[Drug Markup]]+Table7[[#This Row],[Drug Dispensing Fee]]</f>
        <v>0</v>
      </c>
      <c r="O4148" s="132"/>
      <c r="P4148" s="205">
        <f>Table7[[#This Row],[Total Drug Cost]]-Table7[[#This Row],[Total Third-party Pay]]</f>
        <v>0</v>
      </c>
      <c r="Q4148" s="205"/>
      <c r="R4148" s="70" t="e">
        <f>VLOOKUP(Table7[[#This Row],[Patient PHN]],'[1]MASTER LIST'!$C:$D,2,FALSE)</f>
        <v>#N/A</v>
      </c>
    </row>
    <row r="4149" spans="1:18" x14ac:dyDescent="0.25">
      <c r="A4149" s="202"/>
      <c r="B4149" s="203"/>
      <c r="C4149" s="204"/>
      <c r="D4149" s="204"/>
      <c r="E4149" s="204"/>
      <c r="F4149" s="204"/>
      <c r="G4149" s="204"/>
      <c r="H4149" s="131"/>
      <c r="I4149" s="204"/>
      <c r="J4149" s="204"/>
      <c r="K4149" s="205"/>
      <c r="L4149" s="205"/>
      <c r="M4149" s="205"/>
      <c r="N4149" s="227">
        <f>Table7[[#This Row],[Drug Cost]]+Table7[[#This Row],[Drug Markup]]+Table7[[#This Row],[Drug Dispensing Fee]]</f>
        <v>0</v>
      </c>
      <c r="O4149" s="132"/>
      <c r="P4149" s="205">
        <f>Table7[[#This Row],[Total Drug Cost]]-Table7[[#This Row],[Total Third-party Pay]]</f>
        <v>0</v>
      </c>
      <c r="Q4149" s="205"/>
      <c r="R4149" s="70" t="e">
        <f>VLOOKUP(Table7[[#This Row],[Patient PHN]],'[1]MASTER LIST'!$C:$D,2,FALSE)</f>
        <v>#N/A</v>
      </c>
    </row>
    <row r="4150" spans="1:18" x14ac:dyDescent="0.25">
      <c r="A4150" s="202"/>
      <c r="B4150" s="203"/>
      <c r="C4150" s="204"/>
      <c r="D4150" s="204"/>
      <c r="E4150" s="204"/>
      <c r="F4150" s="204"/>
      <c r="G4150" s="204"/>
      <c r="H4150" s="131"/>
      <c r="I4150" s="204"/>
      <c r="J4150" s="204"/>
      <c r="K4150" s="205"/>
      <c r="L4150" s="205"/>
      <c r="M4150" s="205"/>
      <c r="N4150" s="227">
        <f>Table7[[#This Row],[Drug Cost]]+Table7[[#This Row],[Drug Markup]]+Table7[[#This Row],[Drug Dispensing Fee]]</f>
        <v>0</v>
      </c>
      <c r="O4150" s="132"/>
      <c r="P4150" s="205">
        <f>Table7[[#This Row],[Total Drug Cost]]-Table7[[#This Row],[Total Third-party Pay]]</f>
        <v>0</v>
      </c>
      <c r="Q4150" s="205"/>
      <c r="R4150" s="70" t="e">
        <f>VLOOKUP(Table7[[#This Row],[Patient PHN]],'[1]MASTER LIST'!$C:$D,2,FALSE)</f>
        <v>#N/A</v>
      </c>
    </row>
    <row r="4151" spans="1:18" x14ac:dyDescent="0.25">
      <c r="A4151" s="202"/>
      <c r="B4151" s="203"/>
      <c r="C4151" s="204"/>
      <c r="D4151" s="204"/>
      <c r="E4151" s="204"/>
      <c r="F4151" s="204"/>
      <c r="G4151" s="204"/>
      <c r="H4151" s="131"/>
      <c r="I4151" s="204"/>
      <c r="J4151" s="204"/>
      <c r="K4151" s="205"/>
      <c r="L4151" s="205"/>
      <c r="M4151" s="205"/>
      <c r="N4151" s="227">
        <f>Table7[[#This Row],[Drug Cost]]+Table7[[#This Row],[Drug Markup]]+Table7[[#This Row],[Drug Dispensing Fee]]</f>
        <v>0</v>
      </c>
      <c r="O4151" s="132"/>
      <c r="P4151" s="205">
        <f>Table7[[#This Row],[Total Drug Cost]]-Table7[[#This Row],[Total Third-party Pay]]</f>
        <v>0</v>
      </c>
      <c r="Q4151" s="205"/>
      <c r="R4151" s="70" t="e">
        <f>VLOOKUP(Table7[[#This Row],[Patient PHN]],'[1]MASTER LIST'!$C:$D,2,FALSE)</f>
        <v>#N/A</v>
      </c>
    </row>
    <row r="4152" spans="1:18" x14ac:dyDescent="0.25">
      <c r="A4152" s="202"/>
      <c r="B4152" s="203"/>
      <c r="C4152" s="204"/>
      <c r="D4152" s="204"/>
      <c r="E4152" s="204"/>
      <c r="F4152" s="204"/>
      <c r="G4152" s="204"/>
      <c r="H4152" s="131"/>
      <c r="I4152" s="204"/>
      <c r="J4152" s="204"/>
      <c r="K4152" s="205"/>
      <c r="L4152" s="205"/>
      <c r="M4152" s="205"/>
      <c r="N4152" s="227">
        <f>Table7[[#This Row],[Drug Cost]]+Table7[[#This Row],[Drug Markup]]+Table7[[#This Row],[Drug Dispensing Fee]]</f>
        <v>0</v>
      </c>
      <c r="O4152" s="132"/>
      <c r="P4152" s="205">
        <f>Table7[[#This Row],[Total Drug Cost]]-Table7[[#This Row],[Total Third-party Pay]]</f>
        <v>0</v>
      </c>
      <c r="Q4152" s="205"/>
      <c r="R4152" s="70" t="e">
        <f>VLOOKUP(Table7[[#This Row],[Patient PHN]],'[1]MASTER LIST'!$C:$D,2,FALSE)</f>
        <v>#N/A</v>
      </c>
    </row>
    <row r="4153" spans="1:18" x14ac:dyDescent="0.25">
      <c r="A4153" s="202"/>
      <c r="B4153" s="203"/>
      <c r="C4153" s="204"/>
      <c r="D4153" s="204"/>
      <c r="E4153" s="204"/>
      <c r="F4153" s="204"/>
      <c r="G4153" s="204"/>
      <c r="H4153" s="131"/>
      <c r="I4153" s="204"/>
      <c r="J4153" s="204"/>
      <c r="K4153" s="205"/>
      <c r="L4153" s="205"/>
      <c r="M4153" s="205"/>
      <c r="N4153" s="227">
        <f>Table7[[#This Row],[Drug Cost]]+Table7[[#This Row],[Drug Markup]]+Table7[[#This Row],[Drug Dispensing Fee]]</f>
        <v>0</v>
      </c>
      <c r="O4153" s="132"/>
      <c r="P4153" s="205">
        <f>Table7[[#This Row],[Total Drug Cost]]-Table7[[#This Row],[Total Third-party Pay]]</f>
        <v>0</v>
      </c>
      <c r="Q4153" s="205"/>
      <c r="R4153" s="70" t="e">
        <f>VLOOKUP(Table7[[#This Row],[Patient PHN]],'[1]MASTER LIST'!$C:$D,2,FALSE)</f>
        <v>#N/A</v>
      </c>
    </row>
    <row r="4154" spans="1:18" x14ac:dyDescent="0.25">
      <c r="A4154" s="202"/>
      <c r="B4154" s="203"/>
      <c r="C4154" s="204"/>
      <c r="D4154" s="204"/>
      <c r="E4154" s="204"/>
      <c r="F4154" s="204"/>
      <c r="G4154" s="204"/>
      <c r="H4154" s="131"/>
      <c r="I4154" s="204"/>
      <c r="J4154" s="204"/>
      <c r="K4154" s="205"/>
      <c r="L4154" s="205"/>
      <c r="M4154" s="205"/>
      <c r="N4154" s="227">
        <f>Table7[[#This Row],[Drug Cost]]+Table7[[#This Row],[Drug Markup]]+Table7[[#This Row],[Drug Dispensing Fee]]</f>
        <v>0</v>
      </c>
      <c r="O4154" s="132"/>
      <c r="P4154" s="205">
        <f>Table7[[#This Row],[Total Drug Cost]]-Table7[[#This Row],[Total Third-party Pay]]</f>
        <v>0</v>
      </c>
      <c r="Q4154" s="205"/>
      <c r="R4154" s="70" t="e">
        <f>VLOOKUP(Table7[[#This Row],[Patient PHN]],'[1]MASTER LIST'!$C:$D,2,FALSE)</f>
        <v>#N/A</v>
      </c>
    </row>
    <row r="4155" spans="1:18" x14ac:dyDescent="0.25">
      <c r="A4155" s="202"/>
      <c r="B4155" s="203"/>
      <c r="C4155" s="204"/>
      <c r="D4155" s="204"/>
      <c r="E4155" s="204"/>
      <c r="F4155" s="204"/>
      <c r="G4155" s="204"/>
      <c r="H4155" s="131"/>
      <c r="I4155" s="204"/>
      <c r="J4155" s="204"/>
      <c r="K4155" s="205"/>
      <c r="L4155" s="205"/>
      <c r="M4155" s="205"/>
      <c r="N4155" s="227">
        <f>Table7[[#This Row],[Drug Cost]]+Table7[[#This Row],[Drug Markup]]+Table7[[#This Row],[Drug Dispensing Fee]]</f>
        <v>0</v>
      </c>
      <c r="O4155" s="132"/>
      <c r="P4155" s="205">
        <f>Table7[[#This Row],[Total Drug Cost]]-Table7[[#This Row],[Total Third-party Pay]]</f>
        <v>0</v>
      </c>
      <c r="Q4155" s="205"/>
      <c r="R4155" s="70" t="e">
        <f>VLOOKUP(Table7[[#This Row],[Patient PHN]],'[1]MASTER LIST'!$C:$D,2,FALSE)</f>
        <v>#N/A</v>
      </c>
    </row>
    <row r="4156" spans="1:18" x14ac:dyDescent="0.25">
      <c r="A4156" s="202"/>
      <c r="B4156" s="203"/>
      <c r="C4156" s="204"/>
      <c r="D4156" s="204"/>
      <c r="E4156" s="204"/>
      <c r="F4156" s="204"/>
      <c r="G4156" s="204"/>
      <c r="H4156" s="131"/>
      <c r="I4156" s="204"/>
      <c r="J4156" s="204"/>
      <c r="K4156" s="205"/>
      <c r="L4156" s="205"/>
      <c r="M4156" s="205"/>
      <c r="N4156" s="227">
        <f>Table7[[#This Row],[Drug Cost]]+Table7[[#This Row],[Drug Markup]]+Table7[[#This Row],[Drug Dispensing Fee]]</f>
        <v>0</v>
      </c>
      <c r="O4156" s="132"/>
      <c r="P4156" s="205">
        <f>Table7[[#This Row],[Total Drug Cost]]-Table7[[#This Row],[Total Third-party Pay]]</f>
        <v>0</v>
      </c>
      <c r="Q4156" s="205"/>
      <c r="R4156" s="70" t="e">
        <f>VLOOKUP(Table7[[#This Row],[Patient PHN]],'[1]MASTER LIST'!$C:$D,2,FALSE)</f>
        <v>#N/A</v>
      </c>
    </row>
    <row r="4157" spans="1:18" x14ac:dyDescent="0.25">
      <c r="A4157" s="202"/>
      <c r="B4157" s="203"/>
      <c r="C4157" s="204"/>
      <c r="D4157" s="204"/>
      <c r="E4157" s="204"/>
      <c r="F4157" s="204"/>
      <c r="G4157" s="204"/>
      <c r="H4157" s="131"/>
      <c r="I4157" s="204"/>
      <c r="J4157" s="204"/>
      <c r="K4157" s="205"/>
      <c r="L4157" s="205"/>
      <c r="M4157" s="205"/>
      <c r="N4157" s="227">
        <f>Table7[[#This Row],[Drug Cost]]+Table7[[#This Row],[Drug Markup]]+Table7[[#This Row],[Drug Dispensing Fee]]</f>
        <v>0</v>
      </c>
      <c r="O4157" s="132"/>
      <c r="P4157" s="205">
        <f>Table7[[#This Row],[Total Drug Cost]]-Table7[[#This Row],[Total Third-party Pay]]</f>
        <v>0</v>
      </c>
      <c r="Q4157" s="205"/>
      <c r="R4157" s="70" t="e">
        <f>VLOOKUP(Table7[[#This Row],[Patient PHN]],'[1]MASTER LIST'!$C:$D,2,FALSE)</f>
        <v>#N/A</v>
      </c>
    </row>
    <row r="4158" spans="1:18" x14ac:dyDescent="0.25">
      <c r="A4158" s="202"/>
      <c r="B4158" s="203"/>
      <c r="C4158" s="204"/>
      <c r="D4158" s="204"/>
      <c r="E4158" s="204"/>
      <c r="F4158" s="204"/>
      <c r="G4158" s="204"/>
      <c r="H4158" s="131"/>
      <c r="I4158" s="204"/>
      <c r="J4158" s="204"/>
      <c r="K4158" s="205"/>
      <c r="L4158" s="205"/>
      <c r="M4158" s="205"/>
      <c r="N4158" s="227">
        <f>Table7[[#This Row],[Drug Cost]]+Table7[[#This Row],[Drug Markup]]+Table7[[#This Row],[Drug Dispensing Fee]]</f>
        <v>0</v>
      </c>
      <c r="O4158" s="132"/>
      <c r="P4158" s="205">
        <f>Table7[[#This Row],[Total Drug Cost]]-Table7[[#This Row],[Total Third-party Pay]]</f>
        <v>0</v>
      </c>
      <c r="Q4158" s="205"/>
      <c r="R4158" s="70" t="e">
        <f>VLOOKUP(Table7[[#This Row],[Patient PHN]],'[1]MASTER LIST'!$C:$D,2,FALSE)</f>
        <v>#N/A</v>
      </c>
    </row>
    <row r="4159" spans="1:18" x14ac:dyDescent="0.25">
      <c r="A4159" s="202"/>
      <c r="B4159" s="203"/>
      <c r="C4159" s="204"/>
      <c r="D4159" s="204"/>
      <c r="E4159" s="204"/>
      <c r="F4159" s="204"/>
      <c r="G4159" s="204"/>
      <c r="H4159" s="131"/>
      <c r="I4159" s="204"/>
      <c r="J4159" s="204"/>
      <c r="K4159" s="205"/>
      <c r="L4159" s="205"/>
      <c r="M4159" s="205"/>
      <c r="N4159" s="227">
        <f>Table7[[#This Row],[Drug Cost]]+Table7[[#This Row],[Drug Markup]]+Table7[[#This Row],[Drug Dispensing Fee]]</f>
        <v>0</v>
      </c>
      <c r="O4159" s="132"/>
      <c r="P4159" s="205">
        <f>Table7[[#This Row],[Total Drug Cost]]-Table7[[#This Row],[Total Third-party Pay]]</f>
        <v>0</v>
      </c>
      <c r="Q4159" s="205"/>
      <c r="R4159" s="70" t="e">
        <f>VLOOKUP(Table7[[#This Row],[Patient PHN]],'[1]MASTER LIST'!$C:$D,2,FALSE)</f>
        <v>#N/A</v>
      </c>
    </row>
    <row r="4160" spans="1:18" x14ac:dyDescent="0.25">
      <c r="A4160" s="202"/>
      <c r="B4160" s="203"/>
      <c r="C4160" s="204"/>
      <c r="D4160" s="204"/>
      <c r="E4160" s="204"/>
      <c r="F4160" s="204"/>
      <c r="G4160" s="204"/>
      <c r="H4160" s="131"/>
      <c r="I4160" s="204"/>
      <c r="J4160" s="204"/>
      <c r="K4160" s="205"/>
      <c r="L4160" s="205"/>
      <c r="M4160" s="205"/>
      <c r="N4160" s="227">
        <f>Table7[[#This Row],[Drug Cost]]+Table7[[#This Row],[Drug Markup]]+Table7[[#This Row],[Drug Dispensing Fee]]</f>
        <v>0</v>
      </c>
      <c r="O4160" s="132"/>
      <c r="P4160" s="205">
        <f>Table7[[#This Row],[Total Drug Cost]]-Table7[[#This Row],[Total Third-party Pay]]</f>
        <v>0</v>
      </c>
      <c r="Q4160" s="205"/>
      <c r="R4160" s="70" t="e">
        <f>VLOOKUP(Table7[[#This Row],[Patient PHN]],'[1]MASTER LIST'!$C:$D,2,FALSE)</f>
        <v>#N/A</v>
      </c>
    </row>
    <row r="4161" spans="1:18" x14ac:dyDescent="0.25">
      <c r="A4161" s="202"/>
      <c r="B4161" s="203"/>
      <c r="C4161" s="204"/>
      <c r="D4161" s="204"/>
      <c r="E4161" s="204"/>
      <c r="F4161" s="204"/>
      <c r="G4161" s="204"/>
      <c r="H4161" s="131"/>
      <c r="I4161" s="204"/>
      <c r="J4161" s="204"/>
      <c r="K4161" s="205"/>
      <c r="L4161" s="205"/>
      <c r="M4161" s="205"/>
      <c r="N4161" s="227">
        <f>Table7[[#This Row],[Drug Cost]]+Table7[[#This Row],[Drug Markup]]+Table7[[#This Row],[Drug Dispensing Fee]]</f>
        <v>0</v>
      </c>
      <c r="O4161" s="132"/>
      <c r="P4161" s="205">
        <f>Table7[[#This Row],[Total Drug Cost]]-Table7[[#This Row],[Total Third-party Pay]]</f>
        <v>0</v>
      </c>
      <c r="Q4161" s="205"/>
      <c r="R4161" s="70" t="e">
        <f>VLOOKUP(Table7[[#This Row],[Patient PHN]],'[1]MASTER LIST'!$C:$D,2,FALSE)</f>
        <v>#N/A</v>
      </c>
    </row>
    <row r="4162" spans="1:18" x14ac:dyDescent="0.25">
      <c r="A4162" s="202"/>
      <c r="B4162" s="203"/>
      <c r="C4162" s="204"/>
      <c r="D4162" s="204"/>
      <c r="E4162" s="204"/>
      <c r="F4162" s="204"/>
      <c r="G4162" s="204"/>
      <c r="H4162" s="131"/>
      <c r="I4162" s="204"/>
      <c r="J4162" s="204"/>
      <c r="K4162" s="205"/>
      <c r="L4162" s="205"/>
      <c r="M4162" s="205"/>
      <c r="N4162" s="227">
        <f>Table7[[#This Row],[Drug Cost]]+Table7[[#This Row],[Drug Markup]]+Table7[[#This Row],[Drug Dispensing Fee]]</f>
        <v>0</v>
      </c>
      <c r="O4162" s="132"/>
      <c r="P4162" s="205">
        <f>Table7[[#This Row],[Total Drug Cost]]-Table7[[#This Row],[Total Third-party Pay]]</f>
        <v>0</v>
      </c>
      <c r="Q4162" s="205"/>
      <c r="R4162" s="70" t="e">
        <f>VLOOKUP(Table7[[#This Row],[Patient PHN]],'[1]MASTER LIST'!$C:$D,2,FALSE)</f>
        <v>#N/A</v>
      </c>
    </row>
    <row r="4163" spans="1:18" x14ac:dyDescent="0.25">
      <c r="A4163" s="202"/>
      <c r="B4163" s="203"/>
      <c r="C4163" s="204"/>
      <c r="D4163" s="204"/>
      <c r="E4163" s="204"/>
      <c r="F4163" s="204"/>
      <c r="G4163" s="204"/>
      <c r="H4163" s="131"/>
      <c r="I4163" s="204"/>
      <c r="J4163" s="204"/>
      <c r="K4163" s="205"/>
      <c r="L4163" s="205"/>
      <c r="M4163" s="205"/>
      <c r="N4163" s="227">
        <f>Table7[[#This Row],[Drug Cost]]+Table7[[#This Row],[Drug Markup]]+Table7[[#This Row],[Drug Dispensing Fee]]</f>
        <v>0</v>
      </c>
      <c r="O4163" s="132"/>
      <c r="P4163" s="205">
        <f>Table7[[#This Row],[Total Drug Cost]]-Table7[[#This Row],[Total Third-party Pay]]</f>
        <v>0</v>
      </c>
      <c r="Q4163" s="205"/>
      <c r="R4163" s="70" t="e">
        <f>VLOOKUP(Table7[[#This Row],[Patient PHN]],'[1]MASTER LIST'!$C:$D,2,FALSE)</f>
        <v>#N/A</v>
      </c>
    </row>
    <row r="4164" spans="1:18" x14ac:dyDescent="0.25">
      <c r="A4164" s="202"/>
      <c r="B4164" s="203"/>
      <c r="C4164" s="204"/>
      <c r="D4164" s="204"/>
      <c r="E4164" s="204"/>
      <c r="F4164" s="204"/>
      <c r="G4164" s="204"/>
      <c r="H4164" s="131"/>
      <c r="I4164" s="204"/>
      <c r="J4164" s="204"/>
      <c r="K4164" s="205"/>
      <c r="L4164" s="205"/>
      <c r="M4164" s="205"/>
      <c r="N4164" s="227">
        <f>Table7[[#This Row],[Drug Cost]]+Table7[[#This Row],[Drug Markup]]+Table7[[#This Row],[Drug Dispensing Fee]]</f>
        <v>0</v>
      </c>
      <c r="O4164" s="132"/>
      <c r="P4164" s="205">
        <f>Table7[[#This Row],[Total Drug Cost]]-Table7[[#This Row],[Total Third-party Pay]]</f>
        <v>0</v>
      </c>
      <c r="Q4164" s="205"/>
      <c r="R4164" s="70" t="e">
        <f>VLOOKUP(Table7[[#This Row],[Patient PHN]],'[1]MASTER LIST'!$C:$D,2,FALSE)</f>
        <v>#N/A</v>
      </c>
    </row>
    <row r="4165" spans="1:18" x14ac:dyDescent="0.25">
      <c r="A4165" s="202"/>
      <c r="B4165" s="203"/>
      <c r="C4165" s="204"/>
      <c r="D4165" s="204"/>
      <c r="E4165" s="204"/>
      <c r="F4165" s="204"/>
      <c r="G4165" s="204"/>
      <c r="H4165" s="131"/>
      <c r="I4165" s="204"/>
      <c r="J4165" s="204"/>
      <c r="K4165" s="205"/>
      <c r="L4165" s="205"/>
      <c r="M4165" s="205"/>
      <c r="N4165" s="227">
        <f>Table7[[#This Row],[Drug Cost]]+Table7[[#This Row],[Drug Markup]]+Table7[[#This Row],[Drug Dispensing Fee]]</f>
        <v>0</v>
      </c>
      <c r="O4165" s="132"/>
      <c r="P4165" s="205">
        <f>Table7[[#This Row],[Total Drug Cost]]-Table7[[#This Row],[Total Third-party Pay]]</f>
        <v>0</v>
      </c>
      <c r="Q4165" s="205"/>
      <c r="R4165" s="70" t="e">
        <f>VLOOKUP(Table7[[#This Row],[Patient PHN]],'[1]MASTER LIST'!$C:$D,2,FALSE)</f>
        <v>#N/A</v>
      </c>
    </row>
    <row r="4166" spans="1:18" x14ac:dyDescent="0.25">
      <c r="A4166" s="202"/>
      <c r="B4166" s="203"/>
      <c r="C4166" s="204"/>
      <c r="D4166" s="204"/>
      <c r="E4166" s="204"/>
      <c r="F4166" s="204"/>
      <c r="G4166" s="204"/>
      <c r="H4166" s="131"/>
      <c r="I4166" s="204"/>
      <c r="J4166" s="204"/>
      <c r="K4166" s="205"/>
      <c r="L4166" s="205"/>
      <c r="M4166" s="205"/>
      <c r="N4166" s="227">
        <f>Table7[[#This Row],[Drug Cost]]+Table7[[#This Row],[Drug Markup]]+Table7[[#This Row],[Drug Dispensing Fee]]</f>
        <v>0</v>
      </c>
      <c r="O4166" s="132"/>
      <c r="P4166" s="205">
        <f>Table7[[#This Row],[Total Drug Cost]]-Table7[[#This Row],[Total Third-party Pay]]</f>
        <v>0</v>
      </c>
      <c r="Q4166" s="205"/>
      <c r="R4166" s="70" t="e">
        <f>VLOOKUP(Table7[[#This Row],[Patient PHN]],'[1]MASTER LIST'!$C:$D,2,FALSE)</f>
        <v>#N/A</v>
      </c>
    </row>
    <row r="4167" spans="1:18" x14ac:dyDescent="0.25">
      <c r="A4167" s="202"/>
      <c r="B4167" s="203"/>
      <c r="C4167" s="204"/>
      <c r="D4167" s="204"/>
      <c r="E4167" s="204"/>
      <c r="F4167" s="204"/>
      <c r="G4167" s="204"/>
      <c r="H4167" s="131"/>
      <c r="I4167" s="204"/>
      <c r="J4167" s="204"/>
      <c r="K4167" s="205"/>
      <c r="L4167" s="205"/>
      <c r="M4167" s="205"/>
      <c r="N4167" s="227">
        <f>Table7[[#This Row],[Drug Cost]]+Table7[[#This Row],[Drug Markup]]+Table7[[#This Row],[Drug Dispensing Fee]]</f>
        <v>0</v>
      </c>
      <c r="O4167" s="132"/>
      <c r="P4167" s="205">
        <f>Table7[[#This Row],[Total Drug Cost]]-Table7[[#This Row],[Total Third-party Pay]]</f>
        <v>0</v>
      </c>
      <c r="Q4167" s="205"/>
      <c r="R4167" s="70" t="e">
        <f>VLOOKUP(Table7[[#This Row],[Patient PHN]],'[1]MASTER LIST'!$C:$D,2,FALSE)</f>
        <v>#N/A</v>
      </c>
    </row>
    <row r="4168" spans="1:18" x14ac:dyDescent="0.25">
      <c r="A4168" s="202"/>
      <c r="B4168" s="203"/>
      <c r="C4168" s="204"/>
      <c r="D4168" s="204"/>
      <c r="E4168" s="204"/>
      <c r="F4168" s="204"/>
      <c r="G4168" s="204"/>
      <c r="H4168" s="131"/>
      <c r="I4168" s="204"/>
      <c r="J4168" s="204"/>
      <c r="K4168" s="205"/>
      <c r="L4168" s="205"/>
      <c r="M4168" s="205"/>
      <c r="N4168" s="227">
        <f>Table7[[#This Row],[Drug Cost]]+Table7[[#This Row],[Drug Markup]]+Table7[[#This Row],[Drug Dispensing Fee]]</f>
        <v>0</v>
      </c>
      <c r="O4168" s="132"/>
      <c r="P4168" s="205">
        <f>Table7[[#This Row],[Total Drug Cost]]-Table7[[#This Row],[Total Third-party Pay]]</f>
        <v>0</v>
      </c>
      <c r="Q4168" s="205"/>
      <c r="R4168" s="70" t="e">
        <f>VLOOKUP(Table7[[#This Row],[Patient PHN]],'[1]MASTER LIST'!$C:$D,2,FALSE)</f>
        <v>#N/A</v>
      </c>
    </row>
    <row r="4169" spans="1:18" x14ac:dyDescent="0.25">
      <c r="A4169" s="202"/>
      <c r="B4169" s="203"/>
      <c r="C4169" s="204"/>
      <c r="D4169" s="204"/>
      <c r="E4169" s="204"/>
      <c r="F4169" s="204"/>
      <c r="G4169" s="204"/>
      <c r="H4169" s="131"/>
      <c r="I4169" s="204"/>
      <c r="J4169" s="204"/>
      <c r="K4169" s="205"/>
      <c r="L4169" s="205"/>
      <c r="M4169" s="205"/>
      <c r="N4169" s="227">
        <f>Table7[[#This Row],[Drug Cost]]+Table7[[#This Row],[Drug Markup]]+Table7[[#This Row],[Drug Dispensing Fee]]</f>
        <v>0</v>
      </c>
      <c r="O4169" s="132"/>
      <c r="P4169" s="205">
        <f>Table7[[#This Row],[Total Drug Cost]]-Table7[[#This Row],[Total Third-party Pay]]</f>
        <v>0</v>
      </c>
      <c r="Q4169" s="205"/>
      <c r="R4169" s="70" t="e">
        <f>VLOOKUP(Table7[[#This Row],[Patient PHN]],'[1]MASTER LIST'!$C:$D,2,FALSE)</f>
        <v>#N/A</v>
      </c>
    </row>
    <row r="4170" spans="1:18" x14ac:dyDescent="0.25">
      <c r="A4170" s="202"/>
      <c r="B4170" s="203"/>
      <c r="C4170" s="204"/>
      <c r="D4170" s="204"/>
      <c r="E4170" s="204"/>
      <c r="F4170" s="204"/>
      <c r="G4170" s="204"/>
      <c r="H4170" s="131"/>
      <c r="I4170" s="204"/>
      <c r="J4170" s="204"/>
      <c r="K4170" s="205"/>
      <c r="L4170" s="205"/>
      <c r="M4170" s="205"/>
      <c r="N4170" s="227">
        <f>Table7[[#This Row],[Drug Cost]]+Table7[[#This Row],[Drug Markup]]+Table7[[#This Row],[Drug Dispensing Fee]]</f>
        <v>0</v>
      </c>
      <c r="O4170" s="132"/>
      <c r="P4170" s="205">
        <f>Table7[[#This Row],[Total Drug Cost]]-Table7[[#This Row],[Total Third-party Pay]]</f>
        <v>0</v>
      </c>
      <c r="Q4170" s="205"/>
      <c r="R4170" s="70" t="e">
        <f>VLOOKUP(Table7[[#This Row],[Patient PHN]],'[1]MASTER LIST'!$C:$D,2,FALSE)</f>
        <v>#N/A</v>
      </c>
    </row>
    <row r="4171" spans="1:18" x14ac:dyDescent="0.25">
      <c r="A4171" s="202"/>
      <c r="B4171" s="203"/>
      <c r="C4171" s="204"/>
      <c r="D4171" s="204"/>
      <c r="E4171" s="204"/>
      <c r="F4171" s="204"/>
      <c r="G4171" s="204"/>
      <c r="H4171" s="131"/>
      <c r="I4171" s="204"/>
      <c r="J4171" s="204"/>
      <c r="K4171" s="205"/>
      <c r="L4171" s="205"/>
      <c r="M4171" s="205"/>
      <c r="N4171" s="227">
        <f>Table7[[#This Row],[Drug Cost]]+Table7[[#This Row],[Drug Markup]]+Table7[[#This Row],[Drug Dispensing Fee]]</f>
        <v>0</v>
      </c>
      <c r="O4171" s="132"/>
      <c r="P4171" s="205">
        <f>Table7[[#This Row],[Total Drug Cost]]-Table7[[#This Row],[Total Third-party Pay]]</f>
        <v>0</v>
      </c>
      <c r="Q4171" s="205"/>
      <c r="R4171" s="70" t="e">
        <f>VLOOKUP(Table7[[#This Row],[Patient PHN]],'[1]MASTER LIST'!$C:$D,2,FALSE)</f>
        <v>#N/A</v>
      </c>
    </row>
    <row r="4172" spans="1:18" x14ac:dyDescent="0.25">
      <c r="A4172" s="202"/>
      <c r="B4172" s="203"/>
      <c r="C4172" s="204"/>
      <c r="D4172" s="204"/>
      <c r="E4172" s="204"/>
      <c r="F4172" s="204"/>
      <c r="G4172" s="204"/>
      <c r="H4172" s="131"/>
      <c r="I4172" s="204"/>
      <c r="J4172" s="204"/>
      <c r="K4172" s="205"/>
      <c r="L4172" s="205"/>
      <c r="M4172" s="205"/>
      <c r="N4172" s="227">
        <f>Table7[[#This Row],[Drug Cost]]+Table7[[#This Row],[Drug Markup]]+Table7[[#This Row],[Drug Dispensing Fee]]</f>
        <v>0</v>
      </c>
      <c r="O4172" s="132"/>
      <c r="P4172" s="205">
        <f>Table7[[#This Row],[Total Drug Cost]]-Table7[[#This Row],[Total Third-party Pay]]</f>
        <v>0</v>
      </c>
      <c r="Q4172" s="205"/>
      <c r="R4172" s="70" t="e">
        <f>VLOOKUP(Table7[[#This Row],[Patient PHN]],'[1]MASTER LIST'!$C:$D,2,FALSE)</f>
        <v>#N/A</v>
      </c>
    </row>
    <row r="4173" spans="1:18" x14ac:dyDescent="0.25">
      <c r="A4173" s="202"/>
      <c r="B4173" s="203"/>
      <c r="C4173" s="204"/>
      <c r="D4173" s="204"/>
      <c r="E4173" s="204"/>
      <c r="F4173" s="204"/>
      <c r="G4173" s="204"/>
      <c r="H4173" s="131"/>
      <c r="I4173" s="204"/>
      <c r="J4173" s="204"/>
      <c r="K4173" s="205"/>
      <c r="L4173" s="205"/>
      <c r="M4173" s="205"/>
      <c r="N4173" s="227">
        <f>Table7[[#This Row],[Drug Cost]]+Table7[[#This Row],[Drug Markup]]+Table7[[#This Row],[Drug Dispensing Fee]]</f>
        <v>0</v>
      </c>
      <c r="O4173" s="132"/>
      <c r="P4173" s="205">
        <f>Table7[[#This Row],[Total Drug Cost]]-Table7[[#This Row],[Total Third-party Pay]]</f>
        <v>0</v>
      </c>
      <c r="Q4173" s="205"/>
      <c r="R4173" s="70" t="e">
        <f>VLOOKUP(Table7[[#This Row],[Patient PHN]],'[1]MASTER LIST'!$C:$D,2,FALSE)</f>
        <v>#N/A</v>
      </c>
    </row>
    <row r="4174" spans="1:18" x14ac:dyDescent="0.25">
      <c r="A4174" s="202"/>
      <c r="B4174" s="203"/>
      <c r="C4174" s="204"/>
      <c r="D4174" s="204"/>
      <c r="E4174" s="204"/>
      <c r="F4174" s="204"/>
      <c r="G4174" s="204"/>
      <c r="H4174" s="131"/>
      <c r="I4174" s="204"/>
      <c r="J4174" s="204"/>
      <c r="K4174" s="205"/>
      <c r="L4174" s="205"/>
      <c r="M4174" s="205"/>
      <c r="N4174" s="227">
        <f>Table7[[#This Row],[Drug Cost]]+Table7[[#This Row],[Drug Markup]]+Table7[[#This Row],[Drug Dispensing Fee]]</f>
        <v>0</v>
      </c>
      <c r="O4174" s="132"/>
      <c r="P4174" s="205">
        <f>Table7[[#This Row],[Total Drug Cost]]-Table7[[#This Row],[Total Third-party Pay]]</f>
        <v>0</v>
      </c>
      <c r="Q4174" s="205"/>
      <c r="R4174" s="70" t="e">
        <f>VLOOKUP(Table7[[#This Row],[Patient PHN]],'[1]MASTER LIST'!$C:$D,2,FALSE)</f>
        <v>#N/A</v>
      </c>
    </row>
    <row r="4175" spans="1:18" x14ac:dyDescent="0.25">
      <c r="A4175" s="202"/>
      <c r="B4175" s="203"/>
      <c r="C4175" s="204"/>
      <c r="D4175" s="204"/>
      <c r="E4175" s="204"/>
      <c r="F4175" s="204"/>
      <c r="G4175" s="204"/>
      <c r="H4175" s="131"/>
      <c r="I4175" s="204"/>
      <c r="J4175" s="204"/>
      <c r="K4175" s="205"/>
      <c r="L4175" s="205"/>
      <c r="M4175" s="205"/>
      <c r="N4175" s="227">
        <f>Table7[[#This Row],[Drug Cost]]+Table7[[#This Row],[Drug Markup]]+Table7[[#This Row],[Drug Dispensing Fee]]</f>
        <v>0</v>
      </c>
      <c r="O4175" s="132"/>
      <c r="P4175" s="205">
        <f>Table7[[#This Row],[Total Drug Cost]]-Table7[[#This Row],[Total Third-party Pay]]</f>
        <v>0</v>
      </c>
      <c r="Q4175" s="205"/>
      <c r="R4175" s="70" t="e">
        <f>VLOOKUP(Table7[[#This Row],[Patient PHN]],'[1]MASTER LIST'!$C:$D,2,FALSE)</f>
        <v>#N/A</v>
      </c>
    </row>
    <row r="4176" spans="1:18" x14ac:dyDescent="0.25">
      <c r="A4176" s="202"/>
      <c r="B4176" s="203"/>
      <c r="C4176" s="204"/>
      <c r="D4176" s="204"/>
      <c r="E4176" s="204"/>
      <c r="F4176" s="204"/>
      <c r="G4176" s="204"/>
      <c r="H4176" s="131"/>
      <c r="I4176" s="204"/>
      <c r="J4176" s="204"/>
      <c r="K4176" s="205"/>
      <c r="L4176" s="205"/>
      <c r="M4176" s="205"/>
      <c r="N4176" s="227">
        <f>Table7[[#This Row],[Drug Cost]]+Table7[[#This Row],[Drug Markup]]+Table7[[#This Row],[Drug Dispensing Fee]]</f>
        <v>0</v>
      </c>
      <c r="O4176" s="132"/>
      <c r="P4176" s="205">
        <f>Table7[[#This Row],[Total Drug Cost]]-Table7[[#This Row],[Total Third-party Pay]]</f>
        <v>0</v>
      </c>
      <c r="Q4176" s="205"/>
      <c r="R4176" s="70" t="e">
        <f>VLOOKUP(Table7[[#This Row],[Patient PHN]],'[1]MASTER LIST'!$C:$D,2,FALSE)</f>
        <v>#N/A</v>
      </c>
    </row>
    <row r="4177" spans="1:18" x14ac:dyDescent="0.25">
      <c r="A4177" s="202"/>
      <c r="B4177" s="203"/>
      <c r="C4177" s="204"/>
      <c r="D4177" s="204"/>
      <c r="E4177" s="204"/>
      <c r="F4177" s="204"/>
      <c r="G4177" s="204"/>
      <c r="H4177" s="131"/>
      <c r="I4177" s="204"/>
      <c r="J4177" s="204"/>
      <c r="K4177" s="205"/>
      <c r="L4177" s="205"/>
      <c r="M4177" s="205"/>
      <c r="N4177" s="227">
        <f>Table7[[#This Row],[Drug Cost]]+Table7[[#This Row],[Drug Markup]]+Table7[[#This Row],[Drug Dispensing Fee]]</f>
        <v>0</v>
      </c>
      <c r="O4177" s="132"/>
      <c r="P4177" s="205">
        <f>Table7[[#This Row],[Total Drug Cost]]-Table7[[#This Row],[Total Third-party Pay]]</f>
        <v>0</v>
      </c>
      <c r="Q4177" s="205"/>
      <c r="R4177" s="70" t="e">
        <f>VLOOKUP(Table7[[#This Row],[Patient PHN]],'[1]MASTER LIST'!$C:$D,2,FALSE)</f>
        <v>#N/A</v>
      </c>
    </row>
    <row r="4178" spans="1:18" x14ac:dyDescent="0.25">
      <c r="A4178" s="202"/>
      <c r="B4178" s="203"/>
      <c r="C4178" s="204"/>
      <c r="D4178" s="204"/>
      <c r="E4178" s="204"/>
      <c r="F4178" s="204"/>
      <c r="G4178" s="204"/>
      <c r="H4178" s="131"/>
      <c r="I4178" s="204"/>
      <c r="J4178" s="204"/>
      <c r="K4178" s="205"/>
      <c r="L4178" s="205"/>
      <c r="M4178" s="205"/>
      <c r="N4178" s="227">
        <f>Table7[[#This Row],[Drug Cost]]+Table7[[#This Row],[Drug Markup]]+Table7[[#This Row],[Drug Dispensing Fee]]</f>
        <v>0</v>
      </c>
      <c r="O4178" s="132"/>
      <c r="P4178" s="205">
        <f>Table7[[#This Row],[Total Drug Cost]]-Table7[[#This Row],[Total Third-party Pay]]</f>
        <v>0</v>
      </c>
      <c r="Q4178" s="205"/>
      <c r="R4178" s="70" t="e">
        <f>VLOOKUP(Table7[[#This Row],[Patient PHN]],'[1]MASTER LIST'!$C:$D,2,FALSE)</f>
        <v>#N/A</v>
      </c>
    </row>
    <row r="4179" spans="1:18" x14ac:dyDescent="0.25">
      <c r="A4179" s="202"/>
      <c r="B4179" s="203"/>
      <c r="C4179" s="204"/>
      <c r="D4179" s="204"/>
      <c r="E4179" s="204"/>
      <c r="F4179" s="204"/>
      <c r="G4179" s="204"/>
      <c r="H4179" s="131"/>
      <c r="I4179" s="204"/>
      <c r="J4179" s="204"/>
      <c r="K4179" s="205"/>
      <c r="L4179" s="205"/>
      <c r="M4179" s="205"/>
      <c r="N4179" s="227">
        <f>Table7[[#This Row],[Drug Cost]]+Table7[[#This Row],[Drug Markup]]+Table7[[#This Row],[Drug Dispensing Fee]]</f>
        <v>0</v>
      </c>
      <c r="O4179" s="132"/>
      <c r="P4179" s="205">
        <f>Table7[[#This Row],[Total Drug Cost]]-Table7[[#This Row],[Total Third-party Pay]]</f>
        <v>0</v>
      </c>
      <c r="Q4179" s="205"/>
      <c r="R4179" s="70" t="e">
        <f>VLOOKUP(Table7[[#This Row],[Patient PHN]],'[1]MASTER LIST'!$C:$D,2,FALSE)</f>
        <v>#N/A</v>
      </c>
    </row>
    <row r="4180" spans="1:18" x14ac:dyDescent="0.25">
      <c r="A4180" s="202"/>
      <c r="B4180" s="203"/>
      <c r="C4180" s="204"/>
      <c r="D4180" s="204"/>
      <c r="E4180" s="204"/>
      <c r="F4180" s="204"/>
      <c r="G4180" s="204"/>
      <c r="H4180" s="131"/>
      <c r="I4180" s="204"/>
      <c r="J4180" s="204"/>
      <c r="K4180" s="205"/>
      <c r="L4180" s="205"/>
      <c r="M4180" s="205"/>
      <c r="N4180" s="227">
        <f>Table7[[#This Row],[Drug Cost]]+Table7[[#This Row],[Drug Markup]]+Table7[[#This Row],[Drug Dispensing Fee]]</f>
        <v>0</v>
      </c>
      <c r="O4180" s="132"/>
      <c r="P4180" s="205">
        <f>Table7[[#This Row],[Total Drug Cost]]-Table7[[#This Row],[Total Third-party Pay]]</f>
        <v>0</v>
      </c>
      <c r="Q4180" s="205"/>
      <c r="R4180" s="70" t="e">
        <f>VLOOKUP(Table7[[#This Row],[Patient PHN]],'[1]MASTER LIST'!$C:$D,2,FALSE)</f>
        <v>#N/A</v>
      </c>
    </row>
    <row r="4181" spans="1:18" x14ac:dyDescent="0.25">
      <c r="A4181" s="202"/>
      <c r="B4181" s="203"/>
      <c r="C4181" s="204"/>
      <c r="D4181" s="204"/>
      <c r="E4181" s="204"/>
      <c r="F4181" s="204"/>
      <c r="G4181" s="204"/>
      <c r="H4181" s="131"/>
      <c r="I4181" s="204"/>
      <c r="J4181" s="204"/>
      <c r="K4181" s="205"/>
      <c r="L4181" s="205"/>
      <c r="M4181" s="205"/>
      <c r="N4181" s="227">
        <f>Table7[[#This Row],[Drug Cost]]+Table7[[#This Row],[Drug Markup]]+Table7[[#This Row],[Drug Dispensing Fee]]</f>
        <v>0</v>
      </c>
      <c r="O4181" s="132"/>
      <c r="P4181" s="205">
        <f>Table7[[#This Row],[Total Drug Cost]]-Table7[[#This Row],[Total Third-party Pay]]</f>
        <v>0</v>
      </c>
      <c r="Q4181" s="205"/>
      <c r="R4181" s="70" t="e">
        <f>VLOOKUP(Table7[[#This Row],[Patient PHN]],'[1]MASTER LIST'!$C:$D,2,FALSE)</f>
        <v>#N/A</v>
      </c>
    </row>
    <row r="4182" spans="1:18" x14ac:dyDescent="0.25">
      <c r="A4182" s="202"/>
      <c r="B4182" s="203"/>
      <c r="C4182" s="204"/>
      <c r="D4182" s="204"/>
      <c r="E4182" s="204"/>
      <c r="F4182" s="204"/>
      <c r="G4182" s="204"/>
      <c r="H4182" s="131"/>
      <c r="I4182" s="204"/>
      <c r="J4182" s="204"/>
      <c r="K4182" s="205"/>
      <c r="L4182" s="205"/>
      <c r="M4182" s="205"/>
      <c r="N4182" s="227">
        <f>Table7[[#This Row],[Drug Cost]]+Table7[[#This Row],[Drug Markup]]+Table7[[#This Row],[Drug Dispensing Fee]]</f>
        <v>0</v>
      </c>
      <c r="O4182" s="132"/>
      <c r="P4182" s="205">
        <f>Table7[[#This Row],[Total Drug Cost]]-Table7[[#This Row],[Total Third-party Pay]]</f>
        <v>0</v>
      </c>
      <c r="Q4182" s="205"/>
      <c r="R4182" s="70" t="e">
        <f>VLOOKUP(Table7[[#This Row],[Patient PHN]],'[1]MASTER LIST'!$C:$D,2,FALSE)</f>
        <v>#N/A</v>
      </c>
    </row>
    <row r="4183" spans="1:18" x14ac:dyDescent="0.25">
      <c r="A4183" s="202"/>
      <c r="B4183" s="203"/>
      <c r="C4183" s="204"/>
      <c r="D4183" s="204"/>
      <c r="E4183" s="204"/>
      <c r="F4183" s="204"/>
      <c r="G4183" s="204"/>
      <c r="H4183" s="131"/>
      <c r="I4183" s="204"/>
      <c r="J4183" s="204"/>
      <c r="K4183" s="205"/>
      <c r="L4183" s="205"/>
      <c r="M4183" s="205"/>
      <c r="N4183" s="227">
        <f>Table7[[#This Row],[Drug Cost]]+Table7[[#This Row],[Drug Markup]]+Table7[[#This Row],[Drug Dispensing Fee]]</f>
        <v>0</v>
      </c>
      <c r="O4183" s="132"/>
      <c r="P4183" s="205">
        <f>Table7[[#This Row],[Total Drug Cost]]-Table7[[#This Row],[Total Third-party Pay]]</f>
        <v>0</v>
      </c>
      <c r="Q4183" s="205"/>
      <c r="R4183" s="70" t="e">
        <f>VLOOKUP(Table7[[#This Row],[Patient PHN]],'[1]MASTER LIST'!$C:$D,2,FALSE)</f>
        <v>#N/A</v>
      </c>
    </row>
    <row r="4184" spans="1:18" x14ac:dyDescent="0.25">
      <c r="A4184" s="202"/>
      <c r="B4184" s="203"/>
      <c r="C4184" s="204"/>
      <c r="D4184" s="204"/>
      <c r="E4184" s="204"/>
      <c r="F4184" s="204"/>
      <c r="G4184" s="204"/>
      <c r="H4184" s="131"/>
      <c r="I4184" s="204"/>
      <c r="J4184" s="204"/>
      <c r="K4184" s="205"/>
      <c r="L4184" s="205"/>
      <c r="M4184" s="205"/>
      <c r="N4184" s="227">
        <f>Table7[[#This Row],[Drug Cost]]+Table7[[#This Row],[Drug Markup]]+Table7[[#This Row],[Drug Dispensing Fee]]</f>
        <v>0</v>
      </c>
      <c r="O4184" s="132"/>
      <c r="P4184" s="205">
        <f>Table7[[#This Row],[Total Drug Cost]]-Table7[[#This Row],[Total Third-party Pay]]</f>
        <v>0</v>
      </c>
      <c r="Q4184" s="205"/>
      <c r="R4184" s="70" t="e">
        <f>VLOOKUP(Table7[[#This Row],[Patient PHN]],'[1]MASTER LIST'!$C:$D,2,FALSE)</f>
        <v>#N/A</v>
      </c>
    </row>
    <row r="4185" spans="1:18" x14ac:dyDescent="0.25">
      <c r="A4185" s="202"/>
      <c r="B4185" s="203"/>
      <c r="C4185" s="204"/>
      <c r="D4185" s="204"/>
      <c r="E4185" s="204"/>
      <c r="F4185" s="204"/>
      <c r="G4185" s="204"/>
      <c r="H4185" s="131"/>
      <c r="I4185" s="204"/>
      <c r="J4185" s="204"/>
      <c r="K4185" s="205"/>
      <c r="L4185" s="205"/>
      <c r="M4185" s="205"/>
      <c r="N4185" s="227">
        <f>Table7[[#This Row],[Drug Cost]]+Table7[[#This Row],[Drug Markup]]+Table7[[#This Row],[Drug Dispensing Fee]]</f>
        <v>0</v>
      </c>
      <c r="O4185" s="132"/>
      <c r="P4185" s="205">
        <f>Table7[[#This Row],[Total Drug Cost]]-Table7[[#This Row],[Total Third-party Pay]]</f>
        <v>0</v>
      </c>
      <c r="Q4185" s="205"/>
      <c r="R4185" s="70" t="e">
        <f>VLOOKUP(Table7[[#This Row],[Patient PHN]],'[1]MASTER LIST'!$C:$D,2,FALSE)</f>
        <v>#N/A</v>
      </c>
    </row>
    <row r="4186" spans="1:18" x14ac:dyDescent="0.25">
      <c r="A4186" s="202"/>
      <c r="B4186" s="203"/>
      <c r="C4186" s="204"/>
      <c r="D4186" s="204"/>
      <c r="E4186" s="204"/>
      <c r="F4186" s="204"/>
      <c r="G4186" s="204"/>
      <c r="H4186" s="131"/>
      <c r="I4186" s="204"/>
      <c r="J4186" s="204"/>
      <c r="K4186" s="205"/>
      <c r="L4186" s="205"/>
      <c r="M4186" s="205"/>
      <c r="N4186" s="227">
        <f>Table7[[#This Row],[Drug Cost]]+Table7[[#This Row],[Drug Markup]]+Table7[[#This Row],[Drug Dispensing Fee]]</f>
        <v>0</v>
      </c>
      <c r="O4186" s="132"/>
      <c r="P4186" s="205">
        <f>Table7[[#This Row],[Total Drug Cost]]-Table7[[#This Row],[Total Third-party Pay]]</f>
        <v>0</v>
      </c>
      <c r="Q4186" s="205"/>
      <c r="R4186" s="70" t="e">
        <f>VLOOKUP(Table7[[#This Row],[Patient PHN]],'[1]MASTER LIST'!$C:$D,2,FALSE)</f>
        <v>#N/A</v>
      </c>
    </row>
    <row r="4187" spans="1:18" x14ac:dyDescent="0.25">
      <c r="A4187" s="202"/>
      <c r="B4187" s="203"/>
      <c r="C4187" s="204"/>
      <c r="D4187" s="204"/>
      <c r="E4187" s="204"/>
      <c r="F4187" s="204"/>
      <c r="G4187" s="204"/>
      <c r="H4187" s="131"/>
      <c r="I4187" s="204"/>
      <c r="J4187" s="204"/>
      <c r="K4187" s="205"/>
      <c r="L4187" s="205"/>
      <c r="M4187" s="205"/>
      <c r="N4187" s="227">
        <f>Table7[[#This Row],[Drug Cost]]+Table7[[#This Row],[Drug Markup]]+Table7[[#This Row],[Drug Dispensing Fee]]</f>
        <v>0</v>
      </c>
      <c r="O4187" s="132"/>
      <c r="P4187" s="205">
        <f>Table7[[#This Row],[Total Drug Cost]]-Table7[[#This Row],[Total Third-party Pay]]</f>
        <v>0</v>
      </c>
      <c r="Q4187" s="205"/>
      <c r="R4187" s="70" t="e">
        <f>VLOOKUP(Table7[[#This Row],[Patient PHN]],'[1]MASTER LIST'!$C:$D,2,FALSE)</f>
        <v>#N/A</v>
      </c>
    </row>
    <row r="4188" spans="1:18" x14ac:dyDescent="0.25">
      <c r="A4188" s="202"/>
      <c r="B4188" s="203"/>
      <c r="C4188" s="204"/>
      <c r="D4188" s="204"/>
      <c r="E4188" s="204"/>
      <c r="F4188" s="204"/>
      <c r="G4188" s="204"/>
      <c r="H4188" s="131"/>
      <c r="I4188" s="204"/>
      <c r="J4188" s="204"/>
      <c r="K4188" s="205"/>
      <c r="L4188" s="205"/>
      <c r="M4188" s="205"/>
      <c r="N4188" s="227">
        <f>Table7[[#This Row],[Drug Cost]]+Table7[[#This Row],[Drug Markup]]+Table7[[#This Row],[Drug Dispensing Fee]]</f>
        <v>0</v>
      </c>
      <c r="O4188" s="132"/>
      <c r="P4188" s="205">
        <f>Table7[[#This Row],[Total Drug Cost]]-Table7[[#This Row],[Total Third-party Pay]]</f>
        <v>0</v>
      </c>
      <c r="Q4188" s="205"/>
      <c r="R4188" s="70" t="e">
        <f>VLOOKUP(Table7[[#This Row],[Patient PHN]],'[1]MASTER LIST'!$C:$D,2,FALSE)</f>
        <v>#N/A</v>
      </c>
    </row>
    <row r="4189" spans="1:18" x14ac:dyDescent="0.25">
      <c r="A4189" s="202"/>
      <c r="B4189" s="203"/>
      <c r="C4189" s="204"/>
      <c r="D4189" s="204"/>
      <c r="E4189" s="204"/>
      <c r="F4189" s="204"/>
      <c r="G4189" s="204"/>
      <c r="H4189" s="131"/>
      <c r="I4189" s="204"/>
      <c r="J4189" s="204"/>
      <c r="K4189" s="205"/>
      <c r="L4189" s="205"/>
      <c r="M4189" s="205"/>
      <c r="N4189" s="227">
        <f>Table7[[#This Row],[Drug Cost]]+Table7[[#This Row],[Drug Markup]]+Table7[[#This Row],[Drug Dispensing Fee]]</f>
        <v>0</v>
      </c>
      <c r="O4189" s="132"/>
      <c r="P4189" s="205">
        <f>Table7[[#This Row],[Total Drug Cost]]-Table7[[#This Row],[Total Third-party Pay]]</f>
        <v>0</v>
      </c>
      <c r="Q4189" s="205"/>
      <c r="R4189" s="70" t="e">
        <f>VLOOKUP(Table7[[#This Row],[Patient PHN]],'[1]MASTER LIST'!$C:$D,2,FALSE)</f>
        <v>#N/A</v>
      </c>
    </row>
    <row r="4190" spans="1:18" x14ac:dyDescent="0.25">
      <c r="A4190" s="202"/>
      <c r="B4190" s="203"/>
      <c r="C4190" s="204"/>
      <c r="D4190" s="204"/>
      <c r="E4190" s="204"/>
      <c r="F4190" s="204"/>
      <c r="G4190" s="204"/>
      <c r="H4190" s="131"/>
      <c r="I4190" s="204"/>
      <c r="J4190" s="204"/>
      <c r="K4190" s="205"/>
      <c r="L4190" s="205"/>
      <c r="M4190" s="205"/>
      <c r="N4190" s="227">
        <f>Table7[[#This Row],[Drug Cost]]+Table7[[#This Row],[Drug Markup]]+Table7[[#This Row],[Drug Dispensing Fee]]</f>
        <v>0</v>
      </c>
      <c r="O4190" s="132"/>
      <c r="P4190" s="205">
        <f>Table7[[#This Row],[Total Drug Cost]]-Table7[[#This Row],[Total Third-party Pay]]</f>
        <v>0</v>
      </c>
      <c r="Q4190" s="205"/>
      <c r="R4190" s="70" t="e">
        <f>VLOOKUP(Table7[[#This Row],[Patient PHN]],'[1]MASTER LIST'!$C:$D,2,FALSE)</f>
        <v>#N/A</v>
      </c>
    </row>
    <row r="4191" spans="1:18" x14ac:dyDescent="0.25">
      <c r="A4191" s="202"/>
      <c r="B4191" s="203"/>
      <c r="C4191" s="204"/>
      <c r="D4191" s="204"/>
      <c r="E4191" s="204"/>
      <c r="F4191" s="204"/>
      <c r="G4191" s="204"/>
      <c r="H4191" s="131"/>
      <c r="I4191" s="204"/>
      <c r="J4191" s="204"/>
      <c r="K4191" s="205"/>
      <c r="L4191" s="205"/>
      <c r="M4191" s="205"/>
      <c r="N4191" s="227">
        <f>Table7[[#This Row],[Drug Cost]]+Table7[[#This Row],[Drug Markup]]+Table7[[#This Row],[Drug Dispensing Fee]]</f>
        <v>0</v>
      </c>
      <c r="O4191" s="132"/>
      <c r="P4191" s="205">
        <f>Table7[[#This Row],[Total Drug Cost]]-Table7[[#This Row],[Total Third-party Pay]]</f>
        <v>0</v>
      </c>
      <c r="Q4191" s="205"/>
      <c r="R4191" s="70" t="e">
        <f>VLOOKUP(Table7[[#This Row],[Patient PHN]],'[1]MASTER LIST'!$C:$D,2,FALSE)</f>
        <v>#N/A</v>
      </c>
    </row>
    <row r="4192" spans="1:18" x14ac:dyDescent="0.25">
      <c r="A4192" s="202"/>
      <c r="B4192" s="203"/>
      <c r="C4192" s="204"/>
      <c r="D4192" s="204"/>
      <c r="E4192" s="204"/>
      <c r="F4192" s="204"/>
      <c r="G4192" s="204"/>
      <c r="H4192" s="131"/>
      <c r="I4192" s="204"/>
      <c r="J4192" s="204"/>
      <c r="K4192" s="205"/>
      <c r="L4192" s="205"/>
      <c r="M4192" s="205"/>
      <c r="N4192" s="227">
        <f>Table7[[#This Row],[Drug Cost]]+Table7[[#This Row],[Drug Markup]]+Table7[[#This Row],[Drug Dispensing Fee]]</f>
        <v>0</v>
      </c>
      <c r="O4192" s="132"/>
      <c r="P4192" s="205">
        <f>Table7[[#This Row],[Total Drug Cost]]-Table7[[#This Row],[Total Third-party Pay]]</f>
        <v>0</v>
      </c>
      <c r="Q4192" s="205"/>
      <c r="R4192" s="70" t="e">
        <f>VLOOKUP(Table7[[#This Row],[Patient PHN]],'[1]MASTER LIST'!$C:$D,2,FALSE)</f>
        <v>#N/A</v>
      </c>
    </row>
    <row r="4193" spans="1:18" x14ac:dyDescent="0.25">
      <c r="A4193" s="202"/>
      <c r="B4193" s="203"/>
      <c r="C4193" s="204"/>
      <c r="D4193" s="204"/>
      <c r="E4193" s="204"/>
      <c r="F4193" s="204"/>
      <c r="G4193" s="204"/>
      <c r="H4193" s="131"/>
      <c r="I4193" s="204"/>
      <c r="J4193" s="204"/>
      <c r="K4193" s="205"/>
      <c r="L4193" s="205"/>
      <c r="M4193" s="205"/>
      <c r="N4193" s="227">
        <f>Table7[[#This Row],[Drug Cost]]+Table7[[#This Row],[Drug Markup]]+Table7[[#This Row],[Drug Dispensing Fee]]</f>
        <v>0</v>
      </c>
      <c r="O4193" s="132"/>
      <c r="P4193" s="205">
        <f>Table7[[#This Row],[Total Drug Cost]]-Table7[[#This Row],[Total Third-party Pay]]</f>
        <v>0</v>
      </c>
      <c r="Q4193" s="205"/>
      <c r="R4193" s="70" t="e">
        <f>VLOOKUP(Table7[[#This Row],[Patient PHN]],'[1]MASTER LIST'!$C:$D,2,FALSE)</f>
        <v>#N/A</v>
      </c>
    </row>
    <row r="4194" spans="1:18" x14ac:dyDescent="0.25">
      <c r="A4194" s="202"/>
      <c r="B4194" s="203"/>
      <c r="C4194" s="204"/>
      <c r="D4194" s="204"/>
      <c r="E4194" s="204"/>
      <c r="F4194" s="204"/>
      <c r="G4194" s="204"/>
      <c r="H4194" s="131"/>
      <c r="I4194" s="204"/>
      <c r="J4194" s="204"/>
      <c r="K4194" s="205"/>
      <c r="L4194" s="205"/>
      <c r="M4194" s="205"/>
      <c r="N4194" s="227">
        <f>Table7[[#This Row],[Drug Cost]]+Table7[[#This Row],[Drug Markup]]+Table7[[#This Row],[Drug Dispensing Fee]]</f>
        <v>0</v>
      </c>
      <c r="O4194" s="132"/>
      <c r="P4194" s="205">
        <f>Table7[[#This Row],[Total Drug Cost]]-Table7[[#This Row],[Total Third-party Pay]]</f>
        <v>0</v>
      </c>
      <c r="Q4194" s="205"/>
      <c r="R4194" s="70" t="e">
        <f>VLOOKUP(Table7[[#This Row],[Patient PHN]],'[1]MASTER LIST'!$C:$D,2,FALSE)</f>
        <v>#N/A</v>
      </c>
    </row>
    <row r="4195" spans="1:18" x14ac:dyDescent="0.25">
      <c r="A4195" s="202"/>
      <c r="B4195" s="203"/>
      <c r="C4195" s="204"/>
      <c r="D4195" s="204"/>
      <c r="E4195" s="204"/>
      <c r="F4195" s="204"/>
      <c r="G4195" s="204"/>
      <c r="H4195" s="131"/>
      <c r="I4195" s="204"/>
      <c r="J4195" s="204"/>
      <c r="K4195" s="205"/>
      <c r="L4195" s="205"/>
      <c r="M4195" s="205"/>
      <c r="N4195" s="227">
        <f>Table7[[#This Row],[Drug Cost]]+Table7[[#This Row],[Drug Markup]]+Table7[[#This Row],[Drug Dispensing Fee]]</f>
        <v>0</v>
      </c>
      <c r="O4195" s="132"/>
      <c r="P4195" s="205">
        <f>Table7[[#This Row],[Total Drug Cost]]-Table7[[#This Row],[Total Third-party Pay]]</f>
        <v>0</v>
      </c>
      <c r="Q4195" s="205"/>
      <c r="R4195" s="70" t="e">
        <f>VLOOKUP(Table7[[#This Row],[Patient PHN]],'[1]MASTER LIST'!$C:$D,2,FALSE)</f>
        <v>#N/A</v>
      </c>
    </row>
    <row r="4196" spans="1:18" x14ac:dyDescent="0.25">
      <c r="A4196" s="202"/>
      <c r="B4196" s="203"/>
      <c r="C4196" s="204"/>
      <c r="D4196" s="204"/>
      <c r="E4196" s="204"/>
      <c r="F4196" s="204"/>
      <c r="G4196" s="204"/>
      <c r="H4196" s="131"/>
      <c r="I4196" s="204"/>
      <c r="J4196" s="204"/>
      <c r="K4196" s="205"/>
      <c r="L4196" s="205"/>
      <c r="M4196" s="205"/>
      <c r="N4196" s="227">
        <f>Table7[[#This Row],[Drug Cost]]+Table7[[#This Row],[Drug Markup]]+Table7[[#This Row],[Drug Dispensing Fee]]</f>
        <v>0</v>
      </c>
      <c r="O4196" s="132"/>
      <c r="P4196" s="205">
        <f>Table7[[#This Row],[Total Drug Cost]]-Table7[[#This Row],[Total Third-party Pay]]</f>
        <v>0</v>
      </c>
      <c r="Q4196" s="205"/>
      <c r="R4196" s="70" t="e">
        <f>VLOOKUP(Table7[[#This Row],[Patient PHN]],'[1]MASTER LIST'!$C:$D,2,FALSE)</f>
        <v>#N/A</v>
      </c>
    </row>
    <row r="4197" spans="1:18" x14ac:dyDescent="0.25">
      <c r="A4197" s="202"/>
      <c r="B4197" s="203"/>
      <c r="C4197" s="204"/>
      <c r="D4197" s="204"/>
      <c r="E4197" s="204"/>
      <c r="F4197" s="204"/>
      <c r="G4197" s="204"/>
      <c r="H4197" s="131"/>
      <c r="I4197" s="204"/>
      <c r="J4197" s="204"/>
      <c r="K4197" s="205"/>
      <c r="L4197" s="205"/>
      <c r="M4197" s="205"/>
      <c r="N4197" s="227">
        <f>Table7[[#This Row],[Drug Cost]]+Table7[[#This Row],[Drug Markup]]+Table7[[#This Row],[Drug Dispensing Fee]]</f>
        <v>0</v>
      </c>
      <c r="O4197" s="132"/>
      <c r="P4197" s="205">
        <f>Table7[[#This Row],[Total Drug Cost]]-Table7[[#This Row],[Total Third-party Pay]]</f>
        <v>0</v>
      </c>
      <c r="Q4197" s="205"/>
      <c r="R4197" s="70" t="e">
        <f>VLOOKUP(Table7[[#This Row],[Patient PHN]],'[1]MASTER LIST'!$C:$D,2,FALSE)</f>
        <v>#N/A</v>
      </c>
    </row>
    <row r="4198" spans="1:18" x14ac:dyDescent="0.25">
      <c r="A4198" s="202"/>
      <c r="B4198" s="203"/>
      <c r="C4198" s="204"/>
      <c r="D4198" s="204"/>
      <c r="E4198" s="204"/>
      <c r="F4198" s="204"/>
      <c r="G4198" s="204"/>
      <c r="H4198" s="131"/>
      <c r="I4198" s="204"/>
      <c r="J4198" s="204"/>
      <c r="K4198" s="205"/>
      <c r="L4198" s="205"/>
      <c r="M4198" s="205"/>
      <c r="N4198" s="227">
        <f>Table7[[#This Row],[Drug Cost]]+Table7[[#This Row],[Drug Markup]]+Table7[[#This Row],[Drug Dispensing Fee]]</f>
        <v>0</v>
      </c>
      <c r="O4198" s="132"/>
      <c r="P4198" s="205">
        <f>Table7[[#This Row],[Total Drug Cost]]-Table7[[#This Row],[Total Third-party Pay]]</f>
        <v>0</v>
      </c>
      <c r="Q4198" s="205"/>
      <c r="R4198" s="70" t="e">
        <f>VLOOKUP(Table7[[#This Row],[Patient PHN]],'[1]MASTER LIST'!$C:$D,2,FALSE)</f>
        <v>#N/A</v>
      </c>
    </row>
    <row r="4199" spans="1:18" x14ac:dyDescent="0.25">
      <c r="A4199" s="202"/>
      <c r="B4199" s="203"/>
      <c r="C4199" s="204"/>
      <c r="D4199" s="204"/>
      <c r="E4199" s="204"/>
      <c r="F4199" s="204"/>
      <c r="G4199" s="204"/>
      <c r="H4199" s="131"/>
      <c r="I4199" s="204"/>
      <c r="J4199" s="204"/>
      <c r="K4199" s="205"/>
      <c r="L4199" s="205"/>
      <c r="M4199" s="205"/>
      <c r="N4199" s="227">
        <f>Table7[[#This Row],[Drug Cost]]+Table7[[#This Row],[Drug Markup]]+Table7[[#This Row],[Drug Dispensing Fee]]</f>
        <v>0</v>
      </c>
      <c r="O4199" s="132"/>
      <c r="P4199" s="205">
        <f>Table7[[#This Row],[Total Drug Cost]]-Table7[[#This Row],[Total Third-party Pay]]</f>
        <v>0</v>
      </c>
      <c r="Q4199" s="205"/>
      <c r="R4199" s="70" t="e">
        <f>VLOOKUP(Table7[[#This Row],[Patient PHN]],'[1]MASTER LIST'!$C:$D,2,FALSE)</f>
        <v>#N/A</v>
      </c>
    </row>
    <row r="4200" spans="1:18" x14ac:dyDescent="0.25">
      <c r="A4200" s="202"/>
      <c r="B4200" s="203"/>
      <c r="C4200" s="204"/>
      <c r="D4200" s="204"/>
      <c r="E4200" s="204"/>
      <c r="F4200" s="204"/>
      <c r="G4200" s="204"/>
      <c r="H4200" s="131"/>
      <c r="I4200" s="204"/>
      <c r="J4200" s="204"/>
      <c r="K4200" s="205"/>
      <c r="L4200" s="205"/>
      <c r="M4200" s="205"/>
      <c r="N4200" s="227">
        <f>Table7[[#This Row],[Drug Cost]]+Table7[[#This Row],[Drug Markup]]+Table7[[#This Row],[Drug Dispensing Fee]]</f>
        <v>0</v>
      </c>
      <c r="O4200" s="132"/>
      <c r="P4200" s="205">
        <f>Table7[[#This Row],[Total Drug Cost]]-Table7[[#This Row],[Total Third-party Pay]]</f>
        <v>0</v>
      </c>
      <c r="Q4200" s="205"/>
      <c r="R4200" s="70" t="e">
        <f>VLOOKUP(Table7[[#This Row],[Patient PHN]],'[1]MASTER LIST'!$C:$D,2,FALSE)</f>
        <v>#N/A</v>
      </c>
    </row>
    <row r="4201" spans="1:18" x14ac:dyDescent="0.25">
      <c r="A4201" s="202"/>
      <c r="B4201" s="203"/>
      <c r="C4201" s="204"/>
      <c r="D4201" s="204"/>
      <c r="E4201" s="204"/>
      <c r="F4201" s="204"/>
      <c r="G4201" s="204"/>
      <c r="H4201" s="131"/>
      <c r="I4201" s="204"/>
      <c r="J4201" s="204"/>
      <c r="K4201" s="205"/>
      <c r="L4201" s="205"/>
      <c r="M4201" s="205"/>
      <c r="N4201" s="227">
        <f>Table7[[#This Row],[Drug Cost]]+Table7[[#This Row],[Drug Markup]]+Table7[[#This Row],[Drug Dispensing Fee]]</f>
        <v>0</v>
      </c>
      <c r="O4201" s="132"/>
      <c r="P4201" s="205">
        <f>Table7[[#This Row],[Total Drug Cost]]-Table7[[#This Row],[Total Third-party Pay]]</f>
        <v>0</v>
      </c>
      <c r="Q4201" s="205"/>
      <c r="R4201" s="70" t="e">
        <f>VLOOKUP(Table7[[#This Row],[Patient PHN]],'[1]MASTER LIST'!$C:$D,2,FALSE)</f>
        <v>#N/A</v>
      </c>
    </row>
    <row r="4202" spans="1:18" x14ac:dyDescent="0.25">
      <c r="A4202" s="202"/>
      <c r="B4202" s="203"/>
      <c r="C4202" s="204"/>
      <c r="D4202" s="204"/>
      <c r="E4202" s="204"/>
      <c r="F4202" s="204"/>
      <c r="G4202" s="204"/>
      <c r="H4202" s="131"/>
      <c r="I4202" s="204"/>
      <c r="J4202" s="204"/>
      <c r="K4202" s="205"/>
      <c r="L4202" s="205"/>
      <c r="M4202" s="205"/>
      <c r="N4202" s="227">
        <f>Table7[[#This Row],[Drug Cost]]+Table7[[#This Row],[Drug Markup]]+Table7[[#This Row],[Drug Dispensing Fee]]</f>
        <v>0</v>
      </c>
      <c r="O4202" s="132"/>
      <c r="P4202" s="205">
        <f>Table7[[#This Row],[Total Drug Cost]]-Table7[[#This Row],[Total Third-party Pay]]</f>
        <v>0</v>
      </c>
      <c r="Q4202" s="205"/>
      <c r="R4202" s="70" t="e">
        <f>VLOOKUP(Table7[[#This Row],[Patient PHN]],'[1]MASTER LIST'!$C:$D,2,FALSE)</f>
        <v>#N/A</v>
      </c>
    </row>
    <row r="4203" spans="1:18" x14ac:dyDescent="0.25">
      <c r="A4203" s="202"/>
      <c r="B4203" s="203"/>
      <c r="C4203" s="204"/>
      <c r="D4203" s="204"/>
      <c r="E4203" s="204"/>
      <c r="F4203" s="204"/>
      <c r="G4203" s="204"/>
      <c r="H4203" s="131"/>
      <c r="I4203" s="204"/>
      <c r="J4203" s="204"/>
      <c r="K4203" s="205"/>
      <c r="L4203" s="205"/>
      <c r="M4203" s="205"/>
      <c r="N4203" s="227">
        <f>Table7[[#This Row],[Drug Cost]]+Table7[[#This Row],[Drug Markup]]+Table7[[#This Row],[Drug Dispensing Fee]]</f>
        <v>0</v>
      </c>
      <c r="O4203" s="132"/>
      <c r="P4203" s="205">
        <f>Table7[[#This Row],[Total Drug Cost]]-Table7[[#This Row],[Total Third-party Pay]]</f>
        <v>0</v>
      </c>
      <c r="Q4203" s="205"/>
      <c r="R4203" s="70" t="e">
        <f>VLOOKUP(Table7[[#This Row],[Patient PHN]],'[1]MASTER LIST'!$C:$D,2,FALSE)</f>
        <v>#N/A</v>
      </c>
    </row>
    <row r="4204" spans="1:18" x14ac:dyDescent="0.25">
      <c r="A4204" s="202"/>
      <c r="B4204" s="203"/>
      <c r="C4204" s="204"/>
      <c r="D4204" s="204"/>
      <c r="E4204" s="204"/>
      <c r="F4204" s="204"/>
      <c r="G4204" s="204"/>
      <c r="H4204" s="131"/>
      <c r="I4204" s="204"/>
      <c r="J4204" s="204"/>
      <c r="K4204" s="205"/>
      <c r="L4204" s="205"/>
      <c r="M4204" s="205"/>
      <c r="N4204" s="227">
        <f>Table7[[#This Row],[Drug Cost]]+Table7[[#This Row],[Drug Markup]]+Table7[[#This Row],[Drug Dispensing Fee]]</f>
        <v>0</v>
      </c>
      <c r="O4204" s="132"/>
      <c r="P4204" s="205">
        <f>Table7[[#This Row],[Total Drug Cost]]-Table7[[#This Row],[Total Third-party Pay]]</f>
        <v>0</v>
      </c>
      <c r="Q4204" s="205"/>
      <c r="R4204" s="70" t="e">
        <f>VLOOKUP(Table7[[#This Row],[Patient PHN]],'[1]MASTER LIST'!$C:$D,2,FALSE)</f>
        <v>#N/A</v>
      </c>
    </row>
    <row r="4205" spans="1:18" x14ac:dyDescent="0.25">
      <c r="A4205" s="202"/>
      <c r="B4205" s="203"/>
      <c r="C4205" s="204"/>
      <c r="D4205" s="204"/>
      <c r="E4205" s="204"/>
      <c r="F4205" s="204"/>
      <c r="G4205" s="204"/>
      <c r="H4205" s="131"/>
      <c r="I4205" s="204"/>
      <c r="J4205" s="204"/>
      <c r="K4205" s="205"/>
      <c r="L4205" s="205"/>
      <c r="M4205" s="205"/>
      <c r="N4205" s="227">
        <f>Table7[[#This Row],[Drug Cost]]+Table7[[#This Row],[Drug Markup]]+Table7[[#This Row],[Drug Dispensing Fee]]</f>
        <v>0</v>
      </c>
      <c r="O4205" s="132"/>
      <c r="P4205" s="205">
        <f>Table7[[#This Row],[Total Drug Cost]]-Table7[[#This Row],[Total Third-party Pay]]</f>
        <v>0</v>
      </c>
      <c r="Q4205" s="205"/>
      <c r="R4205" s="70" t="e">
        <f>VLOOKUP(Table7[[#This Row],[Patient PHN]],'[1]MASTER LIST'!$C:$D,2,FALSE)</f>
        <v>#N/A</v>
      </c>
    </row>
    <row r="4206" spans="1:18" x14ac:dyDescent="0.25">
      <c r="A4206" s="202"/>
      <c r="B4206" s="203"/>
      <c r="C4206" s="204"/>
      <c r="D4206" s="204"/>
      <c r="E4206" s="204"/>
      <c r="F4206" s="204"/>
      <c r="G4206" s="204"/>
      <c r="H4206" s="131"/>
      <c r="I4206" s="204"/>
      <c r="J4206" s="204"/>
      <c r="K4206" s="205"/>
      <c r="L4206" s="205"/>
      <c r="M4206" s="205"/>
      <c r="N4206" s="227">
        <f>Table7[[#This Row],[Drug Cost]]+Table7[[#This Row],[Drug Markup]]+Table7[[#This Row],[Drug Dispensing Fee]]</f>
        <v>0</v>
      </c>
      <c r="O4206" s="132"/>
      <c r="P4206" s="205">
        <f>Table7[[#This Row],[Total Drug Cost]]-Table7[[#This Row],[Total Third-party Pay]]</f>
        <v>0</v>
      </c>
      <c r="Q4206" s="205"/>
      <c r="R4206" s="70" t="e">
        <f>VLOOKUP(Table7[[#This Row],[Patient PHN]],'[1]MASTER LIST'!$C:$D,2,FALSE)</f>
        <v>#N/A</v>
      </c>
    </row>
    <row r="4207" spans="1:18" x14ac:dyDescent="0.25">
      <c r="A4207" s="202"/>
      <c r="B4207" s="203"/>
      <c r="C4207" s="204"/>
      <c r="D4207" s="204"/>
      <c r="E4207" s="204"/>
      <c r="F4207" s="204"/>
      <c r="G4207" s="204"/>
      <c r="H4207" s="131"/>
      <c r="I4207" s="204"/>
      <c r="J4207" s="204"/>
      <c r="K4207" s="205"/>
      <c r="L4207" s="205"/>
      <c r="M4207" s="205"/>
      <c r="N4207" s="227">
        <f>Table7[[#This Row],[Drug Cost]]+Table7[[#This Row],[Drug Markup]]+Table7[[#This Row],[Drug Dispensing Fee]]</f>
        <v>0</v>
      </c>
      <c r="O4207" s="132"/>
      <c r="P4207" s="205">
        <f>Table7[[#This Row],[Total Drug Cost]]-Table7[[#This Row],[Total Third-party Pay]]</f>
        <v>0</v>
      </c>
      <c r="Q4207" s="205"/>
      <c r="R4207" s="70" t="e">
        <f>VLOOKUP(Table7[[#This Row],[Patient PHN]],'[1]MASTER LIST'!$C:$D,2,FALSE)</f>
        <v>#N/A</v>
      </c>
    </row>
    <row r="4208" spans="1:18" x14ac:dyDescent="0.25">
      <c r="A4208" s="202"/>
      <c r="B4208" s="203"/>
      <c r="C4208" s="204"/>
      <c r="D4208" s="204"/>
      <c r="E4208" s="204"/>
      <c r="F4208" s="204"/>
      <c r="G4208" s="204"/>
      <c r="H4208" s="131"/>
      <c r="I4208" s="204"/>
      <c r="J4208" s="204"/>
      <c r="K4208" s="205"/>
      <c r="L4208" s="205"/>
      <c r="M4208" s="205"/>
      <c r="N4208" s="227">
        <f>Table7[[#This Row],[Drug Cost]]+Table7[[#This Row],[Drug Markup]]+Table7[[#This Row],[Drug Dispensing Fee]]</f>
        <v>0</v>
      </c>
      <c r="O4208" s="132"/>
      <c r="P4208" s="205">
        <f>Table7[[#This Row],[Total Drug Cost]]-Table7[[#This Row],[Total Third-party Pay]]</f>
        <v>0</v>
      </c>
      <c r="Q4208" s="205"/>
      <c r="R4208" s="70" t="e">
        <f>VLOOKUP(Table7[[#This Row],[Patient PHN]],'[1]MASTER LIST'!$C:$D,2,FALSE)</f>
        <v>#N/A</v>
      </c>
    </row>
    <row r="4209" spans="1:18" x14ac:dyDescent="0.25">
      <c r="A4209" s="202"/>
      <c r="B4209" s="203"/>
      <c r="C4209" s="204"/>
      <c r="D4209" s="204"/>
      <c r="E4209" s="204"/>
      <c r="F4209" s="204"/>
      <c r="G4209" s="204"/>
      <c r="H4209" s="131"/>
      <c r="I4209" s="204"/>
      <c r="J4209" s="204"/>
      <c r="K4209" s="205"/>
      <c r="L4209" s="205"/>
      <c r="M4209" s="205"/>
      <c r="N4209" s="227">
        <f>Table7[[#This Row],[Drug Cost]]+Table7[[#This Row],[Drug Markup]]+Table7[[#This Row],[Drug Dispensing Fee]]</f>
        <v>0</v>
      </c>
      <c r="O4209" s="132"/>
      <c r="P4209" s="205">
        <f>Table7[[#This Row],[Total Drug Cost]]-Table7[[#This Row],[Total Third-party Pay]]</f>
        <v>0</v>
      </c>
      <c r="Q4209" s="205"/>
      <c r="R4209" s="70" t="e">
        <f>VLOOKUP(Table7[[#This Row],[Patient PHN]],'[1]MASTER LIST'!$C:$D,2,FALSE)</f>
        <v>#N/A</v>
      </c>
    </row>
    <row r="4210" spans="1:18" x14ac:dyDescent="0.25">
      <c r="A4210" s="202"/>
      <c r="B4210" s="203"/>
      <c r="C4210" s="204"/>
      <c r="D4210" s="204"/>
      <c r="E4210" s="204"/>
      <c r="F4210" s="204"/>
      <c r="G4210" s="204"/>
      <c r="H4210" s="131"/>
      <c r="I4210" s="204"/>
      <c r="J4210" s="204"/>
      <c r="K4210" s="205"/>
      <c r="L4210" s="205"/>
      <c r="M4210" s="205"/>
      <c r="N4210" s="227">
        <f>Table7[[#This Row],[Drug Cost]]+Table7[[#This Row],[Drug Markup]]+Table7[[#This Row],[Drug Dispensing Fee]]</f>
        <v>0</v>
      </c>
      <c r="O4210" s="132"/>
      <c r="P4210" s="205">
        <f>Table7[[#This Row],[Total Drug Cost]]-Table7[[#This Row],[Total Third-party Pay]]</f>
        <v>0</v>
      </c>
      <c r="Q4210" s="205"/>
      <c r="R4210" s="70" t="e">
        <f>VLOOKUP(Table7[[#This Row],[Patient PHN]],'[1]MASTER LIST'!$C:$D,2,FALSE)</f>
        <v>#N/A</v>
      </c>
    </row>
    <row r="4211" spans="1:18" x14ac:dyDescent="0.25">
      <c r="A4211" s="202"/>
      <c r="B4211" s="203"/>
      <c r="C4211" s="204"/>
      <c r="D4211" s="204"/>
      <c r="E4211" s="204"/>
      <c r="F4211" s="204"/>
      <c r="G4211" s="204"/>
      <c r="H4211" s="131"/>
      <c r="I4211" s="204"/>
      <c r="J4211" s="204"/>
      <c r="K4211" s="205"/>
      <c r="L4211" s="205"/>
      <c r="M4211" s="205"/>
      <c r="N4211" s="227">
        <f>Table7[[#This Row],[Drug Cost]]+Table7[[#This Row],[Drug Markup]]+Table7[[#This Row],[Drug Dispensing Fee]]</f>
        <v>0</v>
      </c>
      <c r="O4211" s="132"/>
      <c r="P4211" s="205">
        <f>Table7[[#This Row],[Total Drug Cost]]-Table7[[#This Row],[Total Third-party Pay]]</f>
        <v>0</v>
      </c>
      <c r="Q4211" s="205"/>
      <c r="R4211" s="70" t="e">
        <f>VLOOKUP(Table7[[#This Row],[Patient PHN]],'[1]MASTER LIST'!$C:$D,2,FALSE)</f>
        <v>#N/A</v>
      </c>
    </row>
    <row r="4212" spans="1:18" x14ac:dyDescent="0.25">
      <c r="A4212" s="202"/>
      <c r="B4212" s="203"/>
      <c r="C4212" s="204"/>
      <c r="D4212" s="204"/>
      <c r="E4212" s="204"/>
      <c r="F4212" s="204"/>
      <c r="G4212" s="204"/>
      <c r="H4212" s="131"/>
      <c r="I4212" s="204"/>
      <c r="J4212" s="204"/>
      <c r="K4212" s="205"/>
      <c r="L4212" s="205"/>
      <c r="M4212" s="205"/>
      <c r="N4212" s="227">
        <f>Table7[[#This Row],[Drug Cost]]+Table7[[#This Row],[Drug Markup]]+Table7[[#This Row],[Drug Dispensing Fee]]</f>
        <v>0</v>
      </c>
      <c r="O4212" s="132"/>
      <c r="P4212" s="205">
        <f>Table7[[#This Row],[Total Drug Cost]]-Table7[[#This Row],[Total Third-party Pay]]</f>
        <v>0</v>
      </c>
      <c r="Q4212" s="205"/>
      <c r="R4212" s="70" t="e">
        <f>VLOOKUP(Table7[[#This Row],[Patient PHN]],'[1]MASTER LIST'!$C:$D,2,FALSE)</f>
        <v>#N/A</v>
      </c>
    </row>
    <row r="4213" spans="1:18" x14ac:dyDescent="0.25">
      <c r="A4213" s="202"/>
      <c r="B4213" s="203"/>
      <c r="C4213" s="204"/>
      <c r="D4213" s="204"/>
      <c r="E4213" s="204"/>
      <c r="F4213" s="204"/>
      <c r="G4213" s="204"/>
      <c r="H4213" s="131"/>
      <c r="I4213" s="204"/>
      <c r="J4213" s="204"/>
      <c r="K4213" s="205"/>
      <c r="L4213" s="205"/>
      <c r="M4213" s="205"/>
      <c r="N4213" s="227">
        <f>Table7[[#This Row],[Drug Cost]]+Table7[[#This Row],[Drug Markup]]+Table7[[#This Row],[Drug Dispensing Fee]]</f>
        <v>0</v>
      </c>
      <c r="O4213" s="132"/>
      <c r="P4213" s="205">
        <f>Table7[[#This Row],[Total Drug Cost]]-Table7[[#This Row],[Total Third-party Pay]]</f>
        <v>0</v>
      </c>
      <c r="Q4213" s="205"/>
      <c r="R4213" s="70" t="e">
        <f>VLOOKUP(Table7[[#This Row],[Patient PHN]],'[1]MASTER LIST'!$C:$D,2,FALSE)</f>
        <v>#N/A</v>
      </c>
    </row>
    <row r="4214" spans="1:18" x14ac:dyDescent="0.25">
      <c r="A4214" s="202"/>
      <c r="B4214" s="203"/>
      <c r="C4214" s="204"/>
      <c r="D4214" s="204"/>
      <c r="E4214" s="204"/>
      <c r="F4214" s="204"/>
      <c r="G4214" s="204"/>
      <c r="H4214" s="131"/>
      <c r="I4214" s="204"/>
      <c r="J4214" s="204"/>
      <c r="K4214" s="205"/>
      <c r="L4214" s="205"/>
      <c r="M4214" s="205"/>
      <c r="N4214" s="227">
        <f>Table7[[#This Row],[Drug Cost]]+Table7[[#This Row],[Drug Markup]]+Table7[[#This Row],[Drug Dispensing Fee]]</f>
        <v>0</v>
      </c>
      <c r="O4214" s="132"/>
      <c r="P4214" s="205">
        <f>Table7[[#This Row],[Total Drug Cost]]-Table7[[#This Row],[Total Third-party Pay]]</f>
        <v>0</v>
      </c>
      <c r="Q4214" s="205"/>
      <c r="R4214" s="70" t="e">
        <f>VLOOKUP(Table7[[#This Row],[Patient PHN]],'[1]MASTER LIST'!$C:$D,2,FALSE)</f>
        <v>#N/A</v>
      </c>
    </row>
    <row r="4215" spans="1:18" x14ac:dyDescent="0.25">
      <c r="A4215" s="202"/>
      <c r="B4215" s="203"/>
      <c r="C4215" s="204"/>
      <c r="D4215" s="204"/>
      <c r="E4215" s="204"/>
      <c r="F4215" s="204"/>
      <c r="G4215" s="204"/>
      <c r="H4215" s="131"/>
      <c r="I4215" s="204"/>
      <c r="J4215" s="204"/>
      <c r="K4215" s="205"/>
      <c r="L4215" s="205"/>
      <c r="M4215" s="205"/>
      <c r="N4215" s="227">
        <f>Table7[[#This Row],[Drug Cost]]+Table7[[#This Row],[Drug Markup]]+Table7[[#This Row],[Drug Dispensing Fee]]</f>
        <v>0</v>
      </c>
      <c r="O4215" s="132"/>
      <c r="P4215" s="205">
        <f>Table7[[#This Row],[Total Drug Cost]]-Table7[[#This Row],[Total Third-party Pay]]</f>
        <v>0</v>
      </c>
      <c r="Q4215" s="205"/>
      <c r="R4215" s="70" t="e">
        <f>VLOOKUP(Table7[[#This Row],[Patient PHN]],'[1]MASTER LIST'!$C:$D,2,FALSE)</f>
        <v>#N/A</v>
      </c>
    </row>
    <row r="4216" spans="1:18" x14ac:dyDescent="0.25">
      <c r="A4216" s="202"/>
      <c r="B4216" s="203"/>
      <c r="C4216" s="204"/>
      <c r="D4216" s="204"/>
      <c r="E4216" s="204"/>
      <c r="F4216" s="204"/>
      <c r="G4216" s="204"/>
      <c r="H4216" s="131"/>
      <c r="I4216" s="204"/>
      <c r="J4216" s="204"/>
      <c r="K4216" s="205"/>
      <c r="L4216" s="205"/>
      <c r="M4216" s="205"/>
      <c r="N4216" s="227">
        <f>Table7[[#This Row],[Drug Cost]]+Table7[[#This Row],[Drug Markup]]+Table7[[#This Row],[Drug Dispensing Fee]]</f>
        <v>0</v>
      </c>
      <c r="O4216" s="132"/>
      <c r="P4216" s="205">
        <f>Table7[[#This Row],[Total Drug Cost]]-Table7[[#This Row],[Total Third-party Pay]]</f>
        <v>0</v>
      </c>
      <c r="Q4216" s="205"/>
      <c r="R4216" s="70" t="e">
        <f>VLOOKUP(Table7[[#This Row],[Patient PHN]],'[1]MASTER LIST'!$C:$D,2,FALSE)</f>
        <v>#N/A</v>
      </c>
    </row>
    <row r="4217" spans="1:18" x14ac:dyDescent="0.25">
      <c r="A4217" s="202"/>
      <c r="B4217" s="203"/>
      <c r="C4217" s="204"/>
      <c r="D4217" s="204"/>
      <c r="E4217" s="204"/>
      <c r="F4217" s="204"/>
      <c r="G4217" s="204"/>
      <c r="H4217" s="131"/>
      <c r="I4217" s="204"/>
      <c r="J4217" s="204"/>
      <c r="K4217" s="205"/>
      <c r="L4217" s="205"/>
      <c r="M4217" s="205"/>
      <c r="N4217" s="227">
        <f>Table7[[#This Row],[Drug Cost]]+Table7[[#This Row],[Drug Markup]]+Table7[[#This Row],[Drug Dispensing Fee]]</f>
        <v>0</v>
      </c>
      <c r="O4217" s="132"/>
      <c r="P4217" s="205">
        <f>Table7[[#This Row],[Total Drug Cost]]-Table7[[#This Row],[Total Third-party Pay]]</f>
        <v>0</v>
      </c>
      <c r="Q4217" s="205"/>
      <c r="R4217" s="70" t="e">
        <f>VLOOKUP(Table7[[#This Row],[Patient PHN]],'[1]MASTER LIST'!$C:$D,2,FALSE)</f>
        <v>#N/A</v>
      </c>
    </row>
    <row r="4218" spans="1:18" x14ac:dyDescent="0.25">
      <c r="A4218" s="202"/>
      <c r="B4218" s="203"/>
      <c r="C4218" s="204"/>
      <c r="D4218" s="204"/>
      <c r="E4218" s="204"/>
      <c r="F4218" s="204"/>
      <c r="G4218" s="204"/>
      <c r="H4218" s="131"/>
      <c r="I4218" s="204"/>
      <c r="J4218" s="204"/>
      <c r="K4218" s="205"/>
      <c r="L4218" s="205"/>
      <c r="M4218" s="205"/>
      <c r="N4218" s="227">
        <f>Table7[[#This Row],[Drug Cost]]+Table7[[#This Row],[Drug Markup]]+Table7[[#This Row],[Drug Dispensing Fee]]</f>
        <v>0</v>
      </c>
      <c r="O4218" s="132"/>
      <c r="P4218" s="205">
        <f>Table7[[#This Row],[Total Drug Cost]]-Table7[[#This Row],[Total Third-party Pay]]</f>
        <v>0</v>
      </c>
      <c r="Q4218" s="205"/>
      <c r="R4218" s="70" t="e">
        <f>VLOOKUP(Table7[[#This Row],[Patient PHN]],'[1]MASTER LIST'!$C:$D,2,FALSE)</f>
        <v>#N/A</v>
      </c>
    </row>
    <row r="4219" spans="1:18" x14ac:dyDescent="0.25">
      <c r="A4219" s="202"/>
      <c r="B4219" s="203"/>
      <c r="C4219" s="204"/>
      <c r="D4219" s="204"/>
      <c r="E4219" s="204"/>
      <c r="F4219" s="204"/>
      <c r="G4219" s="204"/>
      <c r="H4219" s="131"/>
      <c r="I4219" s="204"/>
      <c r="J4219" s="204"/>
      <c r="K4219" s="205"/>
      <c r="L4219" s="205"/>
      <c r="M4219" s="205"/>
      <c r="N4219" s="227">
        <f>Table7[[#This Row],[Drug Cost]]+Table7[[#This Row],[Drug Markup]]+Table7[[#This Row],[Drug Dispensing Fee]]</f>
        <v>0</v>
      </c>
      <c r="O4219" s="132"/>
      <c r="P4219" s="205">
        <f>Table7[[#This Row],[Total Drug Cost]]-Table7[[#This Row],[Total Third-party Pay]]</f>
        <v>0</v>
      </c>
      <c r="Q4219" s="205"/>
      <c r="R4219" s="70" t="e">
        <f>VLOOKUP(Table7[[#This Row],[Patient PHN]],'[1]MASTER LIST'!$C:$D,2,FALSE)</f>
        <v>#N/A</v>
      </c>
    </row>
    <row r="4220" spans="1:18" x14ac:dyDescent="0.25">
      <c r="A4220" s="202"/>
      <c r="B4220" s="203"/>
      <c r="C4220" s="204"/>
      <c r="D4220" s="204"/>
      <c r="E4220" s="204"/>
      <c r="F4220" s="204"/>
      <c r="G4220" s="204"/>
      <c r="H4220" s="131"/>
      <c r="I4220" s="204"/>
      <c r="J4220" s="204"/>
      <c r="K4220" s="205"/>
      <c r="L4220" s="205"/>
      <c r="M4220" s="205"/>
      <c r="N4220" s="227">
        <f>Table7[[#This Row],[Drug Cost]]+Table7[[#This Row],[Drug Markup]]+Table7[[#This Row],[Drug Dispensing Fee]]</f>
        <v>0</v>
      </c>
      <c r="O4220" s="132"/>
      <c r="P4220" s="205">
        <f>Table7[[#This Row],[Total Drug Cost]]-Table7[[#This Row],[Total Third-party Pay]]</f>
        <v>0</v>
      </c>
      <c r="Q4220" s="205"/>
      <c r="R4220" s="70" t="e">
        <f>VLOOKUP(Table7[[#This Row],[Patient PHN]],'[1]MASTER LIST'!$C:$D,2,FALSE)</f>
        <v>#N/A</v>
      </c>
    </row>
    <row r="4221" spans="1:18" x14ac:dyDescent="0.25">
      <c r="A4221" s="202"/>
      <c r="B4221" s="203"/>
      <c r="C4221" s="204"/>
      <c r="D4221" s="204"/>
      <c r="E4221" s="204"/>
      <c r="F4221" s="204"/>
      <c r="G4221" s="204"/>
      <c r="H4221" s="131"/>
      <c r="I4221" s="204"/>
      <c r="J4221" s="204"/>
      <c r="K4221" s="205"/>
      <c r="L4221" s="205"/>
      <c r="M4221" s="205"/>
      <c r="N4221" s="227">
        <f>Table7[[#This Row],[Drug Cost]]+Table7[[#This Row],[Drug Markup]]+Table7[[#This Row],[Drug Dispensing Fee]]</f>
        <v>0</v>
      </c>
      <c r="O4221" s="132"/>
      <c r="P4221" s="205">
        <f>Table7[[#This Row],[Total Drug Cost]]-Table7[[#This Row],[Total Third-party Pay]]</f>
        <v>0</v>
      </c>
      <c r="Q4221" s="205"/>
      <c r="R4221" s="70" t="e">
        <f>VLOOKUP(Table7[[#This Row],[Patient PHN]],'[1]MASTER LIST'!$C:$D,2,FALSE)</f>
        <v>#N/A</v>
      </c>
    </row>
    <row r="4222" spans="1:18" x14ac:dyDescent="0.25">
      <c r="A4222" s="202"/>
      <c r="B4222" s="203"/>
      <c r="C4222" s="204"/>
      <c r="D4222" s="204"/>
      <c r="E4222" s="204"/>
      <c r="F4222" s="204"/>
      <c r="G4222" s="204"/>
      <c r="H4222" s="131"/>
      <c r="I4222" s="204"/>
      <c r="J4222" s="204"/>
      <c r="K4222" s="205"/>
      <c r="L4222" s="205"/>
      <c r="M4222" s="205"/>
      <c r="N4222" s="227">
        <f>Table7[[#This Row],[Drug Cost]]+Table7[[#This Row],[Drug Markup]]+Table7[[#This Row],[Drug Dispensing Fee]]</f>
        <v>0</v>
      </c>
      <c r="O4222" s="132"/>
      <c r="P4222" s="205">
        <f>Table7[[#This Row],[Total Drug Cost]]-Table7[[#This Row],[Total Third-party Pay]]</f>
        <v>0</v>
      </c>
      <c r="Q4222" s="205"/>
      <c r="R4222" s="70" t="e">
        <f>VLOOKUP(Table7[[#This Row],[Patient PHN]],'[1]MASTER LIST'!$C:$D,2,FALSE)</f>
        <v>#N/A</v>
      </c>
    </row>
    <row r="4223" spans="1:18" x14ac:dyDescent="0.25">
      <c r="A4223" s="202"/>
      <c r="B4223" s="203"/>
      <c r="C4223" s="204"/>
      <c r="D4223" s="204"/>
      <c r="E4223" s="204"/>
      <c r="F4223" s="204"/>
      <c r="G4223" s="204"/>
      <c r="H4223" s="131"/>
      <c r="I4223" s="204"/>
      <c r="J4223" s="204"/>
      <c r="K4223" s="205"/>
      <c r="L4223" s="205"/>
      <c r="M4223" s="205"/>
      <c r="N4223" s="227">
        <f>Table7[[#This Row],[Drug Cost]]+Table7[[#This Row],[Drug Markup]]+Table7[[#This Row],[Drug Dispensing Fee]]</f>
        <v>0</v>
      </c>
      <c r="O4223" s="132"/>
      <c r="P4223" s="205">
        <f>Table7[[#This Row],[Total Drug Cost]]-Table7[[#This Row],[Total Third-party Pay]]</f>
        <v>0</v>
      </c>
      <c r="Q4223" s="205"/>
      <c r="R4223" s="70" t="e">
        <f>VLOOKUP(Table7[[#This Row],[Patient PHN]],'[1]MASTER LIST'!$C:$D,2,FALSE)</f>
        <v>#N/A</v>
      </c>
    </row>
    <row r="4224" spans="1:18" x14ac:dyDescent="0.25">
      <c r="A4224" s="202"/>
      <c r="B4224" s="203"/>
      <c r="C4224" s="204"/>
      <c r="D4224" s="204"/>
      <c r="E4224" s="204"/>
      <c r="F4224" s="204"/>
      <c r="G4224" s="204"/>
      <c r="H4224" s="131"/>
      <c r="I4224" s="204"/>
      <c r="J4224" s="204"/>
      <c r="K4224" s="205"/>
      <c r="L4224" s="205"/>
      <c r="M4224" s="205"/>
      <c r="N4224" s="227">
        <f>Table7[[#This Row],[Drug Cost]]+Table7[[#This Row],[Drug Markup]]+Table7[[#This Row],[Drug Dispensing Fee]]</f>
        <v>0</v>
      </c>
      <c r="O4224" s="132"/>
      <c r="P4224" s="205">
        <f>Table7[[#This Row],[Total Drug Cost]]-Table7[[#This Row],[Total Third-party Pay]]</f>
        <v>0</v>
      </c>
      <c r="Q4224" s="205"/>
      <c r="R4224" s="70" t="e">
        <f>VLOOKUP(Table7[[#This Row],[Patient PHN]],'[1]MASTER LIST'!$C:$D,2,FALSE)</f>
        <v>#N/A</v>
      </c>
    </row>
    <row r="4225" spans="1:18" x14ac:dyDescent="0.25">
      <c r="A4225" s="202"/>
      <c r="B4225" s="203"/>
      <c r="C4225" s="204"/>
      <c r="D4225" s="204"/>
      <c r="E4225" s="204"/>
      <c r="F4225" s="204"/>
      <c r="G4225" s="204"/>
      <c r="H4225" s="131"/>
      <c r="I4225" s="204"/>
      <c r="J4225" s="204"/>
      <c r="K4225" s="205"/>
      <c r="L4225" s="205"/>
      <c r="M4225" s="205"/>
      <c r="N4225" s="227">
        <f>Table7[[#This Row],[Drug Cost]]+Table7[[#This Row],[Drug Markup]]+Table7[[#This Row],[Drug Dispensing Fee]]</f>
        <v>0</v>
      </c>
      <c r="O4225" s="132"/>
      <c r="P4225" s="205">
        <f>Table7[[#This Row],[Total Drug Cost]]-Table7[[#This Row],[Total Third-party Pay]]</f>
        <v>0</v>
      </c>
      <c r="Q4225" s="205"/>
      <c r="R4225" s="70" t="e">
        <f>VLOOKUP(Table7[[#This Row],[Patient PHN]],'[1]MASTER LIST'!$C:$D,2,FALSE)</f>
        <v>#N/A</v>
      </c>
    </row>
    <row r="4226" spans="1:18" x14ac:dyDescent="0.25">
      <c r="A4226" s="202"/>
      <c r="B4226" s="203"/>
      <c r="C4226" s="204"/>
      <c r="D4226" s="204"/>
      <c r="E4226" s="204"/>
      <c r="F4226" s="204"/>
      <c r="G4226" s="204"/>
      <c r="H4226" s="131"/>
      <c r="I4226" s="204"/>
      <c r="J4226" s="204"/>
      <c r="K4226" s="205"/>
      <c r="L4226" s="205"/>
      <c r="M4226" s="205"/>
      <c r="N4226" s="227">
        <f>Table7[[#This Row],[Drug Cost]]+Table7[[#This Row],[Drug Markup]]+Table7[[#This Row],[Drug Dispensing Fee]]</f>
        <v>0</v>
      </c>
      <c r="O4226" s="132"/>
      <c r="P4226" s="205">
        <f>Table7[[#This Row],[Total Drug Cost]]-Table7[[#This Row],[Total Third-party Pay]]</f>
        <v>0</v>
      </c>
      <c r="Q4226" s="205"/>
      <c r="R4226" s="70" t="e">
        <f>VLOOKUP(Table7[[#This Row],[Patient PHN]],'[1]MASTER LIST'!$C:$D,2,FALSE)</f>
        <v>#N/A</v>
      </c>
    </row>
    <row r="4227" spans="1:18" x14ac:dyDescent="0.25">
      <c r="A4227" s="202"/>
      <c r="B4227" s="203"/>
      <c r="C4227" s="204"/>
      <c r="D4227" s="204"/>
      <c r="E4227" s="204"/>
      <c r="F4227" s="204"/>
      <c r="G4227" s="204"/>
      <c r="H4227" s="131"/>
      <c r="I4227" s="204"/>
      <c r="J4227" s="204"/>
      <c r="K4227" s="205"/>
      <c r="L4227" s="205"/>
      <c r="M4227" s="205"/>
      <c r="N4227" s="227">
        <f>Table7[[#This Row],[Drug Cost]]+Table7[[#This Row],[Drug Markup]]+Table7[[#This Row],[Drug Dispensing Fee]]</f>
        <v>0</v>
      </c>
      <c r="O4227" s="132"/>
      <c r="P4227" s="205">
        <f>Table7[[#This Row],[Total Drug Cost]]-Table7[[#This Row],[Total Third-party Pay]]</f>
        <v>0</v>
      </c>
      <c r="Q4227" s="205"/>
      <c r="R4227" s="70" t="e">
        <f>VLOOKUP(Table7[[#This Row],[Patient PHN]],'[1]MASTER LIST'!$C:$D,2,FALSE)</f>
        <v>#N/A</v>
      </c>
    </row>
    <row r="4228" spans="1:18" x14ac:dyDescent="0.25">
      <c r="A4228" s="202"/>
      <c r="B4228" s="203"/>
      <c r="C4228" s="204"/>
      <c r="D4228" s="204"/>
      <c r="E4228" s="204"/>
      <c r="F4228" s="204"/>
      <c r="G4228" s="204"/>
      <c r="H4228" s="131"/>
      <c r="I4228" s="204"/>
      <c r="J4228" s="204"/>
      <c r="K4228" s="205"/>
      <c r="L4228" s="205"/>
      <c r="M4228" s="205"/>
      <c r="N4228" s="227">
        <f>Table7[[#This Row],[Drug Cost]]+Table7[[#This Row],[Drug Markup]]+Table7[[#This Row],[Drug Dispensing Fee]]</f>
        <v>0</v>
      </c>
      <c r="O4228" s="132"/>
      <c r="P4228" s="205">
        <f>Table7[[#This Row],[Total Drug Cost]]-Table7[[#This Row],[Total Third-party Pay]]</f>
        <v>0</v>
      </c>
      <c r="Q4228" s="205"/>
      <c r="R4228" s="70" t="e">
        <f>VLOOKUP(Table7[[#This Row],[Patient PHN]],'[1]MASTER LIST'!$C:$D,2,FALSE)</f>
        <v>#N/A</v>
      </c>
    </row>
    <row r="4229" spans="1:18" x14ac:dyDescent="0.25">
      <c r="A4229" s="202"/>
      <c r="B4229" s="203"/>
      <c r="C4229" s="204"/>
      <c r="D4229" s="204"/>
      <c r="E4229" s="204"/>
      <c r="F4229" s="204"/>
      <c r="G4229" s="204"/>
      <c r="H4229" s="131"/>
      <c r="I4229" s="204"/>
      <c r="J4229" s="204"/>
      <c r="K4229" s="205"/>
      <c r="L4229" s="205"/>
      <c r="M4229" s="205"/>
      <c r="N4229" s="227">
        <f>Table7[[#This Row],[Drug Cost]]+Table7[[#This Row],[Drug Markup]]+Table7[[#This Row],[Drug Dispensing Fee]]</f>
        <v>0</v>
      </c>
      <c r="O4229" s="132"/>
      <c r="P4229" s="205">
        <f>Table7[[#This Row],[Total Drug Cost]]-Table7[[#This Row],[Total Third-party Pay]]</f>
        <v>0</v>
      </c>
      <c r="Q4229" s="205"/>
      <c r="R4229" s="70" t="e">
        <f>VLOOKUP(Table7[[#This Row],[Patient PHN]],'[1]MASTER LIST'!$C:$D,2,FALSE)</f>
        <v>#N/A</v>
      </c>
    </row>
    <row r="4230" spans="1:18" x14ac:dyDescent="0.25">
      <c r="A4230" s="202"/>
      <c r="B4230" s="203"/>
      <c r="C4230" s="204"/>
      <c r="D4230" s="204"/>
      <c r="E4230" s="204"/>
      <c r="F4230" s="204"/>
      <c r="G4230" s="204"/>
      <c r="H4230" s="131"/>
      <c r="I4230" s="204"/>
      <c r="J4230" s="204"/>
      <c r="K4230" s="205"/>
      <c r="L4230" s="205"/>
      <c r="M4230" s="205"/>
      <c r="N4230" s="227">
        <f>Table7[[#This Row],[Drug Cost]]+Table7[[#This Row],[Drug Markup]]+Table7[[#This Row],[Drug Dispensing Fee]]</f>
        <v>0</v>
      </c>
      <c r="O4230" s="132"/>
      <c r="P4230" s="205">
        <f>Table7[[#This Row],[Total Drug Cost]]-Table7[[#This Row],[Total Third-party Pay]]</f>
        <v>0</v>
      </c>
      <c r="Q4230" s="205"/>
      <c r="R4230" s="70" t="e">
        <f>VLOOKUP(Table7[[#This Row],[Patient PHN]],'[1]MASTER LIST'!$C:$D,2,FALSE)</f>
        <v>#N/A</v>
      </c>
    </row>
    <row r="4231" spans="1:18" x14ac:dyDescent="0.25">
      <c r="A4231" s="202"/>
      <c r="B4231" s="203"/>
      <c r="C4231" s="204"/>
      <c r="D4231" s="204"/>
      <c r="E4231" s="204"/>
      <c r="F4231" s="204"/>
      <c r="G4231" s="204"/>
      <c r="H4231" s="131"/>
      <c r="I4231" s="204"/>
      <c r="J4231" s="204"/>
      <c r="K4231" s="205"/>
      <c r="L4231" s="205"/>
      <c r="M4231" s="205"/>
      <c r="N4231" s="227">
        <f>Table7[[#This Row],[Drug Cost]]+Table7[[#This Row],[Drug Markup]]+Table7[[#This Row],[Drug Dispensing Fee]]</f>
        <v>0</v>
      </c>
      <c r="O4231" s="132"/>
      <c r="P4231" s="205">
        <f>Table7[[#This Row],[Total Drug Cost]]-Table7[[#This Row],[Total Third-party Pay]]</f>
        <v>0</v>
      </c>
      <c r="Q4231" s="205"/>
      <c r="R4231" s="70" t="e">
        <f>VLOOKUP(Table7[[#This Row],[Patient PHN]],'[1]MASTER LIST'!$C:$D,2,FALSE)</f>
        <v>#N/A</v>
      </c>
    </row>
    <row r="4232" spans="1:18" x14ac:dyDescent="0.25">
      <c r="A4232" s="202"/>
      <c r="B4232" s="203"/>
      <c r="C4232" s="204"/>
      <c r="D4232" s="204"/>
      <c r="E4232" s="204"/>
      <c r="F4232" s="204"/>
      <c r="G4232" s="204"/>
      <c r="H4232" s="131"/>
      <c r="I4232" s="204"/>
      <c r="J4232" s="204"/>
      <c r="K4232" s="205"/>
      <c r="L4232" s="205"/>
      <c r="M4232" s="205"/>
      <c r="N4232" s="227">
        <f>Table7[[#This Row],[Drug Cost]]+Table7[[#This Row],[Drug Markup]]+Table7[[#This Row],[Drug Dispensing Fee]]</f>
        <v>0</v>
      </c>
      <c r="O4232" s="132"/>
      <c r="P4232" s="205">
        <f>Table7[[#This Row],[Total Drug Cost]]-Table7[[#This Row],[Total Third-party Pay]]</f>
        <v>0</v>
      </c>
      <c r="Q4232" s="205"/>
      <c r="R4232" s="70" t="e">
        <f>VLOOKUP(Table7[[#This Row],[Patient PHN]],'[1]MASTER LIST'!$C:$D,2,FALSE)</f>
        <v>#N/A</v>
      </c>
    </row>
    <row r="4233" spans="1:18" x14ac:dyDescent="0.25">
      <c r="A4233" s="202"/>
      <c r="B4233" s="203"/>
      <c r="C4233" s="204"/>
      <c r="D4233" s="204"/>
      <c r="E4233" s="204"/>
      <c r="F4233" s="204"/>
      <c r="G4233" s="204"/>
      <c r="H4233" s="131"/>
      <c r="I4233" s="204"/>
      <c r="J4233" s="204"/>
      <c r="K4233" s="205"/>
      <c r="L4233" s="205"/>
      <c r="M4233" s="205"/>
      <c r="N4233" s="227">
        <f>Table7[[#This Row],[Drug Cost]]+Table7[[#This Row],[Drug Markup]]+Table7[[#This Row],[Drug Dispensing Fee]]</f>
        <v>0</v>
      </c>
      <c r="O4233" s="132"/>
      <c r="P4233" s="205">
        <f>Table7[[#This Row],[Total Drug Cost]]-Table7[[#This Row],[Total Third-party Pay]]</f>
        <v>0</v>
      </c>
      <c r="Q4233" s="205"/>
      <c r="R4233" s="70" t="e">
        <f>VLOOKUP(Table7[[#This Row],[Patient PHN]],'[1]MASTER LIST'!$C:$D,2,FALSE)</f>
        <v>#N/A</v>
      </c>
    </row>
    <row r="4234" spans="1:18" x14ac:dyDescent="0.25">
      <c r="A4234" s="202"/>
      <c r="B4234" s="203"/>
      <c r="C4234" s="204"/>
      <c r="D4234" s="204"/>
      <c r="E4234" s="204"/>
      <c r="F4234" s="204"/>
      <c r="G4234" s="204"/>
      <c r="H4234" s="131"/>
      <c r="I4234" s="204"/>
      <c r="J4234" s="204"/>
      <c r="K4234" s="205"/>
      <c r="L4234" s="205"/>
      <c r="M4234" s="205"/>
      <c r="N4234" s="227">
        <f>Table7[[#This Row],[Drug Cost]]+Table7[[#This Row],[Drug Markup]]+Table7[[#This Row],[Drug Dispensing Fee]]</f>
        <v>0</v>
      </c>
      <c r="O4234" s="132"/>
      <c r="P4234" s="205">
        <f>Table7[[#This Row],[Total Drug Cost]]-Table7[[#This Row],[Total Third-party Pay]]</f>
        <v>0</v>
      </c>
      <c r="Q4234" s="205"/>
      <c r="R4234" s="70" t="e">
        <f>VLOOKUP(Table7[[#This Row],[Patient PHN]],'[1]MASTER LIST'!$C:$D,2,FALSE)</f>
        <v>#N/A</v>
      </c>
    </row>
    <row r="4235" spans="1:18" x14ac:dyDescent="0.25">
      <c r="A4235" s="202"/>
      <c r="B4235" s="203"/>
      <c r="C4235" s="204"/>
      <c r="D4235" s="204"/>
      <c r="E4235" s="204"/>
      <c r="F4235" s="204"/>
      <c r="G4235" s="204"/>
      <c r="H4235" s="131"/>
      <c r="I4235" s="204"/>
      <c r="J4235" s="204"/>
      <c r="K4235" s="205"/>
      <c r="L4235" s="205"/>
      <c r="M4235" s="205"/>
      <c r="N4235" s="227">
        <f>Table7[[#This Row],[Drug Cost]]+Table7[[#This Row],[Drug Markup]]+Table7[[#This Row],[Drug Dispensing Fee]]</f>
        <v>0</v>
      </c>
      <c r="O4235" s="132"/>
      <c r="P4235" s="205">
        <f>Table7[[#This Row],[Total Drug Cost]]-Table7[[#This Row],[Total Third-party Pay]]</f>
        <v>0</v>
      </c>
      <c r="Q4235" s="205"/>
      <c r="R4235" s="70" t="e">
        <f>VLOOKUP(Table7[[#This Row],[Patient PHN]],'[1]MASTER LIST'!$C:$D,2,FALSE)</f>
        <v>#N/A</v>
      </c>
    </row>
    <row r="4236" spans="1:18" x14ac:dyDescent="0.25">
      <c r="A4236" s="202"/>
      <c r="B4236" s="203"/>
      <c r="C4236" s="204"/>
      <c r="D4236" s="204"/>
      <c r="E4236" s="204"/>
      <c r="F4236" s="204"/>
      <c r="G4236" s="204"/>
      <c r="H4236" s="131"/>
      <c r="I4236" s="204"/>
      <c r="J4236" s="204"/>
      <c r="K4236" s="205"/>
      <c r="L4236" s="205"/>
      <c r="M4236" s="205"/>
      <c r="N4236" s="227">
        <f>Table7[[#This Row],[Drug Cost]]+Table7[[#This Row],[Drug Markup]]+Table7[[#This Row],[Drug Dispensing Fee]]</f>
        <v>0</v>
      </c>
      <c r="O4236" s="132"/>
      <c r="P4236" s="205">
        <f>Table7[[#This Row],[Total Drug Cost]]-Table7[[#This Row],[Total Third-party Pay]]</f>
        <v>0</v>
      </c>
      <c r="Q4236" s="205"/>
      <c r="R4236" s="70" t="e">
        <f>VLOOKUP(Table7[[#This Row],[Patient PHN]],'[1]MASTER LIST'!$C:$D,2,FALSE)</f>
        <v>#N/A</v>
      </c>
    </row>
    <row r="4237" spans="1:18" x14ac:dyDescent="0.25">
      <c r="A4237" s="202"/>
      <c r="B4237" s="203"/>
      <c r="C4237" s="204"/>
      <c r="D4237" s="204"/>
      <c r="E4237" s="204"/>
      <c r="F4237" s="204"/>
      <c r="G4237" s="204"/>
      <c r="H4237" s="131"/>
      <c r="I4237" s="204"/>
      <c r="J4237" s="204"/>
      <c r="K4237" s="205"/>
      <c r="L4237" s="205"/>
      <c r="M4237" s="205"/>
      <c r="N4237" s="227">
        <f>Table7[[#This Row],[Drug Cost]]+Table7[[#This Row],[Drug Markup]]+Table7[[#This Row],[Drug Dispensing Fee]]</f>
        <v>0</v>
      </c>
      <c r="O4237" s="132"/>
      <c r="P4237" s="205">
        <f>Table7[[#This Row],[Total Drug Cost]]-Table7[[#This Row],[Total Third-party Pay]]</f>
        <v>0</v>
      </c>
      <c r="Q4237" s="205"/>
      <c r="R4237" s="70" t="e">
        <f>VLOOKUP(Table7[[#This Row],[Patient PHN]],'[1]MASTER LIST'!$C:$D,2,FALSE)</f>
        <v>#N/A</v>
      </c>
    </row>
    <row r="4238" spans="1:18" x14ac:dyDescent="0.25">
      <c r="A4238" s="202"/>
      <c r="B4238" s="203"/>
      <c r="C4238" s="204"/>
      <c r="D4238" s="204"/>
      <c r="E4238" s="204"/>
      <c r="F4238" s="204"/>
      <c r="G4238" s="204"/>
      <c r="H4238" s="131"/>
      <c r="I4238" s="204"/>
      <c r="J4238" s="204"/>
      <c r="K4238" s="205"/>
      <c r="L4238" s="205"/>
      <c r="M4238" s="205"/>
      <c r="N4238" s="227">
        <f>Table7[[#This Row],[Drug Cost]]+Table7[[#This Row],[Drug Markup]]+Table7[[#This Row],[Drug Dispensing Fee]]</f>
        <v>0</v>
      </c>
      <c r="O4238" s="132"/>
      <c r="P4238" s="205">
        <f>Table7[[#This Row],[Total Drug Cost]]-Table7[[#This Row],[Total Third-party Pay]]</f>
        <v>0</v>
      </c>
      <c r="Q4238" s="205"/>
      <c r="R4238" s="70" t="e">
        <f>VLOOKUP(Table7[[#This Row],[Patient PHN]],'[1]MASTER LIST'!$C:$D,2,FALSE)</f>
        <v>#N/A</v>
      </c>
    </row>
    <row r="4239" spans="1:18" x14ac:dyDescent="0.25">
      <c r="A4239" s="202"/>
      <c r="B4239" s="203"/>
      <c r="C4239" s="204"/>
      <c r="D4239" s="204"/>
      <c r="E4239" s="204"/>
      <c r="F4239" s="204"/>
      <c r="G4239" s="204"/>
      <c r="H4239" s="131"/>
      <c r="I4239" s="204"/>
      <c r="J4239" s="204"/>
      <c r="K4239" s="205"/>
      <c r="L4239" s="205"/>
      <c r="M4239" s="205"/>
      <c r="N4239" s="227">
        <f>Table7[[#This Row],[Drug Cost]]+Table7[[#This Row],[Drug Markup]]+Table7[[#This Row],[Drug Dispensing Fee]]</f>
        <v>0</v>
      </c>
      <c r="O4239" s="132"/>
      <c r="P4239" s="205">
        <f>Table7[[#This Row],[Total Drug Cost]]-Table7[[#This Row],[Total Third-party Pay]]</f>
        <v>0</v>
      </c>
      <c r="Q4239" s="205"/>
      <c r="R4239" s="70" t="e">
        <f>VLOOKUP(Table7[[#This Row],[Patient PHN]],'[1]MASTER LIST'!$C:$D,2,FALSE)</f>
        <v>#N/A</v>
      </c>
    </row>
    <row r="4240" spans="1:18" x14ac:dyDescent="0.25">
      <c r="A4240" s="202"/>
      <c r="B4240" s="203"/>
      <c r="C4240" s="204"/>
      <c r="D4240" s="204"/>
      <c r="E4240" s="204"/>
      <c r="F4240" s="204"/>
      <c r="G4240" s="204"/>
      <c r="H4240" s="131"/>
      <c r="I4240" s="204"/>
      <c r="J4240" s="204"/>
      <c r="K4240" s="205"/>
      <c r="L4240" s="205"/>
      <c r="M4240" s="205"/>
      <c r="N4240" s="227">
        <f>Table7[[#This Row],[Drug Cost]]+Table7[[#This Row],[Drug Markup]]+Table7[[#This Row],[Drug Dispensing Fee]]</f>
        <v>0</v>
      </c>
      <c r="O4240" s="132"/>
      <c r="P4240" s="205">
        <f>Table7[[#This Row],[Total Drug Cost]]-Table7[[#This Row],[Total Third-party Pay]]</f>
        <v>0</v>
      </c>
      <c r="Q4240" s="205"/>
      <c r="R4240" s="70" t="e">
        <f>VLOOKUP(Table7[[#This Row],[Patient PHN]],'[1]MASTER LIST'!$C:$D,2,FALSE)</f>
        <v>#N/A</v>
      </c>
    </row>
    <row r="4241" spans="1:18" x14ac:dyDescent="0.25">
      <c r="A4241" s="202"/>
      <c r="B4241" s="203"/>
      <c r="C4241" s="204"/>
      <c r="D4241" s="204"/>
      <c r="E4241" s="204"/>
      <c r="F4241" s="204"/>
      <c r="G4241" s="204"/>
      <c r="H4241" s="131"/>
      <c r="I4241" s="204"/>
      <c r="J4241" s="204"/>
      <c r="K4241" s="205"/>
      <c r="L4241" s="205"/>
      <c r="M4241" s="205"/>
      <c r="N4241" s="227">
        <f>Table7[[#This Row],[Drug Cost]]+Table7[[#This Row],[Drug Markup]]+Table7[[#This Row],[Drug Dispensing Fee]]</f>
        <v>0</v>
      </c>
      <c r="O4241" s="132"/>
      <c r="P4241" s="205">
        <f>Table7[[#This Row],[Total Drug Cost]]-Table7[[#This Row],[Total Third-party Pay]]</f>
        <v>0</v>
      </c>
      <c r="Q4241" s="205"/>
      <c r="R4241" s="70" t="e">
        <f>VLOOKUP(Table7[[#This Row],[Patient PHN]],'[1]MASTER LIST'!$C:$D,2,FALSE)</f>
        <v>#N/A</v>
      </c>
    </row>
    <row r="4242" spans="1:18" x14ac:dyDescent="0.25">
      <c r="A4242" s="202"/>
      <c r="B4242" s="203"/>
      <c r="C4242" s="204"/>
      <c r="D4242" s="204"/>
      <c r="E4242" s="204"/>
      <c r="F4242" s="204"/>
      <c r="G4242" s="204"/>
      <c r="H4242" s="131"/>
      <c r="I4242" s="204"/>
      <c r="J4242" s="204"/>
      <c r="K4242" s="205"/>
      <c r="L4242" s="205"/>
      <c r="M4242" s="205"/>
      <c r="N4242" s="227">
        <f>Table7[[#This Row],[Drug Cost]]+Table7[[#This Row],[Drug Markup]]+Table7[[#This Row],[Drug Dispensing Fee]]</f>
        <v>0</v>
      </c>
      <c r="O4242" s="132"/>
      <c r="P4242" s="205">
        <f>Table7[[#This Row],[Total Drug Cost]]-Table7[[#This Row],[Total Third-party Pay]]</f>
        <v>0</v>
      </c>
      <c r="Q4242" s="205"/>
      <c r="R4242" s="70" t="e">
        <f>VLOOKUP(Table7[[#This Row],[Patient PHN]],'[1]MASTER LIST'!$C:$D,2,FALSE)</f>
        <v>#N/A</v>
      </c>
    </row>
    <row r="4243" spans="1:18" x14ac:dyDescent="0.25">
      <c r="A4243" s="202"/>
      <c r="B4243" s="203"/>
      <c r="C4243" s="204"/>
      <c r="D4243" s="204"/>
      <c r="E4243" s="204"/>
      <c r="F4243" s="204"/>
      <c r="G4243" s="204"/>
      <c r="H4243" s="131"/>
      <c r="I4243" s="204"/>
      <c r="J4243" s="204"/>
      <c r="K4243" s="205"/>
      <c r="L4243" s="205"/>
      <c r="M4243" s="205"/>
      <c r="N4243" s="227">
        <f>Table7[[#This Row],[Drug Cost]]+Table7[[#This Row],[Drug Markup]]+Table7[[#This Row],[Drug Dispensing Fee]]</f>
        <v>0</v>
      </c>
      <c r="O4243" s="132"/>
      <c r="P4243" s="205">
        <f>Table7[[#This Row],[Total Drug Cost]]-Table7[[#This Row],[Total Third-party Pay]]</f>
        <v>0</v>
      </c>
      <c r="Q4243" s="205"/>
      <c r="R4243" s="70" t="e">
        <f>VLOOKUP(Table7[[#This Row],[Patient PHN]],'[1]MASTER LIST'!$C:$D,2,FALSE)</f>
        <v>#N/A</v>
      </c>
    </row>
    <row r="4244" spans="1:18" x14ac:dyDescent="0.25">
      <c r="A4244" s="202"/>
      <c r="B4244" s="203"/>
      <c r="C4244" s="204"/>
      <c r="D4244" s="204"/>
      <c r="E4244" s="204"/>
      <c r="F4244" s="204"/>
      <c r="G4244" s="204"/>
      <c r="H4244" s="131"/>
      <c r="I4244" s="204"/>
      <c r="J4244" s="204"/>
      <c r="K4244" s="205"/>
      <c r="L4244" s="205"/>
      <c r="M4244" s="205"/>
      <c r="N4244" s="227">
        <f>Table7[[#This Row],[Drug Cost]]+Table7[[#This Row],[Drug Markup]]+Table7[[#This Row],[Drug Dispensing Fee]]</f>
        <v>0</v>
      </c>
      <c r="O4244" s="132"/>
      <c r="P4244" s="205">
        <f>Table7[[#This Row],[Total Drug Cost]]-Table7[[#This Row],[Total Third-party Pay]]</f>
        <v>0</v>
      </c>
      <c r="Q4244" s="205"/>
      <c r="R4244" s="70" t="e">
        <f>VLOOKUP(Table7[[#This Row],[Patient PHN]],'[1]MASTER LIST'!$C:$D,2,FALSE)</f>
        <v>#N/A</v>
      </c>
    </row>
    <row r="4245" spans="1:18" x14ac:dyDescent="0.25">
      <c r="A4245" s="202"/>
      <c r="B4245" s="203"/>
      <c r="C4245" s="204"/>
      <c r="D4245" s="204"/>
      <c r="E4245" s="204"/>
      <c r="F4245" s="204"/>
      <c r="G4245" s="204"/>
      <c r="H4245" s="131"/>
      <c r="I4245" s="204"/>
      <c r="J4245" s="204"/>
      <c r="K4245" s="205"/>
      <c r="L4245" s="205"/>
      <c r="M4245" s="205"/>
      <c r="N4245" s="227">
        <f>Table7[[#This Row],[Drug Cost]]+Table7[[#This Row],[Drug Markup]]+Table7[[#This Row],[Drug Dispensing Fee]]</f>
        <v>0</v>
      </c>
      <c r="O4245" s="132"/>
      <c r="P4245" s="205">
        <f>Table7[[#This Row],[Total Drug Cost]]-Table7[[#This Row],[Total Third-party Pay]]</f>
        <v>0</v>
      </c>
      <c r="Q4245" s="205"/>
      <c r="R4245" s="70" t="e">
        <f>VLOOKUP(Table7[[#This Row],[Patient PHN]],'[1]MASTER LIST'!$C:$D,2,FALSE)</f>
        <v>#N/A</v>
      </c>
    </row>
    <row r="4246" spans="1:18" x14ac:dyDescent="0.25">
      <c r="A4246" s="202"/>
      <c r="B4246" s="203"/>
      <c r="C4246" s="204"/>
      <c r="D4246" s="204"/>
      <c r="E4246" s="204"/>
      <c r="F4246" s="204"/>
      <c r="G4246" s="204"/>
      <c r="H4246" s="131"/>
      <c r="I4246" s="204"/>
      <c r="J4246" s="204"/>
      <c r="K4246" s="205"/>
      <c r="L4246" s="205"/>
      <c r="M4246" s="205"/>
      <c r="N4246" s="227">
        <f>Table7[[#This Row],[Drug Cost]]+Table7[[#This Row],[Drug Markup]]+Table7[[#This Row],[Drug Dispensing Fee]]</f>
        <v>0</v>
      </c>
      <c r="O4246" s="132"/>
      <c r="P4246" s="205">
        <f>Table7[[#This Row],[Total Drug Cost]]-Table7[[#This Row],[Total Third-party Pay]]</f>
        <v>0</v>
      </c>
      <c r="Q4246" s="205"/>
      <c r="R4246" s="70" t="e">
        <f>VLOOKUP(Table7[[#This Row],[Patient PHN]],'[1]MASTER LIST'!$C:$D,2,FALSE)</f>
        <v>#N/A</v>
      </c>
    </row>
    <row r="4247" spans="1:18" x14ac:dyDescent="0.25">
      <c r="A4247" s="202"/>
      <c r="B4247" s="203"/>
      <c r="C4247" s="204"/>
      <c r="D4247" s="204"/>
      <c r="E4247" s="204"/>
      <c r="F4247" s="204"/>
      <c r="G4247" s="204"/>
      <c r="H4247" s="131"/>
      <c r="I4247" s="204"/>
      <c r="J4247" s="204"/>
      <c r="K4247" s="205"/>
      <c r="L4247" s="205"/>
      <c r="M4247" s="205"/>
      <c r="N4247" s="227">
        <f>Table7[[#This Row],[Drug Cost]]+Table7[[#This Row],[Drug Markup]]+Table7[[#This Row],[Drug Dispensing Fee]]</f>
        <v>0</v>
      </c>
      <c r="O4247" s="132"/>
      <c r="P4247" s="205">
        <f>Table7[[#This Row],[Total Drug Cost]]-Table7[[#This Row],[Total Third-party Pay]]</f>
        <v>0</v>
      </c>
      <c r="Q4247" s="205"/>
      <c r="R4247" s="70" t="e">
        <f>VLOOKUP(Table7[[#This Row],[Patient PHN]],'[1]MASTER LIST'!$C:$D,2,FALSE)</f>
        <v>#N/A</v>
      </c>
    </row>
    <row r="4248" spans="1:18" x14ac:dyDescent="0.25">
      <c r="A4248" s="202"/>
      <c r="B4248" s="203"/>
      <c r="C4248" s="204"/>
      <c r="D4248" s="204"/>
      <c r="E4248" s="204"/>
      <c r="F4248" s="204"/>
      <c r="G4248" s="204"/>
      <c r="H4248" s="131"/>
      <c r="I4248" s="204"/>
      <c r="J4248" s="204"/>
      <c r="K4248" s="205"/>
      <c r="L4248" s="205"/>
      <c r="M4248" s="205"/>
      <c r="N4248" s="227">
        <f>Table7[[#This Row],[Drug Cost]]+Table7[[#This Row],[Drug Markup]]+Table7[[#This Row],[Drug Dispensing Fee]]</f>
        <v>0</v>
      </c>
      <c r="O4248" s="132"/>
      <c r="P4248" s="205">
        <f>Table7[[#This Row],[Total Drug Cost]]-Table7[[#This Row],[Total Third-party Pay]]</f>
        <v>0</v>
      </c>
      <c r="Q4248" s="205"/>
      <c r="R4248" s="70" t="e">
        <f>VLOOKUP(Table7[[#This Row],[Patient PHN]],'[1]MASTER LIST'!$C:$D,2,FALSE)</f>
        <v>#N/A</v>
      </c>
    </row>
    <row r="4249" spans="1:18" x14ac:dyDescent="0.25">
      <c r="A4249" s="202"/>
      <c r="B4249" s="203"/>
      <c r="C4249" s="204"/>
      <c r="D4249" s="204"/>
      <c r="E4249" s="204"/>
      <c r="F4249" s="204"/>
      <c r="G4249" s="204"/>
      <c r="H4249" s="131"/>
      <c r="I4249" s="204"/>
      <c r="J4249" s="204"/>
      <c r="K4249" s="205"/>
      <c r="L4249" s="205"/>
      <c r="M4249" s="205"/>
      <c r="N4249" s="227">
        <f>Table7[[#This Row],[Drug Cost]]+Table7[[#This Row],[Drug Markup]]+Table7[[#This Row],[Drug Dispensing Fee]]</f>
        <v>0</v>
      </c>
      <c r="O4249" s="132"/>
      <c r="P4249" s="205">
        <f>Table7[[#This Row],[Total Drug Cost]]-Table7[[#This Row],[Total Third-party Pay]]</f>
        <v>0</v>
      </c>
      <c r="Q4249" s="205"/>
      <c r="R4249" s="70" t="e">
        <f>VLOOKUP(Table7[[#This Row],[Patient PHN]],'[1]MASTER LIST'!$C:$D,2,FALSE)</f>
        <v>#N/A</v>
      </c>
    </row>
    <row r="4250" spans="1:18" x14ac:dyDescent="0.25">
      <c r="A4250" s="202"/>
      <c r="B4250" s="203"/>
      <c r="C4250" s="204"/>
      <c r="D4250" s="204"/>
      <c r="E4250" s="204"/>
      <c r="F4250" s="204"/>
      <c r="G4250" s="204"/>
      <c r="H4250" s="131"/>
      <c r="I4250" s="204"/>
      <c r="J4250" s="204"/>
      <c r="K4250" s="205"/>
      <c r="L4250" s="205"/>
      <c r="M4250" s="205"/>
      <c r="N4250" s="227">
        <f>Table7[[#This Row],[Drug Cost]]+Table7[[#This Row],[Drug Markup]]+Table7[[#This Row],[Drug Dispensing Fee]]</f>
        <v>0</v>
      </c>
      <c r="O4250" s="132"/>
      <c r="P4250" s="205">
        <f>Table7[[#This Row],[Total Drug Cost]]-Table7[[#This Row],[Total Third-party Pay]]</f>
        <v>0</v>
      </c>
      <c r="Q4250" s="205"/>
      <c r="R4250" s="70" t="e">
        <f>VLOOKUP(Table7[[#This Row],[Patient PHN]],'[1]MASTER LIST'!$C:$D,2,FALSE)</f>
        <v>#N/A</v>
      </c>
    </row>
    <row r="4251" spans="1:18" x14ac:dyDescent="0.25">
      <c r="A4251" s="202"/>
      <c r="B4251" s="203"/>
      <c r="C4251" s="204"/>
      <c r="D4251" s="204"/>
      <c r="E4251" s="204"/>
      <c r="F4251" s="204"/>
      <c r="G4251" s="204"/>
      <c r="H4251" s="131"/>
      <c r="I4251" s="204"/>
      <c r="J4251" s="204"/>
      <c r="K4251" s="205"/>
      <c r="L4251" s="205"/>
      <c r="M4251" s="205"/>
      <c r="N4251" s="227">
        <f>Table7[[#This Row],[Drug Cost]]+Table7[[#This Row],[Drug Markup]]+Table7[[#This Row],[Drug Dispensing Fee]]</f>
        <v>0</v>
      </c>
      <c r="O4251" s="132"/>
      <c r="P4251" s="205">
        <f>Table7[[#This Row],[Total Drug Cost]]-Table7[[#This Row],[Total Third-party Pay]]</f>
        <v>0</v>
      </c>
      <c r="Q4251" s="205"/>
      <c r="R4251" s="70" t="e">
        <f>VLOOKUP(Table7[[#This Row],[Patient PHN]],'[1]MASTER LIST'!$C:$D,2,FALSE)</f>
        <v>#N/A</v>
      </c>
    </row>
    <row r="4252" spans="1:18" x14ac:dyDescent="0.25">
      <c r="A4252" s="202"/>
      <c r="B4252" s="203"/>
      <c r="C4252" s="204"/>
      <c r="D4252" s="204"/>
      <c r="E4252" s="204"/>
      <c r="F4252" s="204"/>
      <c r="G4252" s="204"/>
      <c r="H4252" s="131"/>
      <c r="I4252" s="204"/>
      <c r="J4252" s="204"/>
      <c r="K4252" s="205"/>
      <c r="L4252" s="205"/>
      <c r="M4252" s="205"/>
      <c r="N4252" s="227">
        <f>Table7[[#This Row],[Drug Cost]]+Table7[[#This Row],[Drug Markup]]+Table7[[#This Row],[Drug Dispensing Fee]]</f>
        <v>0</v>
      </c>
      <c r="O4252" s="132"/>
      <c r="P4252" s="205">
        <f>Table7[[#This Row],[Total Drug Cost]]-Table7[[#This Row],[Total Third-party Pay]]</f>
        <v>0</v>
      </c>
      <c r="Q4252" s="205"/>
      <c r="R4252" s="70" t="e">
        <f>VLOOKUP(Table7[[#This Row],[Patient PHN]],'[1]MASTER LIST'!$C:$D,2,FALSE)</f>
        <v>#N/A</v>
      </c>
    </row>
    <row r="4253" spans="1:18" x14ac:dyDescent="0.25">
      <c r="A4253" s="202"/>
      <c r="B4253" s="203"/>
      <c r="C4253" s="204"/>
      <c r="D4253" s="204"/>
      <c r="E4253" s="204"/>
      <c r="F4253" s="204"/>
      <c r="G4253" s="204"/>
      <c r="H4253" s="131"/>
      <c r="I4253" s="204"/>
      <c r="J4253" s="204"/>
      <c r="K4253" s="205"/>
      <c r="L4253" s="205"/>
      <c r="M4253" s="205"/>
      <c r="N4253" s="227">
        <f>Table7[[#This Row],[Drug Cost]]+Table7[[#This Row],[Drug Markup]]+Table7[[#This Row],[Drug Dispensing Fee]]</f>
        <v>0</v>
      </c>
      <c r="O4253" s="132"/>
      <c r="P4253" s="205">
        <f>Table7[[#This Row],[Total Drug Cost]]-Table7[[#This Row],[Total Third-party Pay]]</f>
        <v>0</v>
      </c>
      <c r="Q4253" s="205"/>
      <c r="R4253" s="70" t="e">
        <f>VLOOKUP(Table7[[#This Row],[Patient PHN]],'[1]MASTER LIST'!$C:$D,2,FALSE)</f>
        <v>#N/A</v>
      </c>
    </row>
    <row r="4254" spans="1:18" x14ac:dyDescent="0.25">
      <c r="A4254" s="202"/>
      <c r="B4254" s="203"/>
      <c r="C4254" s="204"/>
      <c r="D4254" s="204"/>
      <c r="E4254" s="204"/>
      <c r="F4254" s="204"/>
      <c r="G4254" s="204"/>
      <c r="H4254" s="131"/>
      <c r="I4254" s="204"/>
      <c r="J4254" s="204"/>
      <c r="K4254" s="205"/>
      <c r="L4254" s="205"/>
      <c r="M4254" s="205"/>
      <c r="N4254" s="227">
        <f>Table7[[#This Row],[Drug Cost]]+Table7[[#This Row],[Drug Markup]]+Table7[[#This Row],[Drug Dispensing Fee]]</f>
        <v>0</v>
      </c>
      <c r="O4254" s="132"/>
      <c r="P4254" s="205">
        <f>Table7[[#This Row],[Total Drug Cost]]-Table7[[#This Row],[Total Third-party Pay]]</f>
        <v>0</v>
      </c>
      <c r="Q4254" s="205"/>
      <c r="R4254" s="70" t="e">
        <f>VLOOKUP(Table7[[#This Row],[Patient PHN]],'[1]MASTER LIST'!$C:$D,2,FALSE)</f>
        <v>#N/A</v>
      </c>
    </row>
    <row r="4255" spans="1:18" x14ac:dyDescent="0.25">
      <c r="A4255" s="202"/>
      <c r="B4255" s="203"/>
      <c r="C4255" s="204"/>
      <c r="D4255" s="204"/>
      <c r="E4255" s="204"/>
      <c r="F4255" s="204"/>
      <c r="G4255" s="204"/>
      <c r="H4255" s="131"/>
      <c r="I4255" s="204"/>
      <c r="J4255" s="204"/>
      <c r="K4255" s="205"/>
      <c r="L4255" s="205"/>
      <c r="M4255" s="205"/>
      <c r="N4255" s="227">
        <f>Table7[[#This Row],[Drug Cost]]+Table7[[#This Row],[Drug Markup]]+Table7[[#This Row],[Drug Dispensing Fee]]</f>
        <v>0</v>
      </c>
      <c r="O4255" s="132"/>
      <c r="P4255" s="205">
        <f>Table7[[#This Row],[Total Drug Cost]]-Table7[[#This Row],[Total Third-party Pay]]</f>
        <v>0</v>
      </c>
      <c r="Q4255" s="205"/>
      <c r="R4255" s="70" t="e">
        <f>VLOOKUP(Table7[[#This Row],[Patient PHN]],'[1]MASTER LIST'!$C:$D,2,FALSE)</f>
        <v>#N/A</v>
      </c>
    </row>
    <row r="4256" spans="1:18" x14ac:dyDescent="0.25">
      <c r="A4256" s="202"/>
      <c r="B4256" s="203"/>
      <c r="C4256" s="204"/>
      <c r="D4256" s="204"/>
      <c r="E4256" s="204"/>
      <c r="F4256" s="204"/>
      <c r="G4256" s="204"/>
      <c r="H4256" s="131"/>
      <c r="I4256" s="204"/>
      <c r="J4256" s="204"/>
      <c r="K4256" s="205"/>
      <c r="L4256" s="205"/>
      <c r="M4256" s="205"/>
      <c r="N4256" s="227">
        <f>Table7[[#This Row],[Drug Cost]]+Table7[[#This Row],[Drug Markup]]+Table7[[#This Row],[Drug Dispensing Fee]]</f>
        <v>0</v>
      </c>
      <c r="O4256" s="132"/>
      <c r="P4256" s="205">
        <f>Table7[[#This Row],[Total Drug Cost]]-Table7[[#This Row],[Total Third-party Pay]]</f>
        <v>0</v>
      </c>
      <c r="Q4256" s="205"/>
      <c r="R4256" s="70" t="e">
        <f>VLOOKUP(Table7[[#This Row],[Patient PHN]],'[1]MASTER LIST'!$C:$D,2,FALSE)</f>
        <v>#N/A</v>
      </c>
    </row>
    <row r="4257" spans="1:18" x14ac:dyDescent="0.25">
      <c r="A4257" s="202"/>
      <c r="B4257" s="203"/>
      <c r="C4257" s="204"/>
      <c r="D4257" s="204"/>
      <c r="E4257" s="204"/>
      <c r="F4257" s="204"/>
      <c r="G4257" s="204"/>
      <c r="H4257" s="131"/>
      <c r="I4257" s="204"/>
      <c r="J4257" s="204"/>
      <c r="K4257" s="205"/>
      <c r="L4257" s="205"/>
      <c r="M4257" s="205"/>
      <c r="N4257" s="227">
        <f>Table7[[#This Row],[Drug Cost]]+Table7[[#This Row],[Drug Markup]]+Table7[[#This Row],[Drug Dispensing Fee]]</f>
        <v>0</v>
      </c>
      <c r="O4257" s="132"/>
      <c r="P4257" s="205">
        <f>Table7[[#This Row],[Total Drug Cost]]-Table7[[#This Row],[Total Third-party Pay]]</f>
        <v>0</v>
      </c>
      <c r="Q4257" s="205"/>
      <c r="R4257" s="70" t="e">
        <f>VLOOKUP(Table7[[#This Row],[Patient PHN]],'[1]MASTER LIST'!$C:$D,2,FALSE)</f>
        <v>#N/A</v>
      </c>
    </row>
    <row r="4258" spans="1:18" x14ac:dyDescent="0.25">
      <c r="A4258" s="202"/>
      <c r="B4258" s="203"/>
      <c r="C4258" s="204"/>
      <c r="D4258" s="204"/>
      <c r="E4258" s="204"/>
      <c r="F4258" s="204"/>
      <c r="G4258" s="204"/>
      <c r="H4258" s="131"/>
      <c r="I4258" s="204"/>
      <c r="J4258" s="204"/>
      <c r="K4258" s="205"/>
      <c r="L4258" s="205"/>
      <c r="M4258" s="205"/>
      <c r="N4258" s="227">
        <f>Table7[[#This Row],[Drug Cost]]+Table7[[#This Row],[Drug Markup]]+Table7[[#This Row],[Drug Dispensing Fee]]</f>
        <v>0</v>
      </c>
      <c r="O4258" s="132"/>
      <c r="P4258" s="205">
        <f>Table7[[#This Row],[Total Drug Cost]]-Table7[[#This Row],[Total Third-party Pay]]</f>
        <v>0</v>
      </c>
      <c r="Q4258" s="205"/>
      <c r="R4258" s="70" t="e">
        <f>VLOOKUP(Table7[[#This Row],[Patient PHN]],'[1]MASTER LIST'!$C:$D,2,FALSE)</f>
        <v>#N/A</v>
      </c>
    </row>
    <row r="4259" spans="1:18" x14ac:dyDescent="0.25">
      <c r="A4259" s="202"/>
      <c r="B4259" s="203"/>
      <c r="C4259" s="204"/>
      <c r="D4259" s="204"/>
      <c r="E4259" s="204"/>
      <c r="F4259" s="204"/>
      <c r="G4259" s="204"/>
      <c r="H4259" s="131"/>
      <c r="I4259" s="204"/>
      <c r="J4259" s="204"/>
      <c r="K4259" s="205"/>
      <c r="L4259" s="205"/>
      <c r="M4259" s="205"/>
      <c r="N4259" s="227">
        <f>Table7[[#This Row],[Drug Cost]]+Table7[[#This Row],[Drug Markup]]+Table7[[#This Row],[Drug Dispensing Fee]]</f>
        <v>0</v>
      </c>
      <c r="O4259" s="132"/>
      <c r="P4259" s="205">
        <f>Table7[[#This Row],[Total Drug Cost]]-Table7[[#This Row],[Total Third-party Pay]]</f>
        <v>0</v>
      </c>
      <c r="Q4259" s="205"/>
      <c r="R4259" s="70" t="e">
        <f>VLOOKUP(Table7[[#This Row],[Patient PHN]],'[1]MASTER LIST'!$C:$D,2,FALSE)</f>
        <v>#N/A</v>
      </c>
    </row>
    <row r="4260" spans="1:18" x14ac:dyDescent="0.25">
      <c r="A4260" s="202"/>
      <c r="B4260" s="203"/>
      <c r="C4260" s="204"/>
      <c r="D4260" s="204"/>
      <c r="E4260" s="204"/>
      <c r="F4260" s="204"/>
      <c r="G4260" s="204"/>
      <c r="H4260" s="131"/>
      <c r="I4260" s="204"/>
      <c r="J4260" s="204"/>
      <c r="K4260" s="205"/>
      <c r="L4260" s="205"/>
      <c r="M4260" s="205"/>
      <c r="N4260" s="227">
        <f>Table7[[#This Row],[Drug Cost]]+Table7[[#This Row],[Drug Markup]]+Table7[[#This Row],[Drug Dispensing Fee]]</f>
        <v>0</v>
      </c>
      <c r="O4260" s="132"/>
      <c r="P4260" s="205">
        <f>Table7[[#This Row],[Total Drug Cost]]-Table7[[#This Row],[Total Third-party Pay]]</f>
        <v>0</v>
      </c>
      <c r="Q4260" s="205"/>
      <c r="R4260" s="70" t="e">
        <f>VLOOKUP(Table7[[#This Row],[Patient PHN]],'[1]MASTER LIST'!$C:$D,2,FALSE)</f>
        <v>#N/A</v>
      </c>
    </row>
    <row r="4261" spans="1:18" x14ac:dyDescent="0.25">
      <c r="A4261" s="202"/>
      <c r="B4261" s="203"/>
      <c r="C4261" s="204"/>
      <c r="D4261" s="204"/>
      <c r="E4261" s="204"/>
      <c r="F4261" s="204"/>
      <c r="G4261" s="204"/>
      <c r="H4261" s="131"/>
      <c r="I4261" s="204"/>
      <c r="J4261" s="204"/>
      <c r="K4261" s="205"/>
      <c r="L4261" s="205"/>
      <c r="M4261" s="205"/>
      <c r="N4261" s="227">
        <f>Table7[[#This Row],[Drug Cost]]+Table7[[#This Row],[Drug Markup]]+Table7[[#This Row],[Drug Dispensing Fee]]</f>
        <v>0</v>
      </c>
      <c r="O4261" s="132"/>
      <c r="P4261" s="205">
        <f>Table7[[#This Row],[Total Drug Cost]]-Table7[[#This Row],[Total Third-party Pay]]</f>
        <v>0</v>
      </c>
      <c r="Q4261" s="205"/>
      <c r="R4261" s="70" t="e">
        <f>VLOOKUP(Table7[[#This Row],[Patient PHN]],'[1]MASTER LIST'!$C:$D,2,FALSE)</f>
        <v>#N/A</v>
      </c>
    </row>
    <row r="4262" spans="1:18" x14ac:dyDescent="0.25">
      <c r="A4262" s="202"/>
      <c r="B4262" s="203"/>
      <c r="C4262" s="204"/>
      <c r="D4262" s="204"/>
      <c r="E4262" s="204"/>
      <c r="F4262" s="204"/>
      <c r="G4262" s="204"/>
      <c r="H4262" s="131"/>
      <c r="I4262" s="204"/>
      <c r="J4262" s="204"/>
      <c r="K4262" s="205"/>
      <c r="L4262" s="205"/>
      <c r="M4262" s="205"/>
      <c r="N4262" s="227">
        <f>Table7[[#This Row],[Drug Cost]]+Table7[[#This Row],[Drug Markup]]+Table7[[#This Row],[Drug Dispensing Fee]]</f>
        <v>0</v>
      </c>
      <c r="O4262" s="132"/>
      <c r="P4262" s="205">
        <f>Table7[[#This Row],[Total Drug Cost]]-Table7[[#This Row],[Total Third-party Pay]]</f>
        <v>0</v>
      </c>
      <c r="Q4262" s="205"/>
      <c r="R4262" s="70" t="e">
        <f>VLOOKUP(Table7[[#This Row],[Patient PHN]],'[1]MASTER LIST'!$C:$D,2,FALSE)</f>
        <v>#N/A</v>
      </c>
    </row>
    <row r="4263" spans="1:18" x14ac:dyDescent="0.25">
      <c r="A4263" s="202"/>
      <c r="B4263" s="203"/>
      <c r="C4263" s="204"/>
      <c r="D4263" s="204"/>
      <c r="E4263" s="204"/>
      <c r="F4263" s="204"/>
      <c r="G4263" s="204"/>
      <c r="H4263" s="131"/>
      <c r="I4263" s="204"/>
      <c r="J4263" s="204"/>
      <c r="K4263" s="205"/>
      <c r="L4263" s="205"/>
      <c r="M4263" s="205"/>
      <c r="N4263" s="227">
        <f>Table7[[#This Row],[Drug Cost]]+Table7[[#This Row],[Drug Markup]]+Table7[[#This Row],[Drug Dispensing Fee]]</f>
        <v>0</v>
      </c>
      <c r="O4263" s="132"/>
      <c r="P4263" s="205">
        <f>Table7[[#This Row],[Total Drug Cost]]-Table7[[#This Row],[Total Third-party Pay]]</f>
        <v>0</v>
      </c>
      <c r="Q4263" s="205"/>
      <c r="R4263" s="70" t="e">
        <f>VLOOKUP(Table7[[#This Row],[Patient PHN]],'[1]MASTER LIST'!$C:$D,2,FALSE)</f>
        <v>#N/A</v>
      </c>
    </row>
    <row r="4264" spans="1:18" x14ac:dyDescent="0.25">
      <c r="A4264" s="202"/>
      <c r="B4264" s="203"/>
      <c r="C4264" s="204"/>
      <c r="D4264" s="204"/>
      <c r="E4264" s="204"/>
      <c r="F4264" s="204"/>
      <c r="G4264" s="204"/>
      <c r="H4264" s="131"/>
      <c r="I4264" s="204"/>
      <c r="J4264" s="204"/>
      <c r="K4264" s="205"/>
      <c r="L4264" s="205"/>
      <c r="M4264" s="205"/>
      <c r="N4264" s="227">
        <f>Table7[[#This Row],[Drug Cost]]+Table7[[#This Row],[Drug Markup]]+Table7[[#This Row],[Drug Dispensing Fee]]</f>
        <v>0</v>
      </c>
      <c r="O4264" s="132"/>
      <c r="P4264" s="205">
        <f>Table7[[#This Row],[Total Drug Cost]]-Table7[[#This Row],[Total Third-party Pay]]</f>
        <v>0</v>
      </c>
      <c r="Q4264" s="205"/>
      <c r="R4264" s="70" t="e">
        <f>VLOOKUP(Table7[[#This Row],[Patient PHN]],'[1]MASTER LIST'!$C:$D,2,FALSE)</f>
        <v>#N/A</v>
      </c>
    </row>
    <row r="4265" spans="1:18" x14ac:dyDescent="0.25">
      <c r="A4265" s="202"/>
      <c r="B4265" s="203"/>
      <c r="C4265" s="204"/>
      <c r="D4265" s="204"/>
      <c r="E4265" s="204"/>
      <c r="F4265" s="204"/>
      <c r="G4265" s="204"/>
      <c r="H4265" s="131"/>
      <c r="I4265" s="204"/>
      <c r="J4265" s="204"/>
      <c r="K4265" s="205"/>
      <c r="L4265" s="205"/>
      <c r="M4265" s="205"/>
      <c r="N4265" s="227">
        <f>Table7[[#This Row],[Drug Cost]]+Table7[[#This Row],[Drug Markup]]+Table7[[#This Row],[Drug Dispensing Fee]]</f>
        <v>0</v>
      </c>
      <c r="O4265" s="132"/>
      <c r="P4265" s="205">
        <f>Table7[[#This Row],[Total Drug Cost]]-Table7[[#This Row],[Total Third-party Pay]]</f>
        <v>0</v>
      </c>
      <c r="Q4265" s="205"/>
      <c r="R4265" s="70" t="e">
        <f>VLOOKUP(Table7[[#This Row],[Patient PHN]],'[1]MASTER LIST'!$C:$D,2,FALSE)</f>
        <v>#N/A</v>
      </c>
    </row>
    <row r="4266" spans="1:18" x14ac:dyDescent="0.25">
      <c r="A4266" s="202"/>
      <c r="B4266" s="203"/>
      <c r="C4266" s="204"/>
      <c r="D4266" s="204"/>
      <c r="E4266" s="204"/>
      <c r="F4266" s="204"/>
      <c r="G4266" s="204"/>
      <c r="H4266" s="131"/>
      <c r="I4266" s="204"/>
      <c r="J4266" s="204"/>
      <c r="K4266" s="205"/>
      <c r="L4266" s="205"/>
      <c r="M4266" s="205"/>
      <c r="N4266" s="227">
        <f>Table7[[#This Row],[Drug Cost]]+Table7[[#This Row],[Drug Markup]]+Table7[[#This Row],[Drug Dispensing Fee]]</f>
        <v>0</v>
      </c>
      <c r="O4266" s="132"/>
      <c r="P4266" s="205">
        <f>Table7[[#This Row],[Total Drug Cost]]-Table7[[#This Row],[Total Third-party Pay]]</f>
        <v>0</v>
      </c>
      <c r="Q4266" s="205"/>
      <c r="R4266" s="70" t="e">
        <f>VLOOKUP(Table7[[#This Row],[Patient PHN]],'[1]MASTER LIST'!$C:$D,2,FALSE)</f>
        <v>#N/A</v>
      </c>
    </row>
    <row r="4267" spans="1:18" x14ac:dyDescent="0.25">
      <c r="A4267" s="202"/>
      <c r="B4267" s="203"/>
      <c r="C4267" s="204"/>
      <c r="D4267" s="204"/>
      <c r="E4267" s="204"/>
      <c r="F4267" s="204"/>
      <c r="G4267" s="204"/>
      <c r="H4267" s="131"/>
      <c r="I4267" s="204"/>
      <c r="J4267" s="204"/>
      <c r="K4267" s="205"/>
      <c r="L4267" s="205"/>
      <c r="M4267" s="205"/>
      <c r="N4267" s="227">
        <f>Table7[[#This Row],[Drug Cost]]+Table7[[#This Row],[Drug Markup]]+Table7[[#This Row],[Drug Dispensing Fee]]</f>
        <v>0</v>
      </c>
      <c r="O4267" s="132"/>
      <c r="P4267" s="205">
        <f>Table7[[#This Row],[Total Drug Cost]]-Table7[[#This Row],[Total Third-party Pay]]</f>
        <v>0</v>
      </c>
      <c r="Q4267" s="205"/>
      <c r="R4267" s="70" t="e">
        <f>VLOOKUP(Table7[[#This Row],[Patient PHN]],'[1]MASTER LIST'!$C:$D,2,FALSE)</f>
        <v>#N/A</v>
      </c>
    </row>
    <row r="4268" spans="1:18" x14ac:dyDescent="0.25">
      <c r="A4268" s="202"/>
      <c r="B4268" s="203"/>
      <c r="C4268" s="204"/>
      <c r="D4268" s="204"/>
      <c r="E4268" s="204"/>
      <c r="F4268" s="204"/>
      <c r="G4268" s="204"/>
      <c r="H4268" s="131"/>
      <c r="I4268" s="204"/>
      <c r="J4268" s="204"/>
      <c r="K4268" s="205"/>
      <c r="L4268" s="205"/>
      <c r="M4268" s="205"/>
      <c r="N4268" s="227">
        <f>Table7[[#This Row],[Drug Cost]]+Table7[[#This Row],[Drug Markup]]+Table7[[#This Row],[Drug Dispensing Fee]]</f>
        <v>0</v>
      </c>
      <c r="O4268" s="132"/>
      <c r="P4268" s="205">
        <f>Table7[[#This Row],[Total Drug Cost]]-Table7[[#This Row],[Total Third-party Pay]]</f>
        <v>0</v>
      </c>
      <c r="Q4268" s="205"/>
      <c r="R4268" s="70" t="e">
        <f>VLOOKUP(Table7[[#This Row],[Patient PHN]],'[1]MASTER LIST'!$C:$D,2,FALSE)</f>
        <v>#N/A</v>
      </c>
    </row>
    <row r="4269" spans="1:18" x14ac:dyDescent="0.25">
      <c r="A4269" s="202"/>
      <c r="B4269" s="203"/>
      <c r="C4269" s="204"/>
      <c r="D4269" s="204"/>
      <c r="E4269" s="204"/>
      <c r="F4269" s="204"/>
      <c r="G4269" s="204"/>
      <c r="H4269" s="131"/>
      <c r="I4269" s="204"/>
      <c r="J4269" s="204"/>
      <c r="K4269" s="205"/>
      <c r="L4269" s="205"/>
      <c r="M4269" s="205"/>
      <c r="N4269" s="227">
        <f>Table7[[#This Row],[Drug Cost]]+Table7[[#This Row],[Drug Markup]]+Table7[[#This Row],[Drug Dispensing Fee]]</f>
        <v>0</v>
      </c>
      <c r="O4269" s="132"/>
      <c r="P4269" s="205">
        <f>Table7[[#This Row],[Total Drug Cost]]-Table7[[#This Row],[Total Third-party Pay]]</f>
        <v>0</v>
      </c>
      <c r="Q4269" s="205"/>
      <c r="R4269" s="70" t="e">
        <f>VLOOKUP(Table7[[#This Row],[Patient PHN]],'[1]MASTER LIST'!$C:$D,2,FALSE)</f>
        <v>#N/A</v>
      </c>
    </row>
    <row r="4270" spans="1:18" x14ac:dyDescent="0.25">
      <c r="A4270" s="202"/>
      <c r="B4270" s="203"/>
      <c r="C4270" s="204"/>
      <c r="D4270" s="204"/>
      <c r="E4270" s="204"/>
      <c r="F4270" s="204"/>
      <c r="G4270" s="204"/>
      <c r="H4270" s="131"/>
      <c r="I4270" s="204"/>
      <c r="J4270" s="204"/>
      <c r="K4270" s="205"/>
      <c r="L4270" s="205"/>
      <c r="M4270" s="205"/>
      <c r="N4270" s="227">
        <f>Table7[[#This Row],[Drug Cost]]+Table7[[#This Row],[Drug Markup]]+Table7[[#This Row],[Drug Dispensing Fee]]</f>
        <v>0</v>
      </c>
      <c r="O4270" s="132"/>
      <c r="P4270" s="205">
        <f>Table7[[#This Row],[Total Drug Cost]]-Table7[[#This Row],[Total Third-party Pay]]</f>
        <v>0</v>
      </c>
      <c r="Q4270" s="205"/>
      <c r="R4270" s="70" t="e">
        <f>VLOOKUP(Table7[[#This Row],[Patient PHN]],'[1]MASTER LIST'!$C:$D,2,FALSE)</f>
        <v>#N/A</v>
      </c>
    </row>
    <row r="4271" spans="1:18" x14ac:dyDescent="0.25">
      <c r="A4271" s="202"/>
      <c r="B4271" s="203"/>
      <c r="C4271" s="204"/>
      <c r="D4271" s="204"/>
      <c r="E4271" s="204"/>
      <c r="F4271" s="204"/>
      <c r="G4271" s="204"/>
      <c r="H4271" s="131"/>
      <c r="I4271" s="204"/>
      <c r="J4271" s="204"/>
      <c r="K4271" s="205"/>
      <c r="L4271" s="205"/>
      <c r="M4271" s="205"/>
      <c r="N4271" s="227">
        <f>Table7[[#This Row],[Drug Cost]]+Table7[[#This Row],[Drug Markup]]+Table7[[#This Row],[Drug Dispensing Fee]]</f>
        <v>0</v>
      </c>
      <c r="O4271" s="132"/>
      <c r="P4271" s="205">
        <f>Table7[[#This Row],[Total Drug Cost]]-Table7[[#This Row],[Total Third-party Pay]]</f>
        <v>0</v>
      </c>
      <c r="Q4271" s="205"/>
      <c r="R4271" s="70" t="e">
        <f>VLOOKUP(Table7[[#This Row],[Patient PHN]],'[1]MASTER LIST'!$C:$D,2,FALSE)</f>
        <v>#N/A</v>
      </c>
    </row>
    <row r="4272" spans="1:18" x14ac:dyDescent="0.25">
      <c r="A4272" s="202"/>
      <c r="B4272" s="203"/>
      <c r="C4272" s="204"/>
      <c r="D4272" s="204"/>
      <c r="E4272" s="204"/>
      <c r="F4272" s="204"/>
      <c r="G4272" s="204"/>
      <c r="H4272" s="131"/>
      <c r="I4272" s="204"/>
      <c r="J4272" s="204"/>
      <c r="K4272" s="205"/>
      <c r="L4272" s="205"/>
      <c r="M4272" s="205"/>
      <c r="N4272" s="227">
        <f>Table7[[#This Row],[Drug Cost]]+Table7[[#This Row],[Drug Markup]]+Table7[[#This Row],[Drug Dispensing Fee]]</f>
        <v>0</v>
      </c>
      <c r="O4272" s="132"/>
      <c r="P4272" s="205">
        <f>Table7[[#This Row],[Total Drug Cost]]-Table7[[#This Row],[Total Third-party Pay]]</f>
        <v>0</v>
      </c>
      <c r="Q4272" s="205"/>
      <c r="R4272" s="70" t="e">
        <f>VLOOKUP(Table7[[#This Row],[Patient PHN]],'[1]MASTER LIST'!$C:$D,2,FALSE)</f>
        <v>#N/A</v>
      </c>
    </row>
    <row r="4273" spans="1:18" x14ac:dyDescent="0.25">
      <c r="A4273" s="202"/>
      <c r="B4273" s="203"/>
      <c r="C4273" s="204"/>
      <c r="D4273" s="204"/>
      <c r="E4273" s="204"/>
      <c r="F4273" s="204"/>
      <c r="G4273" s="204"/>
      <c r="H4273" s="131"/>
      <c r="I4273" s="204"/>
      <c r="J4273" s="204"/>
      <c r="K4273" s="205"/>
      <c r="L4273" s="205"/>
      <c r="M4273" s="205"/>
      <c r="N4273" s="227">
        <f>Table7[[#This Row],[Drug Cost]]+Table7[[#This Row],[Drug Markup]]+Table7[[#This Row],[Drug Dispensing Fee]]</f>
        <v>0</v>
      </c>
      <c r="O4273" s="132"/>
      <c r="P4273" s="205">
        <f>Table7[[#This Row],[Total Drug Cost]]-Table7[[#This Row],[Total Third-party Pay]]</f>
        <v>0</v>
      </c>
      <c r="Q4273" s="205"/>
      <c r="R4273" s="70" t="e">
        <f>VLOOKUP(Table7[[#This Row],[Patient PHN]],'[1]MASTER LIST'!$C:$D,2,FALSE)</f>
        <v>#N/A</v>
      </c>
    </row>
    <row r="4274" spans="1:18" x14ac:dyDescent="0.25">
      <c r="A4274" s="202"/>
      <c r="B4274" s="203"/>
      <c r="C4274" s="204"/>
      <c r="D4274" s="204"/>
      <c r="E4274" s="204"/>
      <c r="F4274" s="204"/>
      <c r="G4274" s="204"/>
      <c r="H4274" s="131"/>
      <c r="I4274" s="204"/>
      <c r="J4274" s="204"/>
      <c r="K4274" s="205"/>
      <c r="L4274" s="205"/>
      <c r="M4274" s="205"/>
      <c r="N4274" s="227">
        <f>Table7[[#This Row],[Drug Cost]]+Table7[[#This Row],[Drug Markup]]+Table7[[#This Row],[Drug Dispensing Fee]]</f>
        <v>0</v>
      </c>
      <c r="O4274" s="132"/>
      <c r="P4274" s="205">
        <f>Table7[[#This Row],[Total Drug Cost]]-Table7[[#This Row],[Total Third-party Pay]]</f>
        <v>0</v>
      </c>
      <c r="Q4274" s="205"/>
      <c r="R4274" s="70" t="e">
        <f>VLOOKUP(Table7[[#This Row],[Patient PHN]],'[1]MASTER LIST'!$C:$D,2,FALSE)</f>
        <v>#N/A</v>
      </c>
    </row>
    <row r="4275" spans="1:18" x14ac:dyDescent="0.25">
      <c r="A4275" s="202"/>
      <c r="B4275" s="203"/>
      <c r="C4275" s="204"/>
      <c r="D4275" s="204"/>
      <c r="E4275" s="204"/>
      <c r="F4275" s="204"/>
      <c r="G4275" s="204"/>
      <c r="H4275" s="131"/>
      <c r="I4275" s="204"/>
      <c r="J4275" s="204"/>
      <c r="K4275" s="205"/>
      <c r="L4275" s="205"/>
      <c r="M4275" s="205"/>
      <c r="N4275" s="227">
        <f>Table7[[#This Row],[Drug Cost]]+Table7[[#This Row],[Drug Markup]]+Table7[[#This Row],[Drug Dispensing Fee]]</f>
        <v>0</v>
      </c>
      <c r="O4275" s="132"/>
      <c r="P4275" s="205">
        <f>Table7[[#This Row],[Total Drug Cost]]-Table7[[#This Row],[Total Third-party Pay]]</f>
        <v>0</v>
      </c>
      <c r="Q4275" s="205"/>
      <c r="R4275" s="70" t="e">
        <f>VLOOKUP(Table7[[#This Row],[Patient PHN]],'[1]MASTER LIST'!$C:$D,2,FALSE)</f>
        <v>#N/A</v>
      </c>
    </row>
    <row r="4276" spans="1:18" x14ac:dyDescent="0.25">
      <c r="A4276" s="202"/>
      <c r="B4276" s="203"/>
      <c r="C4276" s="204"/>
      <c r="D4276" s="204"/>
      <c r="E4276" s="204"/>
      <c r="F4276" s="204"/>
      <c r="G4276" s="204"/>
      <c r="H4276" s="131"/>
      <c r="I4276" s="204"/>
      <c r="J4276" s="204"/>
      <c r="K4276" s="205"/>
      <c r="L4276" s="205"/>
      <c r="M4276" s="205"/>
      <c r="N4276" s="227">
        <f>Table7[[#This Row],[Drug Cost]]+Table7[[#This Row],[Drug Markup]]+Table7[[#This Row],[Drug Dispensing Fee]]</f>
        <v>0</v>
      </c>
      <c r="O4276" s="132"/>
      <c r="P4276" s="205">
        <f>Table7[[#This Row],[Total Drug Cost]]-Table7[[#This Row],[Total Third-party Pay]]</f>
        <v>0</v>
      </c>
      <c r="Q4276" s="205"/>
      <c r="R4276" s="70" t="e">
        <f>VLOOKUP(Table7[[#This Row],[Patient PHN]],'[1]MASTER LIST'!$C:$D,2,FALSE)</f>
        <v>#N/A</v>
      </c>
    </row>
    <row r="4277" spans="1:18" x14ac:dyDescent="0.25">
      <c r="A4277" s="202"/>
      <c r="B4277" s="203"/>
      <c r="C4277" s="204"/>
      <c r="D4277" s="204"/>
      <c r="E4277" s="204"/>
      <c r="F4277" s="204"/>
      <c r="G4277" s="204"/>
      <c r="H4277" s="131"/>
      <c r="I4277" s="204"/>
      <c r="J4277" s="204"/>
      <c r="K4277" s="205"/>
      <c r="L4277" s="205"/>
      <c r="M4277" s="205"/>
      <c r="N4277" s="227">
        <f>Table7[[#This Row],[Drug Cost]]+Table7[[#This Row],[Drug Markup]]+Table7[[#This Row],[Drug Dispensing Fee]]</f>
        <v>0</v>
      </c>
      <c r="O4277" s="132"/>
      <c r="P4277" s="205">
        <f>Table7[[#This Row],[Total Drug Cost]]-Table7[[#This Row],[Total Third-party Pay]]</f>
        <v>0</v>
      </c>
      <c r="Q4277" s="205"/>
      <c r="R4277" s="70" t="e">
        <f>VLOOKUP(Table7[[#This Row],[Patient PHN]],'[1]MASTER LIST'!$C:$D,2,FALSE)</f>
        <v>#N/A</v>
      </c>
    </row>
    <row r="4278" spans="1:18" x14ac:dyDescent="0.25">
      <c r="A4278" s="202"/>
      <c r="B4278" s="203"/>
      <c r="C4278" s="204"/>
      <c r="D4278" s="204"/>
      <c r="E4278" s="204"/>
      <c r="F4278" s="204"/>
      <c r="G4278" s="204"/>
      <c r="H4278" s="131"/>
      <c r="I4278" s="204"/>
      <c r="J4278" s="204"/>
      <c r="K4278" s="205"/>
      <c r="L4278" s="205"/>
      <c r="M4278" s="205"/>
      <c r="N4278" s="227">
        <f>Table7[[#This Row],[Drug Cost]]+Table7[[#This Row],[Drug Markup]]+Table7[[#This Row],[Drug Dispensing Fee]]</f>
        <v>0</v>
      </c>
      <c r="O4278" s="132"/>
      <c r="P4278" s="205">
        <f>Table7[[#This Row],[Total Drug Cost]]-Table7[[#This Row],[Total Third-party Pay]]</f>
        <v>0</v>
      </c>
      <c r="Q4278" s="205"/>
      <c r="R4278" s="70" t="e">
        <f>VLOOKUP(Table7[[#This Row],[Patient PHN]],'[1]MASTER LIST'!$C:$D,2,FALSE)</f>
        <v>#N/A</v>
      </c>
    </row>
    <row r="4279" spans="1:18" x14ac:dyDescent="0.25">
      <c r="A4279" s="202"/>
      <c r="B4279" s="203"/>
      <c r="C4279" s="204"/>
      <c r="D4279" s="204"/>
      <c r="E4279" s="204"/>
      <c r="F4279" s="204"/>
      <c r="G4279" s="204"/>
      <c r="H4279" s="131"/>
      <c r="I4279" s="204"/>
      <c r="J4279" s="204"/>
      <c r="K4279" s="205"/>
      <c r="L4279" s="205"/>
      <c r="M4279" s="205"/>
      <c r="N4279" s="227">
        <f>Table7[[#This Row],[Drug Cost]]+Table7[[#This Row],[Drug Markup]]+Table7[[#This Row],[Drug Dispensing Fee]]</f>
        <v>0</v>
      </c>
      <c r="O4279" s="132"/>
      <c r="P4279" s="205">
        <f>Table7[[#This Row],[Total Drug Cost]]-Table7[[#This Row],[Total Third-party Pay]]</f>
        <v>0</v>
      </c>
      <c r="Q4279" s="205"/>
      <c r="R4279" s="70" t="e">
        <f>VLOOKUP(Table7[[#This Row],[Patient PHN]],'[1]MASTER LIST'!$C:$D,2,FALSE)</f>
        <v>#N/A</v>
      </c>
    </row>
    <row r="4280" spans="1:18" x14ac:dyDescent="0.25">
      <c r="A4280" s="202"/>
      <c r="B4280" s="203"/>
      <c r="C4280" s="204"/>
      <c r="D4280" s="204"/>
      <c r="E4280" s="204"/>
      <c r="F4280" s="204"/>
      <c r="G4280" s="204"/>
      <c r="H4280" s="131"/>
      <c r="I4280" s="204"/>
      <c r="J4280" s="204"/>
      <c r="K4280" s="205"/>
      <c r="L4280" s="205"/>
      <c r="M4280" s="205"/>
      <c r="N4280" s="227">
        <f>Table7[[#This Row],[Drug Cost]]+Table7[[#This Row],[Drug Markup]]+Table7[[#This Row],[Drug Dispensing Fee]]</f>
        <v>0</v>
      </c>
      <c r="O4280" s="132"/>
      <c r="P4280" s="205">
        <f>Table7[[#This Row],[Total Drug Cost]]-Table7[[#This Row],[Total Third-party Pay]]</f>
        <v>0</v>
      </c>
      <c r="Q4280" s="205"/>
      <c r="R4280" s="70" t="e">
        <f>VLOOKUP(Table7[[#This Row],[Patient PHN]],'[1]MASTER LIST'!$C:$D,2,FALSE)</f>
        <v>#N/A</v>
      </c>
    </row>
    <row r="4281" spans="1:18" x14ac:dyDescent="0.25">
      <c r="A4281" s="202"/>
      <c r="B4281" s="203"/>
      <c r="C4281" s="204"/>
      <c r="D4281" s="204"/>
      <c r="E4281" s="204"/>
      <c r="F4281" s="204"/>
      <c r="G4281" s="204"/>
      <c r="H4281" s="131"/>
      <c r="I4281" s="204"/>
      <c r="J4281" s="204"/>
      <c r="K4281" s="205"/>
      <c r="L4281" s="205"/>
      <c r="M4281" s="205"/>
      <c r="N4281" s="227">
        <f>Table7[[#This Row],[Drug Cost]]+Table7[[#This Row],[Drug Markup]]+Table7[[#This Row],[Drug Dispensing Fee]]</f>
        <v>0</v>
      </c>
      <c r="O4281" s="132"/>
      <c r="P4281" s="205">
        <f>Table7[[#This Row],[Total Drug Cost]]-Table7[[#This Row],[Total Third-party Pay]]</f>
        <v>0</v>
      </c>
      <c r="Q4281" s="205"/>
      <c r="R4281" s="70" t="e">
        <f>VLOOKUP(Table7[[#This Row],[Patient PHN]],'[1]MASTER LIST'!$C:$D,2,FALSE)</f>
        <v>#N/A</v>
      </c>
    </row>
    <row r="4282" spans="1:18" x14ac:dyDescent="0.25">
      <c r="A4282" s="202"/>
      <c r="B4282" s="203"/>
      <c r="C4282" s="204"/>
      <c r="D4282" s="204"/>
      <c r="E4282" s="204"/>
      <c r="F4282" s="204"/>
      <c r="G4282" s="204"/>
      <c r="H4282" s="131"/>
      <c r="I4282" s="204"/>
      <c r="J4282" s="204"/>
      <c r="K4282" s="205"/>
      <c r="L4282" s="205"/>
      <c r="M4282" s="205"/>
      <c r="N4282" s="227">
        <f>Table7[[#This Row],[Drug Cost]]+Table7[[#This Row],[Drug Markup]]+Table7[[#This Row],[Drug Dispensing Fee]]</f>
        <v>0</v>
      </c>
      <c r="O4282" s="132"/>
      <c r="P4282" s="205">
        <f>Table7[[#This Row],[Total Drug Cost]]-Table7[[#This Row],[Total Third-party Pay]]</f>
        <v>0</v>
      </c>
      <c r="Q4282" s="205"/>
      <c r="R4282" s="70" t="e">
        <f>VLOOKUP(Table7[[#This Row],[Patient PHN]],'[1]MASTER LIST'!$C:$D,2,FALSE)</f>
        <v>#N/A</v>
      </c>
    </row>
    <row r="4283" spans="1:18" x14ac:dyDescent="0.25">
      <c r="A4283" s="202"/>
      <c r="B4283" s="203"/>
      <c r="C4283" s="204"/>
      <c r="D4283" s="204"/>
      <c r="E4283" s="204"/>
      <c r="F4283" s="204"/>
      <c r="G4283" s="204"/>
      <c r="H4283" s="131"/>
      <c r="I4283" s="204"/>
      <c r="J4283" s="204"/>
      <c r="K4283" s="205"/>
      <c r="L4283" s="205"/>
      <c r="M4283" s="205"/>
      <c r="N4283" s="227">
        <f>Table7[[#This Row],[Drug Cost]]+Table7[[#This Row],[Drug Markup]]+Table7[[#This Row],[Drug Dispensing Fee]]</f>
        <v>0</v>
      </c>
      <c r="O4283" s="132"/>
      <c r="P4283" s="205">
        <f>Table7[[#This Row],[Total Drug Cost]]-Table7[[#This Row],[Total Third-party Pay]]</f>
        <v>0</v>
      </c>
      <c r="Q4283" s="205"/>
      <c r="R4283" s="70" t="e">
        <f>VLOOKUP(Table7[[#This Row],[Patient PHN]],'[1]MASTER LIST'!$C:$D,2,FALSE)</f>
        <v>#N/A</v>
      </c>
    </row>
    <row r="4284" spans="1:18" x14ac:dyDescent="0.25">
      <c r="A4284" s="202"/>
      <c r="B4284" s="203"/>
      <c r="C4284" s="204"/>
      <c r="D4284" s="204"/>
      <c r="E4284" s="204"/>
      <c r="F4284" s="204"/>
      <c r="G4284" s="204"/>
      <c r="H4284" s="131"/>
      <c r="I4284" s="204"/>
      <c r="J4284" s="204"/>
      <c r="K4284" s="205"/>
      <c r="L4284" s="205"/>
      <c r="M4284" s="205"/>
      <c r="N4284" s="227">
        <f>Table7[[#This Row],[Drug Cost]]+Table7[[#This Row],[Drug Markup]]+Table7[[#This Row],[Drug Dispensing Fee]]</f>
        <v>0</v>
      </c>
      <c r="O4284" s="132"/>
      <c r="P4284" s="205">
        <f>Table7[[#This Row],[Total Drug Cost]]-Table7[[#This Row],[Total Third-party Pay]]</f>
        <v>0</v>
      </c>
      <c r="Q4284" s="205"/>
      <c r="R4284" s="70" t="e">
        <f>VLOOKUP(Table7[[#This Row],[Patient PHN]],'[1]MASTER LIST'!$C:$D,2,FALSE)</f>
        <v>#N/A</v>
      </c>
    </row>
    <row r="4285" spans="1:18" x14ac:dyDescent="0.25">
      <c r="A4285" s="202"/>
      <c r="B4285" s="203"/>
      <c r="C4285" s="204"/>
      <c r="D4285" s="204"/>
      <c r="E4285" s="204"/>
      <c r="F4285" s="204"/>
      <c r="G4285" s="204"/>
      <c r="H4285" s="131"/>
      <c r="I4285" s="204"/>
      <c r="J4285" s="204"/>
      <c r="K4285" s="205"/>
      <c r="L4285" s="205"/>
      <c r="M4285" s="205"/>
      <c r="N4285" s="227">
        <f>Table7[[#This Row],[Drug Cost]]+Table7[[#This Row],[Drug Markup]]+Table7[[#This Row],[Drug Dispensing Fee]]</f>
        <v>0</v>
      </c>
      <c r="O4285" s="132"/>
      <c r="P4285" s="205">
        <f>Table7[[#This Row],[Total Drug Cost]]-Table7[[#This Row],[Total Third-party Pay]]</f>
        <v>0</v>
      </c>
      <c r="Q4285" s="205"/>
      <c r="R4285" s="70" t="e">
        <f>VLOOKUP(Table7[[#This Row],[Patient PHN]],'[1]MASTER LIST'!$C:$D,2,FALSE)</f>
        <v>#N/A</v>
      </c>
    </row>
    <row r="4286" spans="1:18" x14ac:dyDescent="0.25">
      <c r="A4286" s="202"/>
      <c r="B4286" s="203"/>
      <c r="C4286" s="204"/>
      <c r="D4286" s="204"/>
      <c r="E4286" s="204"/>
      <c r="F4286" s="204"/>
      <c r="G4286" s="204"/>
      <c r="H4286" s="131"/>
      <c r="I4286" s="204"/>
      <c r="J4286" s="204"/>
      <c r="K4286" s="205"/>
      <c r="L4286" s="205"/>
      <c r="M4286" s="205"/>
      <c r="N4286" s="227">
        <f>Table7[[#This Row],[Drug Cost]]+Table7[[#This Row],[Drug Markup]]+Table7[[#This Row],[Drug Dispensing Fee]]</f>
        <v>0</v>
      </c>
      <c r="O4286" s="132"/>
      <c r="P4286" s="205">
        <f>Table7[[#This Row],[Total Drug Cost]]-Table7[[#This Row],[Total Third-party Pay]]</f>
        <v>0</v>
      </c>
      <c r="Q4286" s="205"/>
      <c r="R4286" s="70" t="e">
        <f>VLOOKUP(Table7[[#This Row],[Patient PHN]],'[1]MASTER LIST'!$C:$D,2,FALSE)</f>
        <v>#N/A</v>
      </c>
    </row>
    <row r="4287" spans="1:18" x14ac:dyDescent="0.25">
      <c r="A4287" s="202"/>
      <c r="B4287" s="203"/>
      <c r="C4287" s="204"/>
      <c r="D4287" s="204"/>
      <c r="E4287" s="204"/>
      <c r="F4287" s="204"/>
      <c r="G4287" s="204"/>
      <c r="H4287" s="131"/>
      <c r="I4287" s="204"/>
      <c r="J4287" s="204"/>
      <c r="K4287" s="205"/>
      <c r="L4287" s="205"/>
      <c r="M4287" s="205"/>
      <c r="N4287" s="227">
        <f>Table7[[#This Row],[Drug Cost]]+Table7[[#This Row],[Drug Markup]]+Table7[[#This Row],[Drug Dispensing Fee]]</f>
        <v>0</v>
      </c>
      <c r="O4287" s="132"/>
      <c r="P4287" s="205">
        <f>Table7[[#This Row],[Total Drug Cost]]-Table7[[#This Row],[Total Third-party Pay]]</f>
        <v>0</v>
      </c>
      <c r="Q4287" s="205"/>
      <c r="R4287" s="70" t="e">
        <f>VLOOKUP(Table7[[#This Row],[Patient PHN]],'[1]MASTER LIST'!$C:$D,2,FALSE)</f>
        <v>#N/A</v>
      </c>
    </row>
    <row r="4288" spans="1:18" x14ac:dyDescent="0.25">
      <c r="A4288" s="202"/>
      <c r="B4288" s="203"/>
      <c r="C4288" s="204"/>
      <c r="D4288" s="204"/>
      <c r="E4288" s="204"/>
      <c r="F4288" s="204"/>
      <c r="G4288" s="204"/>
      <c r="H4288" s="131"/>
      <c r="I4288" s="204"/>
      <c r="J4288" s="204"/>
      <c r="K4288" s="205"/>
      <c r="L4288" s="205"/>
      <c r="M4288" s="205"/>
      <c r="N4288" s="227">
        <f>Table7[[#This Row],[Drug Cost]]+Table7[[#This Row],[Drug Markup]]+Table7[[#This Row],[Drug Dispensing Fee]]</f>
        <v>0</v>
      </c>
      <c r="O4288" s="132"/>
      <c r="P4288" s="205">
        <f>Table7[[#This Row],[Total Drug Cost]]-Table7[[#This Row],[Total Third-party Pay]]</f>
        <v>0</v>
      </c>
      <c r="Q4288" s="205"/>
      <c r="R4288" s="70" t="e">
        <f>VLOOKUP(Table7[[#This Row],[Patient PHN]],'[1]MASTER LIST'!$C:$D,2,FALSE)</f>
        <v>#N/A</v>
      </c>
    </row>
    <row r="4289" spans="1:18" x14ac:dyDescent="0.25">
      <c r="A4289" s="202"/>
      <c r="B4289" s="203"/>
      <c r="C4289" s="204"/>
      <c r="D4289" s="204"/>
      <c r="E4289" s="204"/>
      <c r="F4289" s="204"/>
      <c r="G4289" s="204"/>
      <c r="H4289" s="131"/>
      <c r="I4289" s="204"/>
      <c r="J4289" s="204"/>
      <c r="K4289" s="205"/>
      <c r="L4289" s="205"/>
      <c r="M4289" s="205"/>
      <c r="N4289" s="227">
        <f>Table7[[#This Row],[Drug Cost]]+Table7[[#This Row],[Drug Markup]]+Table7[[#This Row],[Drug Dispensing Fee]]</f>
        <v>0</v>
      </c>
      <c r="O4289" s="132"/>
      <c r="P4289" s="205">
        <f>Table7[[#This Row],[Total Drug Cost]]-Table7[[#This Row],[Total Third-party Pay]]</f>
        <v>0</v>
      </c>
      <c r="Q4289" s="205"/>
      <c r="R4289" s="70" t="e">
        <f>VLOOKUP(Table7[[#This Row],[Patient PHN]],'[1]MASTER LIST'!$C:$D,2,FALSE)</f>
        <v>#N/A</v>
      </c>
    </row>
    <row r="4290" spans="1:18" x14ac:dyDescent="0.25">
      <c r="A4290" s="202"/>
      <c r="B4290" s="203"/>
      <c r="C4290" s="204"/>
      <c r="D4290" s="204"/>
      <c r="E4290" s="204"/>
      <c r="F4290" s="204"/>
      <c r="G4290" s="204"/>
      <c r="H4290" s="131"/>
      <c r="I4290" s="204"/>
      <c r="J4290" s="204"/>
      <c r="K4290" s="205"/>
      <c r="L4290" s="205"/>
      <c r="M4290" s="205"/>
      <c r="N4290" s="227">
        <f>Table7[[#This Row],[Drug Cost]]+Table7[[#This Row],[Drug Markup]]+Table7[[#This Row],[Drug Dispensing Fee]]</f>
        <v>0</v>
      </c>
      <c r="O4290" s="132"/>
      <c r="P4290" s="205">
        <f>Table7[[#This Row],[Total Drug Cost]]-Table7[[#This Row],[Total Third-party Pay]]</f>
        <v>0</v>
      </c>
      <c r="Q4290" s="205"/>
      <c r="R4290" s="70" t="e">
        <f>VLOOKUP(Table7[[#This Row],[Patient PHN]],'[1]MASTER LIST'!$C:$D,2,FALSE)</f>
        <v>#N/A</v>
      </c>
    </row>
    <row r="4291" spans="1:18" x14ac:dyDescent="0.25">
      <c r="A4291" s="202"/>
      <c r="B4291" s="203"/>
      <c r="C4291" s="204"/>
      <c r="D4291" s="204"/>
      <c r="E4291" s="204"/>
      <c r="F4291" s="204"/>
      <c r="G4291" s="204"/>
      <c r="H4291" s="131"/>
      <c r="I4291" s="204"/>
      <c r="J4291" s="204"/>
      <c r="K4291" s="205"/>
      <c r="L4291" s="205"/>
      <c r="M4291" s="205"/>
      <c r="N4291" s="227">
        <f>Table7[[#This Row],[Drug Cost]]+Table7[[#This Row],[Drug Markup]]+Table7[[#This Row],[Drug Dispensing Fee]]</f>
        <v>0</v>
      </c>
      <c r="O4291" s="132"/>
      <c r="P4291" s="205">
        <f>Table7[[#This Row],[Total Drug Cost]]-Table7[[#This Row],[Total Third-party Pay]]</f>
        <v>0</v>
      </c>
      <c r="Q4291" s="205"/>
      <c r="R4291" s="70" t="e">
        <f>VLOOKUP(Table7[[#This Row],[Patient PHN]],'[1]MASTER LIST'!$C:$D,2,FALSE)</f>
        <v>#N/A</v>
      </c>
    </row>
    <row r="4292" spans="1:18" x14ac:dyDescent="0.25">
      <c r="A4292" s="202"/>
      <c r="B4292" s="203"/>
      <c r="C4292" s="204"/>
      <c r="D4292" s="204"/>
      <c r="E4292" s="204"/>
      <c r="F4292" s="204"/>
      <c r="G4292" s="204"/>
      <c r="H4292" s="131"/>
      <c r="I4292" s="204"/>
      <c r="J4292" s="204"/>
      <c r="K4292" s="205"/>
      <c r="L4292" s="205"/>
      <c r="M4292" s="205"/>
      <c r="N4292" s="227">
        <f>Table7[[#This Row],[Drug Cost]]+Table7[[#This Row],[Drug Markup]]+Table7[[#This Row],[Drug Dispensing Fee]]</f>
        <v>0</v>
      </c>
      <c r="O4292" s="132"/>
      <c r="P4292" s="205">
        <f>Table7[[#This Row],[Total Drug Cost]]-Table7[[#This Row],[Total Third-party Pay]]</f>
        <v>0</v>
      </c>
      <c r="Q4292" s="205"/>
      <c r="R4292" s="70" t="e">
        <f>VLOOKUP(Table7[[#This Row],[Patient PHN]],'[1]MASTER LIST'!$C:$D,2,FALSE)</f>
        <v>#N/A</v>
      </c>
    </row>
    <row r="4293" spans="1:18" x14ac:dyDescent="0.25">
      <c r="A4293" s="202"/>
      <c r="B4293" s="203"/>
      <c r="C4293" s="204"/>
      <c r="D4293" s="204"/>
      <c r="E4293" s="204"/>
      <c r="F4293" s="204"/>
      <c r="G4293" s="204"/>
      <c r="H4293" s="131"/>
      <c r="I4293" s="204"/>
      <c r="J4293" s="204"/>
      <c r="K4293" s="205"/>
      <c r="L4293" s="205"/>
      <c r="M4293" s="205"/>
      <c r="N4293" s="227">
        <f>Table7[[#This Row],[Drug Cost]]+Table7[[#This Row],[Drug Markup]]+Table7[[#This Row],[Drug Dispensing Fee]]</f>
        <v>0</v>
      </c>
      <c r="O4293" s="132"/>
      <c r="P4293" s="205">
        <f>Table7[[#This Row],[Total Drug Cost]]-Table7[[#This Row],[Total Third-party Pay]]</f>
        <v>0</v>
      </c>
      <c r="Q4293" s="205"/>
      <c r="R4293" s="70" t="e">
        <f>VLOOKUP(Table7[[#This Row],[Patient PHN]],'[1]MASTER LIST'!$C:$D,2,FALSE)</f>
        <v>#N/A</v>
      </c>
    </row>
    <row r="4294" spans="1:18" x14ac:dyDescent="0.25">
      <c r="A4294" s="202"/>
      <c r="B4294" s="203"/>
      <c r="C4294" s="204"/>
      <c r="D4294" s="204"/>
      <c r="E4294" s="204"/>
      <c r="F4294" s="204"/>
      <c r="G4294" s="204"/>
      <c r="H4294" s="131"/>
      <c r="I4294" s="204"/>
      <c r="J4294" s="204"/>
      <c r="K4294" s="205"/>
      <c r="L4294" s="205"/>
      <c r="M4294" s="205"/>
      <c r="N4294" s="227">
        <f>Table7[[#This Row],[Drug Cost]]+Table7[[#This Row],[Drug Markup]]+Table7[[#This Row],[Drug Dispensing Fee]]</f>
        <v>0</v>
      </c>
      <c r="O4294" s="132"/>
      <c r="P4294" s="205">
        <f>Table7[[#This Row],[Total Drug Cost]]-Table7[[#This Row],[Total Third-party Pay]]</f>
        <v>0</v>
      </c>
      <c r="Q4294" s="205"/>
      <c r="R4294" s="70" t="e">
        <f>VLOOKUP(Table7[[#This Row],[Patient PHN]],'[1]MASTER LIST'!$C:$D,2,FALSE)</f>
        <v>#N/A</v>
      </c>
    </row>
    <row r="4295" spans="1:18" x14ac:dyDescent="0.25">
      <c r="A4295" s="202"/>
      <c r="B4295" s="203"/>
      <c r="C4295" s="204"/>
      <c r="D4295" s="204"/>
      <c r="E4295" s="204"/>
      <c r="F4295" s="204"/>
      <c r="G4295" s="204"/>
      <c r="H4295" s="131"/>
      <c r="I4295" s="204"/>
      <c r="J4295" s="204"/>
      <c r="K4295" s="205"/>
      <c r="L4295" s="205"/>
      <c r="M4295" s="205"/>
      <c r="N4295" s="227">
        <f>Table7[[#This Row],[Drug Cost]]+Table7[[#This Row],[Drug Markup]]+Table7[[#This Row],[Drug Dispensing Fee]]</f>
        <v>0</v>
      </c>
      <c r="O4295" s="132"/>
      <c r="P4295" s="205">
        <f>Table7[[#This Row],[Total Drug Cost]]-Table7[[#This Row],[Total Third-party Pay]]</f>
        <v>0</v>
      </c>
      <c r="Q4295" s="205"/>
      <c r="R4295" s="70" t="e">
        <f>VLOOKUP(Table7[[#This Row],[Patient PHN]],'[1]MASTER LIST'!$C:$D,2,FALSE)</f>
        <v>#N/A</v>
      </c>
    </row>
    <row r="4296" spans="1:18" x14ac:dyDescent="0.25">
      <c r="A4296" s="202"/>
      <c r="B4296" s="203"/>
      <c r="C4296" s="204"/>
      <c r="D4296" s="204"/>
      <c r="E4296" s="204"/>
      <c r="F4296" s="204"/>
      <c r="G4296" s="204"/>
      <c r="H4296" s="131"/>
      <c r="I4296" s="204"/>
      <c r="J4296" s="204"/>
      <c r="K4296" s="205"/>
      <c r="L4296" s="205"/>
      <c r="M4296" s="205"/>
      <c r="N4296" s="227">
        <f>Table7[[#This Row],[Drug Cost]]+Table7[[#This Row],[Drug Markup]]+Table7[[#This Row],[Drug Dispensing Fee]]</f>
        <v>0</v>
      </c>
      <c r="O4296" s="132"/>
      <c r="P4296" s="205">
        <f>Table7[[#This Row],[Total Drug Cost]]-Table7[[#This Row],[Total Third-party Pay]]</f>
        <v>0</v>
      </c>
      <c r="Q4296" s="205"/>
      <c r="R4296" s="70" t="e">
        <f>VLOOKUP(Table7[[#This Row],[Patient PHN]],'[1]MASTER LIST'!$C:$D,2,FALSE)</f>
        <v>#N/A</v>
      </c>
    </row>
    <row r="4297" spans="1:18" x14ac:dyDescent="0.25">
      <c r="A4297" s="202"/>
      <c r="B4297" s="203"/>
      <c r="C4297" s="204"/>
      <c r="D4297" s="204"/>
      <c r="E4297" s="204"/>
      <c r="F4297" s="204"/>
      <c r="G4297" s="204"/>
      <c r="H4297" s="131"/>
      <c r="I4297" s="204"/>
      <c r="J4297" s="204"/>
      <c r="K4297" s="205"/>
      <c r="L4297" s="205"/>
      <c r="M4297" s="205"/>
      <c r="N4297" s="227">
        <f>Table7[[#This Row],[Drug Cost]]+Table7[[#This Row],[Drug Markup]]+Table7[[#This Row],[Drug Dispensing Fee]]</f>
        <v>0</v>
      </c>
      <c r="O4297" s="132"/>
      <c r="P4297" s="205">
        <f>Table7[[#This Row],[Total Drug Cost]]-Table7[[#This Row],[Total Third-party Pay]]</f>
        <v>0</v>
      </c>
      <c r="Q4297" s="205"/>
      <c r="R4297" s="70" t="e">
        <f>VLOOKUP(Table7[[#This Row],[Patient PHN]],'[1]MASTER LIST'!$C:$D,2,FALSE)</f>
        <v>#N/A</v>
      </c>
    </row>
    <row r="4298" spans="1:18" x14ac:dyDescent="0.25">
      <c r="A4298" s="202"/>
      <c r="B4298" s="203"/>
      <c r="C4298" s="204"/>
      <c r="D4298" s="204"/>
      <c r="E4298" s="204"/>
      <c r="F4298" s="204"/>
      <c r="G4298" s="204"/>
      <c r="H4298" s="131"/>
      <c r="I4298" s="204"/>
      <c r="J4298" s="204"/>
      <c r="K4298" s="205"/>
      <c r="L4298" s="205"/>
      <c r="M4298" s="205"/>
      <c r="N4298" s="227">
        <f>Table7[[#This Row],[Drug Cost]]+Table7[[#This Row],[Drug Markup]]+Table7[[#This Row],[Drug Dispensing Fee]]</f>
        <v>0</v>
      </c>
      <c r="O4298" s="132"/>
      <c r="P4298" s="205">
        <f>Table7[[#This Row],[Total Drug Cost]]-Table7[[#This Row],[Total Third-party Pay]]</f>
        <v>0</v>
      </c>
      <c r="Q4298" s="205"/>
      <c r="R4298" s="70" t="e">
        <f>VLOOKUP(Table7[[#This Row],[Patient PHN]],'[1]MASTER LIST'!$C:$D,2,FALSE)</f>
        <v>#N/A</v>
      </c>
    </row>
    <row r="4299" spans="1:18" x14ac:dyDescent="0.25">
      <c r="A4299" s="202"/>
      <c r="B4299" s="203"/>
      <c r="C4299" s="204"/>
      <c r="D4299" s="204"/>
      <c r="E4299" s="204"/>
      <c r="F4299" s="204"/>
      <c r="G4299" s="204"/>
      <c r="H4299" s="131"/>
      <c r="I4299" s="204"/>
      <c r="J4299" s="204"/>
      <c r="K4299" s="205"/>
      <c r="L4299" s="205"/>
      <c r="M4299" s="205"/>
      <c r="N4299" s="227">
        <f>Table7[[#This Row],[Drug Cost]]+Table7[[#This Row],[Drug Markup]]+Table7[[#This Row],[Drug Dispensing Fee]]</f>
        <v>0</v>
      </c>
      <c r="O4299" s="132"/>
      <c r="P4299" s="205">
        <f>Table7[[#This Row],[Total Drug Cost]]-Table7[[#This Row],[Total Third-party Pay]]</f>
        <v>0</v>
      </c>
      <c r="Q4299" s="205"/>
      <c r="R4299" s="70" t="e">
        <f>VLOOKUP(Table7[[#This Row],[Patient PHN]],'[1]MASTER LIST'!$C:$D,2,FALSE)</f>
        <v>#N/A</v>
      </c>
    </row>
    <row r="4300" spans="1:18" x14ac:dyDescent="0.25">
      <c r="A4300" s="202"/>
      <c r="B4300" s="203"/>
      <c r="C4300" s="204"/>
      <c r="D4300" s="204"/>
      <c r="E4300" s="204"/>
      <c r="F4300" s="204"/>
      <c r="G4300" s="204"/>
      <c r="H4300" s="131"/>
      <c r="I4300" s="204"/>
      <c r="J4300" s="204"/>
      <c r="K4300" s="205"/>
      <c r="L4300" s="205"/>
      <c r="M4300" s="205"/>
      <c r="N4300" s="227">
        <f>Table7[[#This Row],[Drug Cost]]+Table7[[#This Row],[Drug Markup]]+Table7[[#This Row],[Drug Dispensing Fee]]</f>
        <v>0</v>
      </c>
      <c r="O4300" s="132"/>
      <c r="P4300" s="205">
        <f>Table7[[#This Row],[Total Drug Cost]]-Table7[[#This Row],[Total Third-party Pay]]</f>
        <v>0</v>
      </c>
      <c r="Q4300" s="205"/>
      <c r="R4300" s="70" t="e">
        <f>VLOOKUP(Table7[[#This Row],[Patient PHN]],'[1]MASTER LIST'!$C:$D,2,FALSE)</f>
        <v>#N/A</v>
      </c>
    </row>
    <row r="4301" spans="1:18" x14ac:dyDescent="0.25">
      <c r="A4301" s="202"/>
      <c r="B4301" s="203"/>
      <c r="C4301" s="204"/>
      <c r="D4301" s="204"/>
      <c r="E4301" s="204"/>
      <c r="F4301" s="204"/>
      <c r="G4301" s="204"/>
      <c r="H4301" s="131"/>
      <c r="I4301" s="204"/>
      <c r="J4301" s="204"/>
      <c r="K4301" s="205"/>
      <c r="L4301" s="205"/>
      <c r="M4301" s="205"/>
      <c r="N4301" s="227">
        <f>Table7[[#This Row],[Drug Cost]]+Table7[[#This Row],[Drug Markup]]+Table7[[#This Row],[Drug Dispensing Fee]]</f>
        <v>0</v>
      </c>
      <c r="O4301" s="132"/>
      <c r="P4301" s="205">
        <f>Table7[[#This Row],[Total Drug Cost]]-Table7[[#This Row],[Total Third-party Pay]]</f>
        <v>0</v>
      </c>
      <c r="Q4301" s="205"/>
      <c r="R4301" s="70" t="e">
        <f>VLOOKUP(Table7[[#This Row],[Patient PHN]],'[1]MASTER LIST'!$C:$D,2,FALSE)</f>
        <v>#N/A</v>
      </c>
    </row>
    <row r="4302" spans="1:18" x14ac:dyDescent="0.25">
      <c r="A4302" s="202"/>
      <c r="B4302" s="203"/>
      <c r="C4302" s="204"/>
      <c r="D4302" s="204"/>
      <c r="E4302" s="204"/>
      <c r="F4302" s="204"/>
      <c r="G4302" s="204"/>
      <c r="H4302" s="131"/>
      <c r="I4302" s="204"/>
      <c r="J4302" s="204"/>
      <c r="K4302" s="205"/>
      <c r="L4302" s="205"/>
      <c r="M4302" s="205"/>
      <c r="N4302" s="227">
        <f>Table7[[#This Row],[Drug Cost]]+Table7[[#This Row],[Drug Markup]]+Table7[[#This Row],[Drug Dispensing Fee]]</f>
        <v>0</v>
      </c>
      <c r="O4302" s="132"/>
      <c r="P4302" s="205">
        <f>Table7[[#This Row],[Total Drug Cost]]-Table7[[#This Row],[Total Third-party Pay]]</f>
        <v>0</v>
      </c>
      <c r="Q4302" s="205"/>
      <c r="R4302" s="70" t="e">
        <f>VLOOKUP(Table7[[#This Row],[Patient PHN]],'[1]MASTER LIST'!$C:$D,2,FALSE)</f>
        <v>#N/A</v>
      </c>
    </row>
    <row r="4303" spans="1:18" x14ac:dyDescent="0.25">
      <c r="A4303" s="202"/>
      <c r="B4303" s="203"/>
      <c r="C4303" s="204"/>
      <c r="D4303" s="204"/>
      <c r="E4303" s="204"/>
      <c r="F4303" s="204"/>
      <c r="G4303" s="204"/>
      <c r="H4303" s="131"/>
      <c r="I4303" s="204"/>
      <c r="J4303" s="204"/>
      <c r="K4303" s="205"/>
      <c r="L4303" s="205"/>
      <c r="M4303" s="205"/>
      <c r="N4303" s="227">
        <f>Table7[[#This Row],[Drug Cost]]+Table7[[#This Row],[Drug Markup]]+Table7[[#This Row],[Drug Dispensing Fee]]</f>
        <v>0</v>
      </c>
      <c r="O4303" s="132"/>
      <c r="P4303" s="205">
        <f>Table7[[#This Row],[Total Drug Cost]]-Table7[[#This Row],[Total Third-party Pay]]</f>
        <v>0</v>
      </c>
      <c r="Q4303" s="205"/>
      <c r="R4303" s="70" t="e">
        <f>VLOOKUP(Table7[[#This Row],[Patient PHN]],'[1]MASTER LIST'!$C:$D,2,FALSE)</f>
        <v>#N/A</v>
      </c>
    </row>
    <row r="4304" spans="1:18" x14ac:dyDescent="0.25">
      <c r="A4304" s="202"/>
      <c r="B4304" s="203"/>
      <c r="C4304" s="204"/>
      <c r="D4304" s="204"/>
      <c r="E4304" s="204"/>
      <c r="F4304" s="204"/>
      <c r="G4304" s="204"/>
      <c r="H4304" s="131"/>
      <c r="I4304" s="204"/>
      <c r="J4304" s="204"/>
      <c r="K4304" s="205"/>
      <c r="L4304" s="205"/>
      <c r="M4304" s="205"/>
      <c r="N4304" s="227">
        <f>Table7[[#This Row],[Drug Cost]]+Table7[[#This Row],[Drug Markup]]+Table7[[#This Row],[Drug Dispensing Fee]]</f>
        <v>0</v>
      </c>
      <c r="O4304" s="132"/>
      <c r="P4304" s="205">
        <f>Table7[[#This Row],[Total Drug Cost]]-Table7[[#This Row],[Total Third-party Pay]]</f>
        <v>0</v>
      </c>
      <c r="Q4304" s="205"/>
      <c r="R4304" s="70" t="e">
        <f>VLOOKUP(Table7[[#This Row],[Patient PHN]],'[1]MASTER LIST'!$C:$D,2,FALSE)</f>
        <v>#N/A</v>
      </c>
    </row>
    <row r="4305" spans="1:18" x14ac:dyDescent="0.25">
      <c r="A4305" s="202"/>
      <c r="B4305" s="203"/>
      <c r="C4305" s="204"/>
      <c r="D4305" s="204"/>
      <c r="E4305" s="204"/>
      <c r="F4305" s="204"/>
      <c r="G4305" s="204"/>
      <c r="H4305" s="131"/>
      <c r="I4305" s="204"/>
      <c r="J4305" s="204"/>
      <c r="K4305" s="205"/>
      <c r="L4305" s="205"/>
      <c r="M4305" s="205"/>
      <c r="N4305" s="227">
        <f>Table7[[#This Row],[Drug Cost]]+Table7[[#This Row],[Drug Markup]]+Table7[[#This Row],[Drug Dispensing Fee]]</f>
        <v>0</v>
      </c>
      <c r="O4305" s="132"/>
      <c r="P4305" s="205">
        <f>Table7[[#This Row],[Total Drug Cost]]-Table7[[#This Row],[Total Third-party Pay]]</f>
        <v>0</v>
      </c>
      <c r="Q4305" s="205"/>
      <c r="R4305" s="70" t="e">
        <f>VLOOKUP(Table7[[#This Row],[Patient PHN]],'[1]MASTER LIST'!$C:$D,2,FALSE)</f>
        <v>#N/A</v>
      </c>
    </row>
    <row r="4306" spans="1:18" x14ac:dyDescent="0.25">
      <c r="A4306" s="202"/>
      <c r="B4306" s="203"/>
      <c r="C4306" s="204"/>
      <c r="D4306" s="204"/>
      <c r="E4306" s="204"/>
      <c r="F4306" s="204"/>
      <c r="G4306" s="204"/>
      <c r="H4306" s="131"/>
      <c r="I4306" s="204"/>
      <c r="J4306" s="204"/>
      <c r="K4306" s="205"/>
      <c r="L4306" s="205"/>
      <c r="M4306" s="205"/>
      <c r="N4306" s="227">
        <f>Table7[[#This Row],[Drug Cost]]+Table7[[#This Row],[Drug Markup]]+Table7[[#This Row],[Drug Dispensing Fee]]</f>
        <v>0</v>
      </c>
      <c r="O4306" s="132"/>
      <c r="P4306" s="205">
        <f>Table7[[#This Row],[Total Drug Cost]]-Table7[[#This Row],[Total Third-party Pay]]</f>
        <v>0</v>
      </c>
      <c r="Q4306" s="205"/>
      <c r="R4306" s="70" t="e">
        <f>VLOOKUP(Table7[[#This Row],[Patient PHN]],'[1]MASTER LIST'!$C:$D,2,FALSE)</f>
        <v>#N/A</v>
      </c>
    </row>
    <row r="4307" spans="1:18" x14ac:dyDescent="0.25">
      <c r="A4307" s="202"/>
      <c r="B4307" s="203"/>
      <c r="C4307" s="204"/>
      <c r="D4307" s="204"/>
      <c r="E4307" s="204"/>
      <c r="F4307" s="204"/>
      <c r="G4307" s="204"/>
      <c r="H4307" s="131"/>
      <c r="I4307" s="204"/>
      <c r="J4307" s="204"/>
      <c r="K4307" s="205"/>
      <c r="L4307" s="205"/>
      <c r="M4307" s="205"/>
      <c r="N4307" s="227">
        <f>Table7[[#This Row],[Drug Cost]]+Table7[[#This Row],[Drug Markup]]+Table7[[#This Row],[Drug Dispensing Fee]]</f>
        <v>0</v>
      </c>
      <c r="O4307" s="132"/>
      <c r="P4307" s="205">
        <f>Table7[[#This Row],[Total Drug Cost]]-Table7[[#This Row],[Total Third-party Pay]]</f>
        <v>0</v>
      </c>
      <c r="Q4307" s="205"/>
      <c r="R4307" s="70" t="e">
        <f>VLOOKUP(Table7[[#This Row],[Patient PHN]],'[1]MASTER LIST'!$C:$D,2,FALSE)</f>
        <v>#N/A</v>
      </c>
    </row>
    <row r="4308" spans="1:18" x14ac:dyDescent="0.25">
      <c r="A4308" s="202"/>
      <c r="B4308" s="203"/>
      <c r="C4308" s="204"/>
      <c r="D4308" s="204"/>
      <c r="E4308" s="204"/>
      <c r="F4308" s="204"/>
      <c r="G4308" s="204"/>
      <c r="H4308" s="131"/>
      <c r="I4308" s="204"/>
      <c r="J4308" s="204"/>
      <c r="K4308" s="205"/>
      <c r="L4308" s="205"/>
      <c r="M4308" s="205"/>
      <c r="N4308" s="227">
        <f>Table7[[#This Row],[Drug Cost]]+Table7[[#This Row],[Drug Markup]]+Table7[[#This Row],[Drug Dispensing Fee]]</f>
        <v>0</v>
      </c>
      <c r="O4308" s="132"/>
      <c r="P4308" s="205">
        <f>Table7[[#This Row],[Total Drug Cost]]-Table7[[#This Row],[Total Third-party Pay]]</f>
        <v>0</v>
      </c>
      <c r="Q4308" s="205"/>
      <c r="R4308" s="70" t="e">
        <f>VLOOKUP(Table7[[#This Row],[Patient PHN]],'[1]MASTER LIST'!$C:$D,2,FALSE)</f>
        <v>#N/A</v>
      </c>
    </row>
    <row r="4309" spans="1:18" x14ac:dyDescent="0.25">
      <c r="A4309" s="202"/>
      <c r="B4309" s="203"/>
      <c r="C4309" s="204"/>
      <c r="D4309" s="204"/>
      <c r="E4309" s="204"/>
      <c r="F4309" s="204"/>
      <c r="G4309" s="204"/>
      <c r="H4309" s="131"/>
      <c r="I4309" s="204"/>
      <c r="J4309" s="204"/>
      <c r="K4309" s="205"/>
      <c r="L4309" s="205"/>
      <c r="M4309" s="205"/>
      <c r="N4309" s="227">
        <f>Table7[[#This Row],[Drug Cost]]+Table7[[#This Row],[Drug Markup]]+Table7[[#This Row],[Drug Dispensing Fee]]</f>
        <v>0</v>
      </c>
      <c r="O4309" s="132"/>
      <c r="P4309" s="205">
        <f>Table7[[#This Row],[Total Drug Cost]]-Table7[[#This Row],[Total Third-party Pay]]</f>
        <v>0</v>
      </c>
      <c r="Q4309" s="205"/>
      <c r="R4309" s="70" t="e">
        <f>VLOOKUP(Table7[[#This Row],[Patient PHN]],'[1]MASTER LIST'!$C:$D,2,FALSE)</f>
        <v>#N/A</v>
      </c>
    </row>
    <row r="4310" spans="1:18" x14ac:dyDescent="0.25">
      <c r="A4310" s="202"/>
      <c r="B4310" s="203"/>
      <c r="C4310" s="204"/>
      <c r="D4310" s="204"/>
      <c r="E4310" s="204"/>
      <c r="F4310" s="204"/>
      <c r="G4310" s="204"/>
      <c r="H4310" s="131"/>
      <c r="I4310" s="204"/>
      <c r="J4310" s="204"/>
      <c r="K4310" s="205"/>
      <c r="L4310" s="205"/>
      <c r="M4310" s="205"/>
      <c r="N4310" s="227">
        <f>Table7[[#This Row],[Drug Cost]]+Table7[[#This Row],[Drug Markup]]+Table7[[#This Row],[Drug Dispensing Fee]]</f>
        <v>0</v>
      </c>
      <c r="O4310" s="132"/>
      <c r="P4310" s="205">
        <f>Table7[[#This Row],[Total Drug Cost]]-Table7[[#This Row],[Total Third-party Pay]]</f>
        <v>0</v>
      </c>
      <c r="Q4310" s="205"/>
      <c r="R4310" s="70" t="e">
        <f>VLOOKUP(Table7[[#This Row],[Patient PHN]],'[1]MASTER LIST'!$C:$D,2,FALSE)</f>
        <v>#N/A</v>
      </c>
    </row>
    <row r="4311" spans="1:18" x14ac:dyDescent="0.25">
      <c r="A4311" s="202"/>
      <c r="B4311" s="203"/>
      <c r="C4311" s="204"/>
      <c r="D4311" s="204"/>
      <c r="E4311" s="204"/>
      <c r="F4311" s="204"/>
      <c r="G4311" s="204"/>
      <c r="H4311" s="131"/>
      <c r="I4311" s="204"/>
      <c r="J4311" s="204"/>
      <c r="K4311" s="205"/>
      <c r="L4311" s="205"/>
      <c r="M4311" s="205"/>
      <c r="N4311" s="227">
        <f>Table7[[#This Row],[Drug Cost]]+Table7[[#This Row],[Drug Markup]]+Table7[[#This Row],[Drug Dispensing Fee]]</f>
        <v>0</v>
      </c>
      <c r="O4311" s="132"/>
      <c r="P4311" s="205">
        <f>Table7[[#This Row],[Total Drug Cost]]-Table7[[#This Row],[Total Third-party Pay]]</f>
        <v>0</v>
      </c>
      <c r="Q4311" s="205"/>
      <c r="R4311" s="70" t="e">
        <f>VLOOKUP(Table7[[#This Row],[Patient PHN]],'[1]MASTER LIST'!$C:$D,2,FALSE)</f>
        <v>#N/A</v>
      </c>
    </row>
    <row r="4312" spans="1:18" x14ac:dyDescent="0.25">
      <c r="A4312" s="202"/>
      <c r="B4312" s="203"/>
      <c r="C4312" s="204"/>
      <c r="D4312" s="204"/>
      <c r="E4312" s="204"/>
      <c r="F4312" s="204"/>
      <c r="G4312" s="204"/>
      <c r="H4312" s="131"/>
      <c r="I4312" s="204"/>
      <c r="J4312" s="204"/>
      <c r="K4312" s="205"/>
      <c r="L4312" s="205"/>
      <c r="M4312" s="205"/>
      <c r="N4312" s="227">
        <f>Table7[[#This Row],[Drug Cost]]+Table7[[#This Row],[Drug Markup]]+Table7[[#This Row],[Drug Dispensing Fee]]</f>
        <v>0</v>
      </c>
      <c r="O4312" s="132"/>
      <c r="P4312" s="205">
        <f>Table7[[#This Row],[Total Drug Cost]]-Table7[[#This Row],[Total Third-party Pay]]</f>
        <v>0</v>
      </c>
      <c r="Q4312" s="205"/>
      <c r="R4312" s="70" t="e">
        <f>VLOOKUP(Table7[[#This Row],[Patient PHN]],'[1]MASTER LIST'!$C:$D,2,FALSE)</f>
        <v>#N/A</v>
      </c>
    </row>
    <row r="4313" spans="1:18" x14ac:dyDescent="0.25">
      <c r="A4313" s="202"/>
      <c r="B4313" s="203"/>
      <c r="C4313" s="204"/>
      <c r="D4313" s="204"/>
      <c r="E4313" s="204"/>
      <c r="F4313" s="204"/>
      <c r="G4313" s="204"/>
      <c r="H4313" s="131"/>
      <c r="I4313" s="204"/>
      <c r="J4313" s="204"/>
      <c r="K4313" s="205"/>
      <c r="L4313" s="205"/>
      <c r="M4313" s="205"/>
      <c r="N4313" s="227">
        <f>Table7[[#This Row],[Drug Cost]]+Table7[[#This Row],[Drug Markup]]+Table7[[#This Row],[Drug Dispensing Fee]]</f>
        <v>0</v>
      </c>
      <c r="O4313" s="132"/>
      <c r="P4313" s="205">
        <f>Table7[[#This Row],[Total Drug Cost]]-Table7[[#This Row],[Total Third-party Pay]]</f>
        <v>0</v>
      </c>
      <c r="Q4313" s="205"/>
      <c r="R4313" s="70" t="e">
        <f>VLOOKUP(Table7[[#This Row],[Patient PHN]],'[1]MASTER LIST'!$C:$D,2,FALSE)</f>
        <v>#N/A</v>
      </c>
    </row>
    <row r="4314" spans="1:18" x14ac:dyDescent="0.25">
      <c r="A4314" s="202"/>
      <c r="B4314" s="203"/>
      <c r="C4314" s="204"/>
      <c r="D4314" s="204"/>
      <c r="E4314" s="204"/>
      <c r="F4314" s="204"/>
      <c r="G4314" s="204"/>
      <c r="H4314" s="131"/>
      <c r="I4314" s="204"/>
      <c r="J4314" s="204"/>
      <c r="K4314" s="205"/>
      <c r="L4314" s="205"/>
      <c r="M4314" s="205"/>
      <c r="N4314" s="227">
        <f>Table7[[#This Row],[Drug Cost]]+Table7[[#This Row],[Drug Markup]]+Table7[[#This Row],[Drug Dispensing Fee]]</f>
        <v>0</v>
      </c>
      <c r="O4314" s="132"/>
      <c r="P4314" s="205">
        <f>Table7[[#This Row],[Total Drug Cost]]-Table7[[#This Row],[Total Third-party Pay]]</f>
        <v>0</v>
      </c>
      <c r="Q4314" s="205"/>
      <c r="R4314" s="70" t="e">
        <f>VLOOKUP(Table7[[#This Row],[Patient PHN]],'[1]MASTER LIST'!$C:$D,2,FALSE)</f>
        <v>#N/A</v>
      </c>
    </row>
    <row r="4315" spans="1:18" x14ac:dyDescent="0.25">
      <c r="A4315" s="202"/>
      <c r="B4315" s="203"/>
      <c r="C4315" s="204"/>
      <c r="D4315" s="204"/>
      <c r="E4315" s="204"/>
      <c r="F4315" s="204"/>
      <c r="G4315" s="204"/>
      <c r="H4315" s="131"/>
      <c r="I4315" s="204"/>
      <c r="J4315" s="204"/>
      <c r="K4315" s="205"/>
      <c r="L4315" s="205"/>
      <c r="M4315" s="205"/>
      <c r="N4315" s="227">
        <f>Table7[[#This Row],[Drug Cost]]+Table7[[#This Row],[Drug Markup]]+Table7[[#This Row],[Drug Dispensing Fee]]</f>
        <v>0</v>
      </c>
      <c r="O4315" s="132"/>
      <c r="P4315" s="205">
        <f>Table7[[#This Row],[Total Drug Cost]]-Table7[[#This Row],[Total Third-party Pay]]</f>
        <v>0</v>
      </c>
      <c r="Q4315" s="205"/>
      <c r="R4315" s="70" t="e">
        <f>VLOOKUP(Table7[[#This Row],[Patient PHN]],'[1]MASTER LIST'!$C:$D,2,FALSE)</f>
        <v>#N/A</v>
      </c>
    </row>
    <row r="4316" spans="1:18" x14ac:dyDescent="0.25">
      <c r="A4316" s="202"/>
      <c r="B4316" s="203"/>
      <c r="C4316" s="204"/>
      <c r="D4316" s="204"/>
      <c r="E4316" s="204"/>
      <c r="F4316" s="204"/>
      <c r="G4316" s="204"/>
      <c r="H4316" s="131"/>
      <c r="I4316" s="204"/>
      <c r="J4316" s="204"/>
      <c r="K4316" s="205"/>
      <c r="L4316" s="205"/>
      <c r="M4316" s="205"/>
      <c r="N4316" s="227">
        <f>Table7[[#This Row],[Drug Cost]]+Table7[[#This Row],[Drug Markup]]+Table7[[#This Row],[Drug Dispensing Fee]]</f>
        <v>0</v>
      </c>
      <c r="O4316" s="132"/>
      <c r="P4316" s="205">
        <f>Table7[[#This Row],[Total Drug Cost]]-Table7[[#This Row],[Total Third-party Pay]]</f>
        <v>0</v>
      </c>
      <c r="Q4316" s="205"/>
      <c r="R4316" s="70" t="e">
        <f>VLOOKUP(Table7[[#This Row],[Patient PHN]],'[1]MASTER LIST'!$C:$D,2,FALSE)</f>
        <v>#N/A</v>
      </c>
    </row>
    <row r="4317" spans="1:18" x14ac:dyDescent="0.25">
      <c r="A4317" s="202"/>
      <c r="B4317" s="203"/>
      <c r="C4317" s="204"/>
      <c r="D4317" s="204"/>
      <c r="E4317" s="204"/>
      <c r="F4317" s="204"/>
      <c r="G4317" s="204"/>
      <c r="H4317" s="131"/>
      <c r="I4317" s="204"/>
      <c r="J4317" s="204"/>
      <c r="K4317" s="205"/>
      <c r="L4317" s="205"/>
      <c r="M4317" s="205"/>
      <c r="N4317" s="227">
        <f>Table7[[#This Row],[Drug Cost]]+Table7[[#This Row],[Drug Markup]]+Table7[[#This Row],[Drug Dispensing Fee]]</f>
        <v>0</v>
      </c>
      <c r="O4317" s="132"/>
      <c r="P4317" s="205">
        <f>Table7[[#This Row],[Total Drug Cost]]-Table7[[#This Row],[Total Third-party Pay]]</f>
        <v>0</v>
      </c>
      <c r="Q4317" s="205"/>
      <c r="R4317" s="70" t="e">
        <f>VLOOKUP(Table7[[#This Row],[Patient PHN]],'[1]MASTER LIST'!$C:$D,2,FALSE)</f>
        <v>#N/A</v>
      </c>
    </row>
    <row r="4318" spans="1:18" x14ac:dyDescent="0.25">
      <c r="A4318" s="202"/>
      <c r="B4318" s="203"/>
      <c r="C4318" s="204"/>
      <c r="D4318" s="204"/>
      <c r="E4318" s="204"/>
      <c r="F4318" s="204"/>
      <c r="G4318" s="204"/>
      <c r="H4318" s="131"/>
      <c r="I4318" s="204"/>
      <c r="J4318" s="204"/>
      <c r="K4318" s="205"/>
      <c r="L4318" s="205"/>
      <c r="M4318" s="205"/>
      <c r="N4318" s="227">
        <f>Table7[[#This Row],[Drug Cost]]+Table7[[#This Row],[Drug Markup]]+Table7[[#This Row],[Drug Dispensing Fee]]</f>
        <v>0</v>
      </c>
      <c r="O4318" s="132"/>
      <c r="P4318" s="205">
        <f>Table7[[#This Row],[Total Drug Cost]]-Table7[[#This Row],[Total Third-party Pay]]</f>
        <v>0</v>
      </c>
      <c r="Q4318" s="205"/>
      <c r="R4318" s="70" t="e">
        <f>VLOOKUP(Table7[[#This Row],[Patient PHN]],'[1]MASTER LIST'!$C:$D,2,FALSE)</f>
        <v>#N/A</v>
      </c>
    </row>
    <row r="4319" spans="1:18" x14ac:dyDescent="0.25">
      <c r="A4319" s="202"/>
      <c r="B4319" s="203"/>
      <c r="C4319" s="204"/>
      <c r="D4319" s="204"/>
      <c r="E4319" s="204"/>
      <c r="F4319" s="204"/>
      <c r="G4319" s="204"/>
      <c r="H4319" s="131"/>
      <c r="I4319" s="204"/>
      <c r="J4319" s="204"/>
      <c r="K4319" s="205"/>
      <c r="L4319" s="205"/>
      <c r="M4319" s="205"/>
      <c r="N4319" s="227">
        <f>Table7[[#This Row],[Drug Cost]]+Table7[[#This Row],[Drug Markup]]+Table7[[#This Row],[Drug Dispensing Fee]]</f>
        <v>0</v>
      </c>
      <c r="O4319" s="132"/>
      <c r="P4319" s="205">
        <f>Table7[[#This Row],[Total Drug Cost]]-Table7[[#This Row],[Total Third-party Pay]]</f>
        <v>0</v>
      </c>
      <c r="Q4319" s="205"/>
      <c r="R4319" s="70" t="e">
        <f>VLOOKUP(Table7[[#This Row],[Patient PHN]],'[1]MASTER LIST'!$C:$D,2,FALSE)</f>
        <v>#N/A</v>
      </c>
    </row>
    <row r="4320" spans="1:18" x14ac:dyDescent="0.25">
      <c r="A4320" s="202"/>
      <c r="B4320" s="203"/>
      <c r="C4320" s="204"/>
      <c r="D4320" s="204"/>
      <c r="E4320" s="204"/>
      <c r="F4320" s="204"/>
      <c r="G4320" s="204"/>
      <c r="H4320" s="131"/>
      <c r="I4320" s="204"/>
      <c r="J4320" s="204"/>
      <c r="K4320" s="205"/>
      <c r="L4320" s="205"/>
      <c r="M4320" s="205"/>
      <c r="N4320" s="227">
        <f>Table7[[#This Row],[Drug Cost]]+Table7[[#This Row],[Drug Markup]]+Table7[[#This Row],[Drug Dispensing Fee]]</f>
        <v>0</v>
      </c>
      <c r="O4320" s="132"/>
      <c r="P4320" s="205">
        <f>Table7[[#This Row],[Total Drug Cost]]-Table7[[#This Row],[Total Third-party Pay]]</f>
        <v>0</v>
      </c>
      <c r="Q4320" s="205"/>
      <c r="R4320" s="70" t="e">
        <f>VLOOKUP(Table7[[#This Row],[Patient PHN]],'[1]MASTER LIST'!$C:$D,2,FALSE)</f>
        <v>#N/A</v>
      </c>
    </row>
    <row r="4321" spans="1:18" x14ac:dyDescent="0.25">
      <c r="A4321" s="202"/>
      <c r="B4321" s="203"/>
      <c r="C4321" s="204"/>
      <c r="D4321" s="204"/>
      <c r="E4321" s="204"/>
      <c r="F4321" s="204"/>
      <c r="G4321" s="204"/>
      <c r="H4321" s="131"/>
      <c r="I4321" s="204"/>
      <c r="J4321" s="204"/>
      <c r="K4321" s="205"/>
      <c r="L4321" s="205"/>
      <c r="M4321" s="205"/>
      <c r="N4321" s="227">
        <f>Table7[[#This Row],[Drug Cost]]+Table7[[#This Row],[Drug Markup]]+Table7[[#This Row],[Drug Dispensing Fee]]</f>
        <v>0</v>
      </c>
      <c r="O4321" s="132"/>
      <c r="P4321" s="205">
        <f>Table7[[#This Row],[Total Drug Cost]]-Table7[[#This Row],[Total Third-party Pay]]</f>
        <v>0</v>
      </c>
      <c r="Q4321" s="205"/>
      <c r="R4321" s="70" t="e">
        <f>VLOOKUP(Table7[[#This Row],[Patient PHN]],'[1]MASTER LIST'!$C:$D,2,FALSE)</f>
        <v>#N/A</v>
      </c>
    </row>
    <row r="4322" spans="1:18" x14ac:dyDescent="0.25">
      <c r="A4322" s="202"/>
      <c r="B4322" s="203"/>
      <c r="C4322" s="204"/>
      <c r="D4322" s="204"/>
      <c r="E4322" s="204"/>
      <c r="F4322" s="204"/>
      <c r="G4322" s="204"/>
      <c r="H4322" s="131"/>
      <c r="I4322" s="204"/>
      <c r="J4322" s="204"/>
      <c r="K4322" s="205"/>
      <c r="L4322" s="205"/>
      <c r="M4322" s="205"/>
      <c r="N4322" s="227">
        <f>Table7[[#This Row],[Drug Cost]]+Table7[[#This Row],[Drug Markup]]+Table7[[#This Row],[Drug Dispensing Fee]]</f>
        <v>0</v>
      </c>
      <c r="O4322" s="132"/>
      <c r="P4322" s="205">
        <f>Table7[[#This Row],[Total Drug Cost]]-Table7[[#This Row],[Total Third-party Pay]]</f>
        <v>0</v>
      </c>
      <c r="Q4322" s="205"/>
      <c r="R4322" s="70" t="e">
        <f>VLOOKUP(Table7[[#This Row],[Patient PHN]],'[1]MASTER LIST'!$C:$D,2,FALSE)</f>
        <v>#N/A</v>
      </c>
    </row>
    <row r="4323" spans="1:18" x14ac:dyDescent="0.25">
      <c r="A4323" s="202"/>
      <c r="B4323" s="203"/>
      <c r="C4323" s="204"/>
      <c r="D4323" s="204"/>
      <c r="E4323" s="204"/>
      <c r="F4323" s="204"/>
      <c r="G4323" s="204"/>
      <c r="H4323" s="131"/>
      <c r="I4323" s="204"/>
      <c r="J4323" s="204"/>
      <c r="K4323" s="205"/>
      <c r="L4323" s="205"/>
      <c r="M4323" s="205"/>
      <c r="N4323" s="227">
        <f>Table7[[#This Row],[Drug Cost]]+Table7[[#This Row],[Drug Markup]]+Table7[[#This Row],[Drug Dispensing Fee]]</f>
        <v>0</v>
      </c>
      <c r="O4323" s="132"/>
      <c r="P4323" s="205">
        <f>Table7[[#This Row],[Total Drug Cost]]-Table7[[#This Row],[Total Third-party Pay]]</f>
        <v>0</v>
      </c>
      <c r="Q4323" s="205"/>
      <c r="R4323" s="70" t="e">
        <f>VLOOKUP(Table7[[#This Row],[Patient PHN]],'[1]MASTER LIST'!$C:$D,2,FALSE)</f>
        <v>#N/A</v>
      </c>
    </row>
    <row r="4324" spans="1:18" x14ac:dyDescent="0.25">
      <c r="A4324" s="202"/>
      <c r="B4324" s="203"/>
      <c r="C4324" s="204"/>
      <c r="D4324" s="204"/>
      <c r="E4324" s="204"/>
      <c r="F4324" s="204"/>
      <c r="G4324" s="204"/>
      <c r="H4324" s="131"/>
      <c r="I4324" s="204"/>
      <c r="J4324" s="204"/>
      <c r="K4324" s="205"/>
      <c r="L4324" s="205"/>
      <c r="M4324" s="205"/>
      <c r="N4324" s="227">
        <f>Table7[[#This Row],[Drug Cost]]+Table7[[#This Row],[Drug Markup]]+Table7[[#This Row],[Drug Dispensing Fee]]</f>
        <v>0</v>
      </c>
      <c r="O4324" s="132"/>
      <c r="P4324" s="205">
        <f>Table7[[#This Row],[Total Drug Cost]]-Table7[[#This Row],[Total Third-party Pay]]</f>
        <v>0</v>
      </c>
      <c r="Q4324" s="205"/>
      <c r="R4324" s="70" t="e">
        <f>VLOOKUP(Table7[[#This Row],[Patient PHN]],'[1]MASTER LIST'!$C:$D,2,FALSE)</f>
        <v>#N/A</v>
      </c>
    </row>
    <row r="4325" spans="1:18" x14ac:dyDescent="0.25">
      <c r="A4325" s="202"/>
      <c r="B4325" s="203"/>
      <c r="C4325" s="204"/>
      <c r="D4325" s="204"/>
      <c r="E4325" s="204"/>
      <c r="F4325" s="204"/>
      <c r="G4325" s="204"/>
      <c r="H4325" s="131"/>
      <c r="I4325" s="204"/>
      <c r="J4325" s="204"/>
      <c r="K4325" s="205"/>
      <c r="L4325" s="205"/>
      <c r="M4325" s="205"/>
      <c r="N4325" s="227">
        <f>Table7[[#This Row],[Drug Cost]]+Table7[[#This Row],[Drug Markup]]+Table7[[#This Row],[Drug Dispensing Fee]]</f>
        <v>0</v>
      </c>
      <c r="O4325" s="132"/>
      <c r="P4325" s="205">
        <f>Table7[[#This Row],[Total Drug Cost]]-Table7[[#This Row],[Total Third-party Pay]]</f>
        <v>0</v>
      </c>
      <c r="Q4325" s="205"/>
      <c r="R4325" s="70" t="e">
        <f>VLOOKUP(Table7[[#This Row],[Patient PHN]],'[1]MASTER LIST'!$C:$D,2,FALSE)</f>
        <v>#N/A</v>
      </c>
    </row>
    <row r="4326" spans="1:18" x14ac:dyDescent="0.25">
      <c r="A4326" s="202"/>
      <c r="B4326" s="203"/>
      <c r="C4326" s="204"/>
      <c r="D4326" s="204"/>
      <c r="E4326" s="204"/>
      <c r="F4326" s="204"/>
      <c r="G4326" s="204"/>
      <c r="H4326" s="131"/>
      <c r="I4326" s="204"/>
      <c r="J4326" s="204"/>
      <c r="K4326" s="205"/>
      <c r="L4326" s="205"/>
      <c r="M4326" s="205"/>
      <c r="N4326" s="227">
        <f>Table7[[#This Row],[Drug Cost]]+Table7[[#This Row],[Drug Markup]]+Table7[[#This Row],[Drug Dispensing Fee]]</f>
        <v>0</v>
      </c>
      <c r="O4326" s="132"/>
      <c r="P4326" s="205">
        <f>Table7[[#This Row],[Total Drug Cost]]-Table7[[#This Row],[Total Third-party Pay]]</f>
        <v>0</v>
      </c>
      <c r="Q4326" s="205"/>
      <c r="R4326" s="70" t="e">
        <f>VLOOKUP(Table7[[#This Row],[Patient PHN]],'[1]MASTER LIST'!$C:$D,2,FALSE)</f>
        <v>#N/A</v>
      </c>
    </row>
    <row r="4327" spans="1:18" x14ac:dyDescent="0.25">
      <c r="A4327" s="202"/>
      <c r="B4327" s="203"/>
      <c r="C4327" s="204"/>
      <c r="D4327" s="204"/>
      <c r="E4327" s="204"/>
      <c r="F4327" s="204"/>
      <c r="G4327" s="204"/>
      <c r="H4327" s="131"/>
      <c r="I4327" s="204"/>
      <c r="J4327" s="204"/>
      <c r="K4327" s="205"/>
      <c r="L4327" s="205"/>
      <c r="M4327" s="205"/>
      <c r="N4327" s="227">
        <f>Table7[[#This Row],[Drug Cost]]+Table7[[#This Row],[Drug Markup]]+Table7[[#This Row],[Drug Dispensing Fee]]</f>
        <v>0</v>
      </c>
      <c r="O4327" s="132"/>
      <c r="P4327" s="205">
        <f>Table7[[#This Row],[Total Drug Cost]]-Table7[[#This Row],[Total Third-party Pay]]</f>
        <v>0</v>
      </c>
      <c r="Q4327" s="205"/>
      <c r="R4327" s="70" t="e">
        <f>VLOOKUP(Table7[[#This Row],[Patient PHN]],'[1]MASTER LIST'!$C:$D,2,FALSE)</f>
        <v>#N/A</v>
      </c>
    </row>
    <row r="4328" spans="1:18" x14ac:dyDescent="0.25">
      <c r="A4328" s="202"/>
      <c r="B4328" s="203"/>
      <c r="C4328" s="204"/>
      <c r="D4328" s="204"/>
      <c r="E4328" s="204"/>
      <c r="F4328" s="204"/>
      <c r="G4328" s="204"/>
      <c r="H4328" s="131"/>
      <c r="I4328" s="204"/>
      <c r="J4328" s="204"/>
      <c r="K4328" s="205"/>
      <c r="L4328" s="205"/>
      <c r="M4328" s="205"/>
      <c r="N4328" s="227">
        <f>Table7[[#This Row],[Drug Cost]]+Table7[[#This Row],[Drug Markup]]+Table7[[#This Row],[Drug Dispensing Fee]]</f>
        <v>0</v>
      </c>
      <c r="O4328" s="132"/>
      <c r="P4328" s="205">
        <f>Table7[[#This Row],[Total Drug Cost]]-Table7[[#This Row],[Total Third-party Pay]]</f>
        <v>0</v>
      </c>
      <c r="Q4328" s="205"/>
      <c r="R4328" s="70" t="e">
        <f>VLOOKUP(Table7[[#This Row],[Patient PHN]],'[1]MASTER LIST'!$C:$D,2,FALSE)</f>
        <v>#N/A</v>
      </c>
    </row>
    <row r="4329" spans="1:18" x14ac:dyDescent="0.25">
      <c r="A4329" s="202"/>
      <c r="B4329" s="203"/>
      <c r="C4329" s="204"/>
      <c r="D4329" s="204"/>
      <c r="E4329" s="204"/>
      <c r="F4329" s="204"/>
      <c r="G4329" s="204"/>
      <c r="H4329" s="131"/>
      <c r="I4329" s="204"/>
      <c r="J4329" s="204"/>
      <c r="K4329" s="205"/>
      <c r="L4329" s="205"/>
      <c r="M4329" s="205"/>
      <c r="N4329" s="227">
        <f>Table7[[#This Row],[Drug Cost]]+Table7[[#This Row],[Drug Markup]]+Table7[[#This Row],[Drug Dispensing Fee]]</f>
        <v>0</v>
      </c>
      <c r="O4329" s="132"/>
      <c r="P4329" s="205">
        <f>Table7[[#This Row],[Total Drug Cost]]-Table7[[#This Row],[Total Third-party Pay]]</f>
        <v>0</v>
      </c>
      <c r="Q4329" s="205"/>
      <c r="R4329" s="70" t="e">
        <f>VLOOKUP(Table7[[#This Row],[Patient PHN]],'[1]MASTER LIST'!$C:$D,2,FALSE)</f>
        <v>#N/A</v>
      </c>
    </row>
    <row r="4330" spans="1:18" x14ac:dyDescent="0.25">
      <c r="A4330" s="202"/>
      <c r="B4330" s="203"/>
      <c r="C4330" s="204"/>
      <c r="D4330" s="204"/>
      <c r="E4330" s="204"/>
      <c r="F4330" s="204"/>
      <c r="G4330" s="204"/>
      <c r="H4330" s="131"/>
      <c r="I4330" s="204"/>
      <c r="J4330" s="204"/>
      <c r="K4330" s="205"/>
      <c r="L4330" s="205"/>
      <c r="M4330" s="205"/>
      <c r="N4330" s="227">
        <f>Table7[[#This Row],[Drug Cost]]+Table7[[#This Row],[Drug Markup]]+Table7[[#This Row],[Drug Dispensing Fee]]</f>
        <v>0</v>
      </c>
      <c r="O4330" s="132"/>
      <c r="P4330" s="205">
        <f>Table7[[#This Row],[Total Drug Cost]]-Table7[[#This Row],[Total Third-party Pay]]</f>
        <v>0</v>
      </c>
      <c r="Q4330" s="205"/>
      <c r="R4330" s="70" t="e">
        <f>VLOOKUP(Table7[[#This Row],[Patient PHN]],'[1]MASTER LIST'!$C:$D,2,FALSE)</f>
        <v>#N/A</v>
      </c>
    </row>
    <row r="4331" spans="1:18" x14ac:dyDescent="0.25">
      <c r="A4331" s="202"/>
      <c r="B4331" s="203"/>
      <c r="C4331" s="204"/>
      <c r="D4331" s="204"/>
      <c r="E4331" s="204"/>
      <c r="F4331" s="204"/>
      <c r="G4331" s="204"/>
      <c r="H4331" s="131"/>
      <c r="I4331" s="204"/>
      <c r="J4331" s="204"/>
      <c r="K4331" s="205"/>
      <c r="L4331" s="205"/>
      <c r="M4331" s="205"/>
      <c r="N4331" s="227">
        <f>Table7[[#This Row],[Drug Cost]]+Table7[[#This Row],[Drug Markup]]+Table7[[#This Row],[Drug Dispensing Fee]]</f>
        <v>0</v>
      </c>
      <c r="O4331" s="132"/>
      <c r="P4331" s="205">
        <f>Table7[[#This Row],[Total Drug Cost]]-Table7[[#This Row],[Total Third-party Pay]]</f>
        <v>0</v>
      </c>
      <c r="Q4331" s="205"/>
      <c r="R4331" s="70" t="e">
        <f>VLOOKUP(Table7[[#This Row],[Patient PHN]],'[1]MASTER LIST'!$C:$D,2,FALSE)</f>
        <v>#N/A</v>
      </c>
    </row>
    <row r="4332" spans="1:18" x14ac:dyDescent="0.25">
      <c r="A4332" s="202"/>
      <c r="B4332" s="203"/>
      <c r="C4332" s="204"/>
      <c r="D4332" s="204"/>
      <c r="E4332" s="204"/>
      <c r="F4332" s="204"/>
      <c r="G4332" s="204"/>
      <c r="H4332" s="131"/>
      <c r="I4332" s="204"/>
      <c r="J4332" s="204"/>
      <c r="K4332" s="205"/>
      <c r="L4332" s="205"/>
      <c r="M4332" s="205"/>
      <c r="N4332" s="227">
        <f>Table7[[#This Row],[Drug Cost]]+Table7[[#This Row],[Drug Markup]]+Table7[[#This Row],[Drug Dispensing Fee]]</f>
        <v>0</v>
      </c>
      <c r="O4332" s="132"/>
      <c r="P4332" s="205">
        <f>Table7[[#This Row],[Total Drug Cost]]-Table7[[#This Row],[Total Third-party Pay]]</f>
        <v>0</v>
      </c>
      <c r="Q4332" s="205"/>
      <c r="R4332" s="70" t="e">
        <f>VLOOKUP(Table7[[#This Row],[Patient PHN]],'[1]MASTER LIST'!$C:$D,2,FALSE)</f>
        <v>#N/A</v>
      </c>
    </row>
    <row r="4333" spans="1:18" x14ac:dyDescent="0.25">
      <c r="A4333" s="202"/>
      <c r="B4333" s="203"/>
      <c r="C4333" s="204"/>
      <c r="D4333" s="204"/>
      <c r="E4333" s="204"/>
      <c r="F4333" s="204"/>
      <c r="G4333" s="204"/>
      <c r="H4333" s="131"/>
      <c r="I4333" s="204"/>
      <c r="J4333" s="204"/>
      <c r="K4333" s="205"/>
      <c r="L4333" s="205"/>
      <c r="M4333" s="205"/>
      <c r="N4333" s="227">
        <f>Table7[[#This Row],[Drug Cost]]+Table7[[#This Row],[Drug Markup]]+Table7[[#This Row],[Drug Dispensing Fee]]</f>
        <v>0</v>
      </c>
      <c r="O4333" s="132"/>
      <c r="P4333" s="205">
        <f>Table7[[#This Row],[Total Drug Cost]]-Table7[[#This Row],[Total Third-party Pay]]</f>
        <v>0</v>
      </c>
      <c r="Q4333" s="205"/>
      <c r="R4333" s="70" t="e">
        <f>VLOOKUP(Table7[[#This Row],[Patient PHN]],'[1]MASTER LIST'!$C:$D,2,FALSE)</f>
        <v>#N/A</v>
      </c>
    </row>
    <row r="4334" spans="1:18" x14ac:dyDescent="0.25">
      <c r="A4334" s="202"/>
      <c r="B4334" s="203"/>
      <c r="C4334" s="204"/>
      <c r="D4334" s="204"/>
      <c r="E4334" s="204"/>
      <c r="F4334" s="204"/>
      <c r="G4334" s="204"/>
      <c r="H4334" s="131"/>
      <c r="I4334" s="204"/>
      <c r="J4334" s="204"/>
      <c r="K4334" s="205"/>
      <c r="L4334" s="205"/>
      <c r="M4334" s="205"/>
      <c r="N4334" s="227">
        <f>Table7[[#This Row],[Drug Cost]]+Table7[[#This Row],[Drug Markup]]+Table7[[#This Row],[Drug Dispensing Fee]]</f>
        <v>0</v>
      </c>
      <c r="O4334" s="132"/>
      <c r="P4334" s="205">
        <f>Table7[[#This Row],[Total Drug Cost]]-Table7[[#This Row],[Total Third-party Pay]]</f>
        <v>0</v>
      </c>
      <c r="Q4334" s="205"/>
      <c r="R4334" s="70" t="e">
        <f>VLOOKUP(Table7[[#This Row],[Patient PHN]],'[1]MASTER LIST'!$C:$D,2,FALSE)</f>
        <v>#N/A</v>
      </c>
    </row>
    <row r="4335" spans="1:18" x14ac:dyDescent="0.25">
      <c r="A4335" s="202"/>
      <c r="B4335" s="203"/>
      <c r="C4335" s="204"/>
      <c r="D4335" s="204"/>
      <c r="E4335" s="204"/>
      <c r="F4335" s="204"/>
      <c r="G4335" s="204"/>
      <c r="H4335" s="131"/>
      <c r="I4335" s="204"/>
      <c r="J4335" s="204"/>
      <c r="K4335" s="205"/>
      <c r="L4335" s="205"/>
      <c r="M4335" s="205"/>
      <c r="N4335" s="227">
        <f>Table7[[#This Row],[Drug Cost]]+Table7[[#This Row],[Drug Markup]]+Table7[[#This Row],[Drug Dispensing Fee]]</f>
        <v>0</v>
      </c>
      <c r="O4335" s="132"/>
      <c r="P4335" s="205">
        <f>Table7[[#This Row],[Total Drug Cost]]-Table7[[#This Row],[Total Third-party Pay]]</f>
        <v>0</v>
      </c>
      <c r="Q4335" s="205"/>
      <c r="R4335" s="70" t="e">
        <f>VLOOKUP(Table7[[#This Row],[Patient PHN]],'[1]MASTER LIST'!$C:$D,2,FALSE)</f>
        <v>#N/A</v>
      </c>
    </row>
    <row r="4336" spans="1:18" x14ac:dyDescent="0.25">
      <c r="A4336" s="202"/>
      <c r="B4336" s="203"/>
      <c r="C4336" s="204"/>
      <c r="D4336" s="204"/>
      <c r="E4336" s="204"/>
      <c r="F4336" s="204"/>
      <c r="G4336" s="204"/>
      <c r="H4336" s="131"/>
      <c r="I4336" s="204"/>
      <c r="J4336" s="204"/>
      <c r="K4336" s="205"/>
      <c r="L4336" s="205"/>
      <c r="M4336" s="205"/>
      <c r="N4336" s="227">
        <f>Table7[[#This Row],[Drug Cost]]+Table7[[#This Row],[Drug Markup]]+Table7[[#This Row],[Drug Dispensing Fee]]</f>
        <v>0</v>
      </c>
      <c r="O4336" s="132"/>
      <c r="P4336" s="205">
        <f>Table7[[#This Row],[Total Drug Cost]]-Table7[[#This Row],[Total Third-party Pay]]</f>
        <v>0</v>
      </c>
      <c r="Q4336" s="205"/>
      <c r="R4336" s="70" t="e">
        <f>VLOOKUP(Table7[[#This Row],[Patient PHN]],'[1]MASTER LIST'!$C:$D,2,FALSE)</f>
        <v>#N/A</v>
      </c>
    </row>
    <row r="4337" spans="1:18" x14ac:dyDescent="0.25">
      <c r="A4337" s="202"/>
      <c r="B4337" s="203"/>
      <c r="C4337" s="204"/>
      <c r="D4337" s="204"/>
      <c r="E4337" s="204"/>
      <c r="F4337" s="204"/>
      <c r="G4337" s="204"/>
      <c r="H4337" s="131"/>
      <c r="I4337" s="204"/>
      <c r="J4337" s="204"/>
      <c r="K4337" s="205"/>
      <c r="L4337" s="205"/>
      <c r="M4337" s="205"/>
      <c r="N4337" s="227">
        <f>Table7[[#This Row],[Drug Cost]]+Table7[[#This Row],[Drug Markup]]+Table7[[#This Row],[Drug Dispensing Fee]]</f>
        <v>0</v>
      </c>
      <c r="O4337" s="132"/>
      <c r="P4337" s="205">
        <f>Table7[[#This Row],[Total Drug Cost]]-Table7[[#This Row],[Total Third-party Pay]]</f>
        <v>0</v>
      </c>
      <c r="Q4337" s="205"/>
      <c r="R4337" s="70" t="e">
        <f>VLOOKUP(Table7[[#This Row],[Patient PHN]],'[1]MASTER LIST'!$C:$D,2,FALSE)</f>
        <v>#N/A</v>
      </c>
    </row>
    <row r="4338" spans="1:18" x14ac:dyDescent="0.25">
      <c r="A4338" s="202"/>
      <c r="B4338" s="203"/>
      <c r="C4338" s="204"/>
      <c r="D4338" s="204"/>
      <c r="E4338" s="204"/>
      <c r="F4338" s="204"/>
      <c r="G4338" s="204"/>
      <c r="H4338" s="131"/>
      <c r="I4338" s="204"/>
      <c r="J4338" s="204"/>
      <c r="K4338" s="205"/>
      <c r="L4338" s="205"/>
      <c r="M4338" s="205"/>
      <c r="N4338" s="227">
        <f>Table7[[#This Row],[Drug Cost]]+Table7[[#This Row],[Drug Markup]]+Table7[[#This Row],[Drug Dispensing Fee]]</f>
        <v>0</v>
      </c>
      <c r="O4338" s="132"/>
      <c r="P4338" s="205">
        <f>Table7[[#This Row],[Total Drug Cost]]-Table7[[#This Row],[Total Third-party Pay]]</f>
        <v>0</v>
      </c>
      <c r="Q4338" s="205"/>
      <c r="R4338" s="70" t="e">
        <f>VLOOKUP(Table7[[#This Row],[Patient PHN]],'[1]MASTER LIST'!$C:$D,2,FALSE)</f>
        <v>#N/A</v>
      </c>
    </row>
    <row r="4339" spans="1:18" x14ac:dyDescent="0.25">
      <c r="A4339" s="202"/>
      <c r="B4339" s="203"/>
      <c r="C4339" s="204"/>
      <c r="D4339" s="204"/>
      <c r="E4339" s="204"/>
      <c r="F4339" s="204"/>
      <c r="G4339" s="204"/>
      <c r="H4339" s="131"/>
      <c r="I4339" s="204"/>
      <c r="J4339" s="204"/>
      <c r="K4339" s="205"/>
      <c r="L4339" s="205"/>
      <c r="M4339" s="205"/>
      <c r="N4339" s="227">
        <f>Table7[[#This Row],[Drug Cost]]+Table7[[#This Row],[Drug Markup]]+Table7[[#This Row],[Drug Dispensing Fee]]</f>
        <v>0</v>
      </c>
      <c r="O4339" s="132"/>
      <c r="P4339" s="205">
        <f>Table7[[#This Row],[Total Drug Cost]]-Table7[[#This Row],[Total Third-party Pay]]</f>
        <v>0</v>
      </c>
      <c r="Q4339" s="205"/>
      <c r="R4339" s="70" t="e">
        <f>VLOOKUP(Table7[[#This Row],[Patient PHN]],'[1]MASTER LIST'!$C:$D,2,FALSE)</f>
        <v>#N/A</v>
      </c>
    </row>
    <row r="4340" spans="1:18" x14ac:dyDescent="0.25">
      <c r="A4340" s="202"/>
      <c r="B4340" s="203"/>
      <c r="C4340" s="204"/>
      <c r="D4340" s="204"/>
      <c r="E4340" s="204"/>
      <c r="F4340" s="204"/>
      <c r="G4340" s="204"/>
      <c r="H4340" s="131"/>
      <c r="I4340" s="204"/>
      <c r="J4340" s="204"/>
      <c r="K4340" s="205"/>
      <c r="L4340" s="205"/>
      <c r="M4340" s="205"/>
      <c r="N4340" s="227">
        <f>Table7[[#This Row],[Drug Cost]]+Table7[[#This Row],[Drug Markup]]+Table7[[#This Row],[Drug Dispensing Fee]]</f>
        <v>0</v>
      </c>
      <c r="O4340" s="132"/>
      <c r="P4340" s="205">
        <f>Table7[[#This Row],[Total Drug Cost]]-Table7[[#This Row],[Total Third-party Pay]]</f>
        <v>0</v>
      </c>
      <c r="Q4340" s="205"/>
      <c r="R4340" s="70" t="e">
        <f>VLOOKUP(Table7[[#This Row],[Patient PHN]],'[1]MASTER LIST'!$C:$D,2,FALSE)</f>
        <v>#N/A</v>
      </c>
    </row>
    <row r="4341" spans="1:18" x14ac:dyDescent="0.25">
      <c r="A4341" s="202"/>
      <c r="B4341" s="203"/>
      <c r="C4341" s="204"/>
      <c r="D4341" s="204"/>
      <c r="E4341" s="204"/>
      <c r="F4341" s="204"/>
      <c r="G4341" s="204"/>
      <c r="H4341" s="131"/>
      <c r="I4341" s="204"/>
      <c r="J4341" s="204"/>
      <c r="K4341" s="205"/>
      <c r="L4341" s="205"/>
      <c r="M4341" s="205"/>
      <c r="N4341" s="227">
        <f>Table7[[#This Row],[Drug Cost]]+Table7[[#This Row],[Drug Markup]]+Table7[[#This Row],[Drug Dispensing Fee]]</f>
        <v>0</v>
      </c>
      <c r="O4341" s="132"/>
      <c r="P4341" s="205">
        <f>Table7[[#This Row],[Total Drug Cost]]-Table7[[#This Row],[Total Third-party Pay]]</f>
        <v>0</v>
      </c>
      <c r="Q4341" s="205"/>
      <c r="R4341" s="70" t="e">
        <f>VLOOKUP(Table7[[#This Row],[Patient PHN]],'[1]MASTER LIST'!$C:$D,2,FALSE)</f>
        <v>#N/A</v>
      </c>
    </row>
    <row r="4342" spans="1:18" x14ac:dyDescent="0.25">
      <c r="A4342" s="202"/>
      <c r="B4342" s="203"/>
      <c r="C4342" s="204"/>
      <c r="D4342" s="204"/>
      <c r="E4342" s="204"/>
      <c r="F4342" s="204"/>
      <c r="G4342" s="204"/>
      <c r="H4342" s="131"/>
      <c r="I4342" s="204"/>
      <c r="J4342" s="204"/>
      <c r="K4342" s="205"/>
      <c r="L4342" s="205"/>
      <c r="M4342" s="205"/>
      <c r="N4342" s="227">
        <f>Table7[[#This Row],[Drug Cost]]+Table7[[#This Row],[Drug Markup]]+Table7[[#This Row],[Drug Dispensing Fee]]</f>
        <v>0</v>
      </c>
      <c r="O4342" s="132"/>
      <c r="P4342" s="205">
        <f>Table7[[#This Row],[Total Drug Cost]]-Table7[[#This Row],[Total Third-party Pay]]</f>
        <v>0</v>
      </c>
      <c r="Q4342" s="205"/>
      <c r="R4342" s="70" t="e">
        <f>VLOOKUP(Table7[[#This Row],[Patient PHN]],'[1]MASTER LIST'!$C:$D,2,FALSE)</f>
        <v>#N/A</v>
      </c>
    </row>
    <row r="4343" spans="1:18" x14ac:dyDescent="0.25">
      <c r="A4343" s="202"/>
      <c r="B4343" s="203"/>
      <c r="C4343" s="204"/>
      <c r="D4343" s="204"/>
      <c r="E4343" s="204"/>
      <c r="F4343" s="204"/>
      <c r="G4343" s="204"/>
      <c r="H4343" s="131"/>
      <c r="I4343" s="204"/>
      <c r="J4343" s="204"/>
      <c r="K4343" s="205"/>
      <c r="L4343" s="205"/>
      <c r="M4343" s="205"/>
      <c r="N4343" s="227">
        <f>Table7[[#This Row],[Drug Cost]]+Table7[[#This Row],[Drug Markup]]+Table7[[#This Row],[Drug Dispensing Fee]]</f>
        <v>0</v>
      </c>
      <c r="O4343" s="132"/>
      <c r="P4343" s="205">
        <f>Table7[[#This Row],[Total Drug Cost]]-Table7[[#This Row],[Total Third-party Pay]]</f>
        <v>0</v>
      </c>
      <c r="Q4343" s="205"/>
      <c r="R4343" s="70" t="e">
        <f>VLOOKUP(Table7[[#This Row],[Patient PHN]],'[1]MASTER LIST'!$C:$D,2,FALSE)</f>
        <v>#N/A</v>
      </c>
    </row>
    <row r="4344" spans="1:18" x14ac:dyDescent="0.25">
      <c r="A4344" s="202"/>
      <c r="B4344" s="203"/>
      <c r="C4344" s="204"/>
      <c r="D4344" s="204"/>
      <c r="E4344" s="204"/>
      <c r="F4344" s="204"/>
      <c r="G4344" s="204"/>
      <c r="H4344" s="131"/>
      <c r="I4344" s="204"/>
      <c r="J4344" s="204"/>
      <c r="K4344" s="205"/>
      <c r="L4344" s="205"/>
      <c r="M4344" s="205"/>
      <c r="N4344" s="227">
        <f>Table7[[#This Row],[Drug Cost]]+Table7[[#This Row],[Drug Markup]]+Table7[[#This Row],[Drug Dispensing Fee]]</f>
        <v>0</v>
      </c>
      <c r="O4344" s="132"/>
      <c r="P4344" s="205">
        <f>Table7[[#This Row],[Total Drug Cost]]-Table7[[#This Row],[Total Third-party Pay]]</f>
        <v>0</v>
      </c>
      <c r="Q4344" s="205"/>
      <c r="R4344" s="70" t="e">
        <f>VLOOKUP(Table7[[#This Row],[Patient PHN]],'[1]MASTER LIST'!$C:$D,2,FALSE)</f>
        <v>#N/A</v>
      </c>
    </row>
    <row r="4345" spans="1:18" x14ac:dyDescent="0.25">
      <c r="A4345" s="202"/>
      <c r="B4345" s="203"/>
      <c r="C4345" s="204"/>
      <c r="D4345" s="204"/>
      <c r="E4345" s="204"/>
      <c r="F4345" s="204"/>
      <c r="G4345" s="204"/>
      <c r="H4345" s="131"/>
      <c r="I4345" s="204"/>
      <c r="J4345" s="204"/>
      <c r="K4345" s="205"/>
      <c r="L4345" s="205"/>
      <c r="M4345" s="205"/>
      <c r="N4345" s="227">
        <f>Table7[[#This Row],[Drug Cost]]+Table7[[#This Row],[Drug Markup]]+Table7[[#This Row],[Drug Dispensing Fee]]</f>
        <v>0</v>
      </c>
      <c r="O4345" s="132"/>
      <c r="P4345" s="205">
        <f>Table7[[#This Row],[Total Drug Cost]]-Table7[[#This Row],[Total Third-party Pay]]</f>
        <v>0</v>
      </c>
      <c r="Q4345" s="205"/>
      <c r="R4345" s="70" t="e">
        <f>VLOOKUP(Table7[[#This Row],[Patient PHN]],'[1]MASTER LIST'!$C:$D,2,FALSE)</f>
        <v>#N/A</v>
      </c>
    </row>
    <row r="4346" spans="1:18" x14ac:dyDescent="0.25">
      <c r="A4346" s="202"/>
      <c r="B4346" s="203"/>
      <c r="C4346" s="204"/>
      <c r="D4346" s="204"/>
      <c r="E4346" s="204"/>
      <c r="F4346" s="204"/>
      <c r="G4346" s="204"/>
      <c r="H4346" s="131"/>
      <c r="I4346" s="204"/>
      <c r="J4346" s="204"/>
      <c r="K4346" s="205"/>
      <c r="L4346" s="205"/>
      <c r="M4346" s="205"/>
      <c r="N4346" s="227">
        <f>Table7[[#This Row],[Drug Cost]]+Table7[[#This Row],[Drug Markup]]+Table7[[#This Row],[Drug Dispensing Fee]]</f>
        <v>0</v>
      </c>
      <c r="O4346" s="132"/>
      <c r="P4346" s="205">
        <f>Table7[[#This Row],[Total Drug Cost]]-Table7[[#This Row],[Total Third-party Pay]]</f>
        <v>0</v>
      </c>
      <c r="Q4346" s="205"/>
      <c r="R4346" s="70" t="e">
        <f>VLOOKUP(Table7[[#This Row],[Patient PHN]],'[1]MASTER LIST'!$C:$D,2,FALSE)</f>
        <v>#N/A</v>
      </c>
    </row>
    <row r="4347" spans="1:18" x14ac:dyDescent="0.25">
      <c r="A4347" s="202"/>
      <c r="B4347" s="203"/>
      <c r="C4347" s="204"/>
      <c r="D4347" s="204"/>
      <c r="E4347" s="204"/>
      <c r="F4347" s="204"/>
      <c r="G4347" s="204"/>
      <c r="H4347" s="131"/>
      <c r="I4347" s="204"/>
      <c r="J4347" s="204"/>
      <c r="K4347" s="205"/>
      <c r="L4347" s="205"/>
      <c r="M4347" s="205"/>
      <c r="N4347" s="227">
        <f>Table7[[#This Row],[Drug Cost]]+Table7[[#This Row],[Drug Markup]]+Table7[[#This Row],[Drug Dispensing Fee]]</f>
        <v>0</v>
      </c>
      <c r="O4347" s="132"/>
      <c r="P4347" s="205">
        <f>Table7[[#This Row],[Total Drug Cost]]-Table7[[#This Row],[Total Third-party Pay]]</f>
        <v>0</v>
      </c>
      <c r="Q4347" s="205"/>
      <c r="R4347" s="70" t="e">
        <f>VLOOKUP(Table7[[#This Row],[Patient PHN]],'[1]MASTER LIST'!$C:$D,2,FALSE)</f>
        <v>#N/A</v>
      </c>
    </row>
    <row r="4348" spans="1:18" x14ac:dyDescent="0.25">
      <c r="A4348" s="202"/>
      <c r="B4348" s="203"/>
      <c r="C4348" s="204"/>
      <c r="D4348" s="204"/>
      <c r="E4348" s="204"/>
      <c r="F4348" s="204"/>
      <c r="G4348" s="204"/>
      <c r="H4348" s="131"/>
      <c r="I4348" s="204"/>
      <c r="J4348" s="204"/>
      <c r="K4348" s="205"/>
      <c r="L4348" s="205"/>
      <c r="M4348" s="205"/>
      <c r="N4348" s="227">
        <f>Table7[[#This Row],[Drug Cost]]+Table7[[#This Row],[Drug Markup]]+Table7[[#This Row],[Drug Dispensing Fee]]</f>
        <v>0</v>
      </c>
      <c r="O4348" s="132"/>
      <c r="P4348" s="205">
        <f>Table7[[#This Row],[Total Drug Cost]]-Table7[[#This Row],[Total Third-party Pay]]</f>
        <v>0</v>
      </c>
      <c r="Q4348" s="205"/>
      <c r="R4348" s="70" t="e">
        <f>VLOOKUP(Table7[[#This Row],[Patient PHN]],'[1]MASTER LIST'!$C:$D,2,FALSE)</f>
        <v>#N/A</v>
      </c>
    </row>
    <row r="4349" spans="1:18" x14ac:dyDescent="0.25">
      <c r="A4349" s="202"/>
      <c r="B4349" s="203"/>
      <c r="C4349" s="204"/>
      <c r="D4349" s="204"/>
      <c r="E4349" s="204"/>
      <c r="F4349" s="204"/>
      <c r="G4349" s="204"/>
      <c r="H4349" s="131"/>
      <c r="I4349" s="204"/>
      <c r="J4349" s="204"/>
      <c r="K4349" s="205"/>
      <c r="L4349" s="205"/>
      <c r="M4349" s="205"/>
      <c r="N4349" s="227">
        <f>Table7[[#This Row],[Drug Cost]]+Table7[[#This Row],[Drug Markup]]+Table7[[#This Row],[Drug Dispensing Fee]]</f>
        <v>0</v>
      </c>
      <c r="O4349" s="132"/>
      <c r="P4349" s="205">
        <f>Table7[[#This Row],[Total Drug Cost]]-Table7[[#This Row],[Total Third-party Pay]]</f>
        <v>0</v>
      </c>
      <c r="Q4349" s="205"/>
      <c r="R4349" s="70" t="e">
        <f>VLOOKUP(Table7[[#This Row],[Patient PHN]],'[1]MASTER LIST'!$C:$D,2,FALSE)</f>
        <v>#N/A</v>
      </c>
    </row>
    <row r="4350" spans="1:18" x14ac:dyDescent="0.25">
      <c r="A4350" s="202"/>
      <c r="B4350" s="203"/>
      <c r="C4350" s="204"/>
      <c r="D4350" s="204"/>
      <c r="E4350" s="204"/>
      <c r="F4350" s="204"/>
      <c r="G4350" s="204"/>
      <c r="H4350" s="131"/>
      <c r="I4350" s="204"/>
      <c r="J4350" s="204"/>
      <c r="K4350" s="205"/>
      <c r="L4350" s="205"/>
      <c r="M4350" s="205"/>
      <c r="N4350" s="227">
        <f>Table7[[#This Row],[Drug Cost]]+Table7[[#This Row],[Drug Markup]]+Table7[[#This Row],[Drug Dispensing Fee]]</f>
        <v>0</v>
      </c>
      <c r="O4350" s="132"/>
      <c r="P4350" s="205">
        <f>Table7[[#This Row],[Total Drug Cost]]-Table7[[#This Row],[Total Third-party Pay]]</f>
        <v>0</v>
      </c>
      <c r="Q4350" s="205"/>
      <c r="R4350" s="70" t="e">
        <f>VLOOKUP(Table7[[#This Row],[Patient PHN]],'[1]MASTER LIST'!$C:$D,2,FALSE)</f>
        <v>#N/A</v>
      </c>
    </row>
    <row r="4351" spans="1:18" x14ac:dyDescent="0.25">
      <c r="A4351" s="202"/>
      <c r="B4351" s="203"/>
      <c r="C4351" s="204"/>
      <c r="D4351" s="204"/>
      <c r="E4351" s="204"/>
      <c r="F4351" s="204"/>
      <c r="G4351" s="204"/>
      <c r="H4351" s="131"/>
      <c r="I4351" s="204"/>
      <c r="J4351" s="204"/>
      <c r="K4351" s="205"/>
      <c r="L4351" s="205"/>
      <c r="M4351" s="205"/>
      <c r="N4351" s="227">
        <f>Table7[[#This Row],[Drug Cost]]+Table7[[#This Row],[Drug Markup]]+Table7[[#This Row],[Drug Dispensing Fee]]</f>
        <v>0</v>
      </c>
      <c r="O4351" s="132"/>
      <c r="P4351" s="205">
        <f>Table7[[#This Row],[Total Drug Cost]]-Table7[[#This Row],[Total Third-party Pay]]</f>
        <v>0</v>
      </c>
      <c r="Q4351" s="205"/>
      <c r="R4351" s="70" t="e">
        <f>VLOOKUP(Table7[[#This Row],[Patient PHN]],'[1]MASTER LIST'!$C:$D,2,FALSE)</f>
        <v>#N/A</v>
      </c>
    </row>
    <row r="4352" spans="1:18" x14ac:dyDescent="0.25">
      <c r="A4352" s="202"/>
      <c r="B4352" s="203"/>
      <c r="C4352" s="204"/>
      <c r="D4352" s="204"/>
      <c r="E4352" s="204"/>
      <c r="F4352" s="204"/>
      <c r="G4352" s="204"/>
      <c r="H4352" s="131"/>
      <c r="I4352" s="204"/>
      <c r="J4352" s="204"/>
      <c r="K4352" s="205"/>
      <c r="L4352" s="205"/>
      <c r="M4352" s="205"/>
      <c r="N4352" s="227">
        <f>Table7[[#This Row],[Drug Cost]]+Table7[[#This Row],[Drug Markup]]+Table7[[#This Row],[Drug Dispensing Fee]]</f>
        <v>0</v>
      </c>
      <c r="O4352" s="132"/>
      <c r="P4352" s="205">
        <f>Table7[[#This Row],[Total Drug Cost]]-Table7[[#This Row],[Total Third-party Pay]]</f>
        <v>0</v>
      </c>
      <c r="Q4352" s="205"/>
      <c r="R4352" s="70" t="e">
        <f>VLOOKUP(Table7[[#This Row],[Patient PHN]],'[1]MASTER LIST'!$C:$D,2,FALSE)</f>
        <v>#N/A</v>
      </c>
    </row>
    <row r="4353" spans="1:18" x14ac:dyDescent="0.25">
      <c r="A4353" s="202"/>
      <c r="B4353" s="203"/>
      <c r="C4353" s="204"/>
      <c r="D4353" s="204"/>
      <c r="E4353" s="204"/>
      <c r="F4353" s="204"/>
      <c r="G4353" s="204"/>
      <c r="H4353" s="131"/>
      <c r="I4353" s="204"/>
      <c r="J4353" s="204"/>
      <c r="K4353" s="205"/>
      <c r="L4353" s="205"/>
      <c r="M4353" s="205"/>
      <c r="N4353" s="227">
        <f>Table7[[#This Row],[Drug Cost]]+Table7[[#This Row],[Drug Markup]]+Table7[[#This Row],[Drug Dispensing Fee]]</f>
        <v>0</v>
      </c>
      <c r="O4353" s="132"/>
      <c r="P4353" s="205">
        <f>Table7[[#This Row],[Total Drug Cost]]-Table7[[#This Row],[Total Third-party Pay]]</f>
        <v>0</v>
      </c>
      <c r="Q4353" s="205"/>
      <c r="R4353" s="70" t="e">
        <f>VLOOKUP(Table7[[#This Row],[Patient PHN]],'[1]MASTER LIST'!$C:$D,2,FALSE)</f>
        <v>#N/A</v>
      </c>
    </row>
    <row r="4354" spans="1:18" x14ac:dyDescent="0.25">
      <c r="A4354" s="202"/>
      <c r="B4354" s="203"/>
      <c r="C4354" s="204"/>
      <c r="D4354" s="204"/>
      <c r="E4354" s="204"/>
      <c r="F4354" s="204"/>
      <c r="G4354" s="204"/>
      <c r="H4354" s="131"/>
      <c r="I4354" s="204"/>
      <c r="J4354" s="204"/>
      <c r="K4354" s="205"/>
      <c r="L4354" s="205"/>
      <c r="M4354" s="205"/>
      <c r="N4354" s="227">
        <f>Table7[[#This Row],[Drug Cost]]+Table7[[#This Row],[Drug Markup]]+Table7[[#This Row],[Drug Dispensing Fee]]</f>
        <v>0</v>
      </c>
      <c r="O4354" s="132"/>
      <c r="P4354" s="205">
        <f>Table7[[#This Row],[Total Drug Cost]]-Table7[[#This Row],[Total Third-party Pay]]</f>
        <v>0</v>
      </c>
      <c r="Q4354" s="205"/>
      <c r="R4354" s="70" t="e">
        <f>VLOOKUP(Table7[[#This Row],[Patient PHN]],'[1]MASTER LIST'!$C:$D,2,FALSE)</f>
        <v>#N/A</v>
      </c>
    </row>
    <row r="4355" spans="1:18" x14ac:dyDescent="0.25">
      <c r="A4355" s="202"/>
      <c r="B4355" s="203"/>
      <c r="C4355" s="204"/>
      <c r="D4355" s="204"/>
      <c r="E4355" s="204"/>
      <c r="F4355" s="204"/>
      <c r="G4355" s="204"/>
      <c r="H4355" s="131"/>
      <c r="I4355" s="204"/>
      <c r="J4355" s="204"/>
      <c r="K4355" s="205"/>
      <c r="L4355" s="205"/>
      <c r="M4355" s="205"/>
      <c r="N4355" s="227">
        <f>Table7[[#This Row],[Drug Cost]]+Table7[[#This Row],[Drug Markup]]+Table7[[#This Row],[Drug Dispensing Fee]]</f>
        <v>0</v>
      </c>
      <c r="O4355" s="132"/>
      <c r="P4355" s="205">
        <f>Table7[[#This Row],[Total Drug Cost]]-Table7[[#This Row],[Total Third-party Pay]]</f>
        <v>0</v>
      </c>
      <c r="Q4355" s="205"/>
      <c r="R4355" s="70" t="e">
        <f>VLOOKUP(Table7[[#This Row],[Patient PHN]],'[1]MASTER LIST'!$C:$D,2,FALSE)</f>
        <v>#N/A</v>
      </c>
    </row>
    <row r="4356" spans="1:18" x14ac:dyDescent="0.25">
      <c r="A4356" s="202"/>
      <c r="B4356" s="203"/>
      <c r="C4356" s="204"/>
      <c r="D4356" s="204"/>
      <c r="E4356" s="204"/>
      <c r="F4356" s="204"/>
      <c r="G4356" s="204"/>
      <c r="H4356" s="131"/>
      <c r="I4356" s="204"/>
      <c r="J4356" s="204"/>
      <c r="K4356" s="205"/>
      <c r="L4356" s="205"/>
      <c r="M4356" s="205"/>
      <c r="N4356" s="227">
        <f>Table7[[#This Row],[Drug Cost]]+Table7[[#This Row],[Drug Markup]]+Table7[[#This Row],[Drug Dispensing Fee]]</f>
        <v>0</v>
      </c>
      <c r="O4356" s="132"/>
      <c r="P4356" s="205">
        <f>Table7[[#This Row],[Total Drug Cost]]-Table7[[#This Row],[Total Third-party Pay]]</f>
        <v>0</v>
      </c>
      <c r="Q4356" s="205"/>
      <c r="R4356" s="70" t="e">
        <f>VLOOKUP(Table7[[#This Row],[Patient PHN]],'[1]MASTER LIST'!$C:$D,2,FALSE)</f>
        <v>#N/A</v>
      </c>
    </row>
    <row r="4357" spans="1:18" x14ac:dyDescent="0.25">
      <c r="A4357" s="202"/>
      <c r="B4357" s="203"/>
      <c r="C4357" s="204"/>
      <c r="D4357" s="204"/>
      <c r="E4357" s="204"/>
      <c r="F4357" s="204"/>
      <c r="G4357" s="204"/>
      <c r="H4357" s="131"/>
      <c r="I4357" s="204"/>
      <c r="J4357" s="204"/>
      <c r="K4357" s="205"/>
      <c r="L4357" s="205"/>
      <c r="M4357" s="205"/>
      <c r="N4357" s="227">
        <f>Table7[[#This Row],[Drug Cost]]+Table7[[#This Row],[Drug Markup]]+Table7[[#This Row],[Drug Dispensing Fee]]</f>
        <v>0</v>
      </c>
      <c r="O4357" s="132"/>
      <c r="P4357" s="205">
        <f>Table7[[#This Row],[Total Drug Cost]]-Table7[[#This Row],[Total Third-party Pay]]</f>
        <v>0</v>
      </c>
      <c r="Q4357" s="205"/>
      <c r="R4357" s="70" t="e">
        <f>VLOOKUP(Table7[[#This Row],[Patient PHN]],'[1]MASTER LIST'!$C:$D,2,FALSE)</f>
        <v>#N/A</v>
      </c>
    </row>
    <row r="4358" spans="1:18" x14ac:dyDescent="0.25">
      <c r="A4358" s="202"/>
      <c r="B4358" s="203"/>
      <c r="C4358" s="204"/>
      <c r="D4358" s="204"/>
      <c r="E4358" s="204"/>
      <c r="F4358" s="204"/>
      <c r="G4358" s="204"/>
      <c r="H4358" s="131"/>
      <c r="I4358" s="204"/>
      <c r="J4358" s="204"/>
      <c r="K4358" s="205"/>
      <c r="L4358" s="205"/>
      <c r="M4358" s="205"/>
      <c r="N4358" s="227">
        <f>Table7[[#This Row],[Drug Cost]]+Table7[[#This Row],[Drug Markup]]+Table7[[#This Row],[Drug Dispensing Fee]]</f>
        <v>0</v>
      </c>
      <c r="O4358" s="132"/>
      <c r="P4358" s="205">
        <f>Table7[[#This Row],[Total Drug Cost]]-Table7[[#This Row],[Total Third-party Pay]]</f>
        <v>0</v>
      </c>
      <c r="Q4358" s="205"/>
      <c r="R4358" s="70" t="e">
        <f>VLOOKUP(Table7[[#This Row],[Patient PHN]],'[1]MASTER LIST'!$C:$D,2,FALSE)</f>
        <v>#N/A</v>
      </c>
    </row>
    <row r="4359" spans="1:18" x14ac:dyDescent="0.25">
      <c r="A4359" s="202"/>
      <c r="B4359" s="203"/>
      <c r="C4359" s="204"/>
      <c r="D4359" s="204"/>
      <c r="E4359" s="204"/>
      <c r="F4359" s="204"/>
      <c r="G4359" s="204"/>
      <c r="H4359" s="131"/>
      <c r="I4359" s="204"/>
      <c r="J4359" s="204"/>
      <c r="K4359" s="205"/>
      <c r="L4359" s="205"/>
      <c r="M4359" s="205"/>
      <c r="N4359" s="227">
        <f>Table7[[#This Row],[Drug Cost]]+Table7[[#This Row],[Drug Markup]]+Table7[[#This Row],[Drug Dispensing Fee]]</f>
        <v>0</v>
      </c>
      <c r="O4359" s="132"/>
      <c r="P4359" s="205">
        <f>Table7[[#This Row],[Total Drug Cost]]-Table7[[#This Row],[Total Third-party Pay]]</f>
        <v>0</v>
      </c>
      <c r="Q4359" s="205"/>
      <c r="R4359" s="70" t="e">
        <f>VLOOKUP(Table7[[#This Row],[Patient PHN]],'[1]MASTER LIST'!$C:$D,2,FALSE)</f>
        <v>#N/A</v>
      </c>
    </row>
    <row r="4360" spans="1:18" x14ac:dyDescent="0.25">
      <c r="A4360" s="202"/>
      <c r="B4360" s="203"/>
      <c r="C4360" s="204"/>
      <c r="D4360" s="204"/>
      <c r="E4360" s="204"/>
      <c r="F4360" s="204"/>
      <c r="G4360" s="204"/>
      <c r="H4360" s="131"/>
      <c r="I4360" s="204"/>
      <c r="J4360" s="204"/>
      <c r="K4360" s="205"/>
      <c r="L4360" s="205"/>
      <c r="M4360" s="205"/>
      <c r="N4360" s="227">
        <f>Table7[[#This Row],[Drug Cost]]+Table7[[#This Row],[Drug Markup]]+Table7[[#This Row],[Drug Dispensing Fee]]</f>
        <v>0</v>
      </c>
      <c r="O4360" s="132"/>
      <c r="P4360" s="205">
        <f>Table7[[#This Row],[Total Drug Cost]]-Table7[[#This Row],[Total Third-party Pay]]</f>
        <v>0</v>
      </c>
      <c r="Q4360" s="205"/>
      <c r="R4360" s="70" t="e">
        <f>VLOOKUP(Table7[[#This Row],[Patient PHN]],'[1]MASTER LIST'!$C:$D,2,FALSE)</f>
        <v>#N/A</v>
      </c>
    </row>
    <row r="4361" spans="1:18" x14ac:dyDescent="0.25">
      <c r="A4361" s="202"/>
      <c r="B4361" s="203"/>
      <c r="C4361" s="204"/>
      <c r="D4361" s="204"/>
      <c r="E4361" s="204"/>
      <c r="F4361" s="204"/>
      <c r="G4361" s="204"/>
      <c r="H4361" s="131"/>
      <c r="I4361" s="204"/>
      <c r="J4361" s="204"/>
      <c r="K4361" s="205"/>
      <c r="L4361" s="205"/>
      <c r="M4361" s="205"/>
      <c r="N4361" s="227">
        <f>Table7[[#This Row],[Drug Cost]]+Table7[[#This Row],[Drug Markup]]+Table7[[#This Row],[Drug Dispensing Fee]]</f>
        <v>0</v>
      </c>
      <c r="O4361" s="132"/>
      <c r="P4361" s="205">
        <f>Table7[[#This Row],[Total Drug Cost]]-Table7[[#This Row],[Total Third-party Pay]]</f>
        <v>0</v>
      </c>
      <c r="Q4361" s="205"/>
      <c r="R4361" s="70" t="e">
        <f>VLOOKUP(Table7[[#This Row],[Patient PHN]],'[1]MASTER LIST'!$C:$D,2,FALSE)</f>
        <v>#N/A</v>
      </c>
    </row>
    <row r="4362" spans="1:18" x14ac:dyDescent="0.25">
      <c r="A4362" s="202"/>
      <c r="B4362" s="203"/>
      <c r="C4362" s="204"/>
      <c r="D4362" s="204"/>
      <c r="E4362" s="204"/>
      <c r="F4362" s="204"/>
      <c r="G4362" s="204"/>
      <c r="H4362" s="131"/>
      <c r="I4362" s="204"/>
      <c r="J4362" s="204"/>
      <c r="K4362" s="205"/>
      <c r="L4362" s="205"/>
      <c r="M4362" s="205"/>
      <c r="N4362" s="227">
        <f>Table7[[#This Row],[Drug Cost]]+Table7[[#This Row],[Drug Markup]]+Table7[[#This Row],[Drug Dispensing Fee]]</f>
        <v>0</v>
      </c>
      <c r="O4362" s="132"/>
      <c r="P4362" s="205">
        <f>Table7[[#This Row],[Total Drug Cost]]-Table7[[#This Row],[Total Third-party Pay]]</f>
        <v>0</v>
      </c>
      <c r="Q4362" s="205"/>
      <c r="R4362" s="70" t="e">
        <f>VLOOKUP(Table7[[#This Row],[Patient PHN]],'[1]MASTER LIST'!$C:$D,2,FALSE)</f>
        <v>#N/A</v>
      </c>
    </row>
    <row r="4363" spans="1:18" x14ac:dyDescent="0.25">
      <c r="A4363" s="202"/>
      <c r="B4363" s="203"/>
      <c r="C4363" s="204"/>
      <c r="D4363" s="204"/>
      <c r="E4363" s="204"/>
      <c r="F4363" s="204"/>
      <c r="G4363" s="204"/>
      <c r="H4363" s="131"/>
      <c r="I4363" s="204"/>
      <c r="J4363" s="204"/>
      <c r="K4363" s="205"/>
      <c r="L4363" s="205"/>
      <c r="M4363" s="205"/>
      <c r="N4363" s="227">
        <f>Table7[[#This Row],[Drug Cost]]+Table7[[#This Row],[Drug Markup]]+Table7[[#This Row],[Drug Dispensing Fee]]</f>
        <v>0</v>
      </c>
      <c r="O4363" s="132"/>
      <c r="P4363" s="205">
        <f>Table7[[#This Row],[Total Drug Cost]]-Table7[[#This Row],[Total Third-party Pay]]</f>
        <v>0</v>
      </c>
      <c r="Q4363" s="205"/>
      <c r="R4363" s="70" t="e">
        <f>VLOOKUP(Table7[[#This Row],[Patient PHN]],'[1]MASTER LIST'!$C:$D,2,FALSE)</f>
        <v>#N/A</v>
      </c>
    </row>
    <row r="4364" spans="1:18" x14ac:dyDescent="0.25">
      <c r="A4364" s="202"/>
      <c r="B4364" s="203"/>
      <c r="C4364" s="204"/>
      <c r="D4364" s="204"/>
      <c r="E4364" s="204"/>
      <c r="F4364" s="204"/>
      <c r="G4364" s="204"/>
      <c r="H4364" s="131"/>
      <c r="I4364" s="204"/>
      <c r="J4364" s="204"/>
      <c r="K4364" s="205"/>
      <c r="L4364" s="205"/>
      <c r="M4364" s="205"/>
      <c r="N4364" s="227">
        <f>Table7[[#This Row],[Drug Cost]]+Table7[[#This Row],[Drug Markup]]+Table7[[#This Row],[Drug Dispensing Fee]]</f>
        <v>0</v>
      </c>
      <c r="O4364" s="132"/>
      <c r="P4364" s="205">
        <f>Table7[[#This Row],[Total Drug Cost]]-Table7[[#This Row],[Total Third-party Pay]]</f>
        <v>0</v>
      </c>
      <c r="Q4364" s="205"/>
      <c r="R4364" s="70" t="e">
        <f>VLOOKUP(Table7[[#This Row],[Patient PHN]],'[1]MASTER LIST'!$C:$D,2,FALSE)</f>
        <v>#N/A</v>
      </c>
    </row>
    <row r="4365" spans="1:18" x14ac:dyDescent="0.25">
      <c r="A4365" s="202"/>
      <c r="B4365" s="203"/>
      <c r="C4365" s="204"/>
      <c r="D4365" s="204"/>
      <c r="E4365" s="204"/>
      <c r="F4365" s="204"/>
      <c r="G4365" s="204"/>
      <c r="H4365" s="131"/>
      <c r="I4365" s="204"/>
      <c r="J4365" s="204"/>
      <c r="K4365" s="205"/>
      <c r="L4365" s="205"/>
      <c r="M4365" s="205"/>
      <c r="N4365" s="227">
        <f>Table7[[#This Row],[Drug Cost]]+Table7[[#This Row],[Drug Markup]]+Table7[[#This Row],[Drug Dispensing Fee]]</f>
        <v>0</v>
      </c>
      <c r="O4365" s="132"/>
      <c r="P4365" s="205">
        <f>Table7[[#This Row],[Total Drug Cost]]-Table7[[#This Row],[Total Third-party Pay]]</f>
        <v>0</v>
      </c>
      <c r="Q4365" s="205"/>
      <c r="R4365" s="70" t="e">
        <f>VLOOKUP(Table7[[#This Row],[Patient PHN]],'[1]MASTER LIST'!$C:$D,2,FALSE)</f>
        <v>#N/A</v>
      </c>
    </row>
    <row r="4366" spans="1:18" x14ac:dyDescent="0.25">
      <c r="A4366" s="202"/>
      <c r="B4366" s="203"/>
      <c r="C4366" s="204"/>
      <c r="D4366" s="204"/>
      <c r="E4366" s="204"/>
      <c r="F4366" s="204"/>
      <c r="G4366" s="204"/>
      <c r="H4366" s="131"/>
      <c r="I4366" s="204"/>
      <c r="J4366" s="204"/>
      <c r="K4366" s="205"/>
      <c r="L4366" s="205"/>
      <c r="M4366" s="205"/>
      <c r="N4366" s="227">
        <f>Table7[[#This Row],[Drug Cost]]+Table7[[#This Row],[Drug Markup]]+Table7[[#This Row],[Drug Dispensing Fee]]</f>
        <v>0</v>
      </c>
      <c r="O4366" s="132"/>
      <c r="P4366" s="205">
        <f>Table7[[#This Row],[Total Drug Cost]]-Table7[[#This Row],[Total Third-party Pay]]</f>
        <v>0</v>
      </c>
      <c r="Q4366" s="205"/>
      <c r="R4366" s="70" t="e">
        <f>VLOOKUP(Table7[[#This Row],[Patient PHN]],'[1]MASTER LIST'!$C:$D,2,FALSE)</f>
        <v>#N/A</v>
      </c>
    </row>
    <row r="4367" spans="1:18" x14ac:dyDescent="0.25">
      <c r="A4367" s="202"/>
      <c r="B4367" s="203"/>
      <c r="C4367" s="204"/>
      <c r="D4367" s="204"/>
      <c r="E4367" s="204"/>
      <c r="F4367" s="204"/>
      <c r="G4367" s="204"/>
      <c r="H4367" s="131"/>
      <c r="I4367" s="204"/>
      <c r="J4367" s="204"/>
      <c r="K4367" s="205"/>
      <c r="L4367" s="205"/>
      <c r="M4367" s="205"/>
      <c r="N4367" s="227">
        <f>Table7[[#This Row],[Drug Cost]]+Table7[[#This Row],[Drug Markup]]+Table7[[#This Row],[Drug Dispensing Fee]]</f>
        <v>0</v>
      </c>
      <c r="O4367" s="132"/>
      <c r="P4367" s="205">
        <f>Table7[[#This Row],[Total Drug Cost]]-Table7[[#This Row],[Total Third-party Pay]]</f>
        <v>0</v>
      </c>
      <c r="Q4367" s="205"/>
      <c r="R4367" s="70" t="e">
        <f>VLOOKUP(Table7[[#This Row],[Patient PHN]],'[1]MASTER LIST'!$C:$D,2,FALSE)</f>
        <v>#N/A</v>
      </c>
    </row>
    <row r="4368" spans="1:18" x14ac:dyDescent="0.25">
      <c r="A4368" s="202"/>
      <c r="B4368" s="203"/>
      <c r="C4368" s="204"/>
      <c r="D4368" s="204"/>
      <c r="E4368" s="204"/>
      <c r="F4368" s="204"/>
      <c r="G4368" s="204"/>
      <c r="H4368" s="131"/>
      <c r="I4368" s="204"/>
      <c r="J4368" s="204"/>
      <c r="K4368" s="205"/>
      <c r="L4368" s="205"/>
      <c r="M4368" s="205"/>
      <c r="N4368" s="227">
        <f>Table7[[#This Row],[Drug Cost]]+Table7[[#This Row],[Drug Markup]]+Table7[[#This Row],[Drug Dispensing Fee]]</f>
        <v>0</v>
      </c>
      <c r="O4368" s="132"/>
      <c r="P4368" s="205">
        <f>Table7[[#This Row],[Total Drug Cost]]-Table7[[#This Row],[Total Third-party Pay]]</f>
        <v>0</v>
      </c>
      <c r="Q4368" s="205"/>
      <c r="R4368" s="70" t="e">
        <f>VLOOKUP(Table7[[#This Row],[Patient PHN]],'[1]MASTER LIST'!$C:$D,2,FALSE)</f>
        <v>#N/A</v>
      </c>
    </row>
    <row r="4369" spans="1:18" x14ac:dyDescent="0.25">
      <c r="A4369" s="202"/>
      <c r="B4369" s="203"/>
      <c r="C4369" s="204"/>
      <c r="D4369" s="204"/>
      <c r="E4369" s="204"/>
      <c r="F4369" s="204"/>
      <c r="G4369" s="204"/>
      <c r="H4369" s="131"/>
      <c r="I4369" s="204"/>
      <c r="J4369" s="204"/>
      <c r="K4369" s="205"/>
      <c r="L4369" s="205"/>
      <c r="M4369" s="205"/>
      <c r="N4369" s="227">
        <f>Table7[[#This Row],[Drug Cost]]+Table7[[#This Row],[Drug Markup]]+Table7[[#This Row],[Drug Dispensing Fee]]</f>
        <v>0</v>
      </c>
      <c r="O4369" s="132"/>
      <c r="P4369" s="205">
        <f>Table7[[#This Row],[Total Drug Cost]]-Table7[[#This Row],[Total Third-party Pay]]</f>
        <v>0</v>
      </c>
      <c r="Q4369" s="205"/>
      <c r="R4369" s="70" t="e">
        <f>VLOOKUP(Table7[[#This Row],[Patient PHN]],'[1]MASTER LIST'!$C:$D,2,FALSE)</f>
        <v>#N/A</v>
      </c>
    </row>
    <row r="4370" spans="1:18" x14ac:dyDescent="0.25">
      <c r="A4370" s="202"/>
      <c r="B4370" s="203"/>
      <c r="C4370" s="204"/>
      <c r="D4370" s="204"/>
      <c r="E4370" s="204"/>
      <c r="F4370" s="204"/>
      <c r="G4370" s="204"/>
      <c r="H4370" s="131"/>
      <c r="I4370" s="204"/>
      <c r="J4370" s="204"/>
      <c r="K4370" s="205"/>
      <c r="L4370" s="205"/>
      <c r="M4370" s="205"/>
      <c r="N4370" s="227">
        <f>Table7[[#This Row],[Drug Cost]]+Table7[[#This Row],[Drug Markup]]+Table7[[#This Row],[Drug Dispensing Fee]]</f>
        <v>0</v>
      </c>
      <c r="O4370" s="132"/>
      <c r="P4370" s="205">
        <f>Table7[[#This Row],[Total Drug Cost]]-Table7[[#This Row],[Total Third-party Pay]]</f>
        <v>0</v>
      </c>
      <c r="Q4370" s="205"/>
      <c r="R4370" s="70" t="e">
        <f>VLOOKUP(Table7[[#This Row],[Patient PHN]],'[1]MASTER LIST'!$C:$D,2,FALSE)</f>
        <v>#N/A</v>
      </c>
    </row>
    <row r="4371" spans="1:18" x14ac:dyDescent="0.25">
      <c r="A4371" s="202"/>
      <c r="B4371" s="203"/>
      <c r="C4371" s="204"/>
      <c r="D4371" s="204"/>
      <c r="E4371" s="204"/>
      <c r="F4371" s="204"/>
      <c r="G4371" s="204"/>
      <c r="H4371" s="131"/>
      <c r="I4371" s="204"/>
      <c r="J4371" s="204"/>
      <c r="K4371" s="205"/>
      <c r="L4371" s="205"/>
      <c r="M4371" s="205"/>
      <c r="N4371" s="227">
        <f>Table7[[#This Row],[Drug Cost]]+Table7[[#This Row],[Drug Markup]]+Table7[[#This Row],[Drug Dispensing Fee]]</f>
        <v>0</v>
      </c>
      <c r="O4371" s="132"/>
      <c r="P4371" s="205">
        <f>Table7[[#This Row],[Total Drug Cost]]-Table7[[#This Row],[Total Third-party Pay]]</f>
        <v>0</v>
      </c>
      <c r="Q4371" s="205"/>
      <c r="R4371" s="70" t="e">
        <f>VLOOKUP(Table7[[#This Row],[Patient PHN]],'[1]MASTER LIST'!$C:$D,2,FALSE)</f>
        <v>#N/A</v>
      </c>
    </row>
    <row r="4372" spans="1:18" x14ac:dyDescent="0.25">
      <c r="A4372" s="202"/>
      <c r="B4372" s="203"/>
      <c r="C4372" s="204"/>
      <c r="D4372" s="204"/>
      <c r="E4372" s="204"/>
      <c r="F4372" s="204"/>
      <c r="G4372" s="204"/>
      <c r="H4372" s="131"/>
      <c r="I4372" s="204"/>
      <c r="J4372" s="204"/>
      <c r="K4372" s="205"/>
      <c r="L4372" s="205"/>
      <c r="M4372" s="205"/>
      <c r="N4372" s="227">
        <f>Table7[[#This Row],[Drug Cost]]+Table7[[#This Row],[Drug Markup]]+Table7[[#This Row],[Drug Dispensing Fee]]</f>
        <v>0</v>
      </c>
      <c r="O4372" s="132"/>
      <c r="P4372" s="205">
        <f>Table7[[#This Row],[Total Drug Cost]]-Table7[[#This Row],[Total Third-party Pay]]</f>
        <v>0</v>
      </c>
      <c r="Q4372" s="205"/>
      <c r="R4372" s="70" t="e">
        <f>VLOOKUP(Table7[[#This Row],[Patient PHN]],'[1]MASTER LIST'!$C:$D,2,FALSE)</f>
        <v>#N/A</v>
      </c>
    </row>
    <row r="4373" spans="1:18" x14ac:dyDescent="0.25">
      <c r="A4373" s="202"/>
      <c r="B4373" s="203"/>
      <c r="C4373" s="204"/>
      <c r="D4373" s="204"/>
      <c r="E4373" s="204"/>
      <c r="F4373" s="204"/>
      <c r="G4373" s="204"/>
      <c r="H4373" s="131"/>
      <c r="I4373" s="204"/>
      <c r="J4373" s="204"/>
      <c r="K4373" s="205"/>
      <c r="L4373" s="205"/>
      <c r="M4373" s="205"/>
      <c r="N4373" s="227">
        <f>Table7[[#This Row],[Drug Cost]]+Table7[[#This Row],[Drug Markup]]+Table7[[#This Row],[Drug Dispensing Fee]]</f>
        <v>0</v>
      </c>
      <c r="O4373" s="132"/>
      <c r="P4373" s="205">
        <f>Table7[[#This Row],[Total Drug Cost]]-Table7[[#This Row],[Total Third-party Pay]]</f>
        <v>0</v>
      </c>
      <c r="Q4373" s="205"/>
      <c r="R4373" s="70" t="e">
        <f>VLOOKUP(Table7[[#This Row],[Patient PHN]],'[1]MASTER LIST'!$C:$D,2,FALSE)</f>
        <v>#N/A</v>
      </c>
    </row>
    <row r="4374" spans="1:18" x14ac:dyDescent="0.25">
      <c r="A4374" s="202"/>
      <c r="B4374" s="203"/>
      <c r="C4374" s="204"/>
      <c r="D4374" s="204"/>
      <c r="E4374" s="204"/>
      <c r="F4374" s="204"/>
      <c r="G4374" s="204"/>
      <c r="H4374" s="131"/>
      <c r="I4374" s="204"/>
      <c r="J4374" s="204"/>
      <c r="K4374" s="205"/>
      <c r="L4374" s="205"/>
      <c r="M4374" s="205"/>
      <c r="N4374" s="227">
        <f>Table7[[#This Row],[Drug Cost]]+Table7[[#This Row],[Drug Markup]]+Table7[[#This Row],[Drug Dispensing Fee]]</f>
        <v>0</v>
      </c>
      <c r="O4374" s="132"/>
      <c r="P4374" s="205">
        <f>Table7[[#This Row],[Total Drug Cost]]-Table7[[#This Row],[Total Third-party Pay]]</f>
        <v>0</v>
      </c>
      <c r="Q4374" s="205"/>
      <c r="R4374" s="70" t="e">
        <f>VLOOKUP(Table7[[#This Row],[Patient PHN]],'[1]MASTER LIST'!$C:$D,2,FALSE)</f>
        <v>#N/A</v>
      </c>
    </row>
    <row r="4375" spans="1:18" x14ac:dyDescent="0.25">
      <c r="A4375" s="202"/>
      <c r="B4375" s="203"/>
      <c r="C4375" s="204"/>
      <c r="D4375" s="204"/>
      <c r="E4375" s="204"/>
      <c r="F4375" s="204"/>
      <c r="G4375" s="204"/>
      <c r="H4375" s="131"/>
      <c r="I4375" s="204"/>
      <c r="J4375" s="204"/>
      <c r="K4375" s="205"/>
      <c r="L4375" s="205"/>
      <c r="M4375" s="205"/>
      <c r="N4375" s="227">
        <f>Table7[[#This Row],[Drug Cost]]+Table7[[#This Row],[Drug Markup]]+Table7[[#This Row],[Drug Dispensing Fee]]</f>
        <v>0</v>
      </c>
      <c r="O4375" s="132"/>
      <c r="P4375" s="205">
        <f>Table7[[#This Row],[Total Drug Cost]]-Table7[[#This Row],[Total Third-party Pay]]</f>
        <v>0</v>
      </c>
      <c r="Q4375" s="205"/>
      <c r="R4375" s="70" t="e">
        <f>VLOOKUP(Table7[[#This Row],[Patient PHN]],'[1]MASTER LIST'!$C:$D,2,FALSE)</f>
        <v>#N/A</v>
      </c>
    </row>
    <row r="4376" spans="1:18" x14ac:dyDescent="0.25">
      <c r="A4376" s="202"/>
      <c r="B4376" s="203"/>
      <c r="C4376" s="204"/>
      <c r="D4376" s="204"/>
      <c r="E4376" s="204"/>
      <c r="F4376" s="204"/>
      <c r="G4376" s="204"/>
      <c r="H4376" s="131"/>
      <c r="I4376" s="204"/>
      <c r="J4376" s="204"/>
      <c r="K4376" s="205"/>
      <c r="L4376" s="205"/>
      <c r="M4376" s="205"/>
      <c r="N4376" s="227">
        <f>Table7[[#This Row],[Drug Cost]]+Table7[[#This Row],[Drug Markup]]+Table7[[#This Row],[Drug Dispensing Fee]]</f>
        <v>0</v>
      </c>
      <c r="O4376" s="132"/>
      <c r="P4376" s="205">
        <f>Table7[[#This Row],[Total Drug Cost]]-Table7[[#This Row],[Total Third-party Pay]]</f>
        <v>0</v>
      </c>
      <c r="Q4376" s="205"/>
      <c r="R4376" s="70" t="e">
        <f>VLOOKUP(Table7[[#This Row],[Patient PHN]],'[1]MASTER LIST'!$C:$D,2,FALSE)</f>
        <v>#N/A</v>
      </c>
    </row>
    <row r="4377" spans="1:18" x14ac:dyDescent="0.25">
      <c r="A4377" s="202"/>
      <c r="B4377" s="203"/>
      <c r="C4377" s="204"/>
      <c r="D4377" s="204"/>
      <c r="E4377" s="204"/>
      <c r="F4377" s="204"/>
      <c r="G4377" s="204"/>
      <c r="H4377" s="131"/>
      <c r="I4377" s="204"/>
      <c r="J4377" s="204"/>
      <c r="K4377" s="205"/>
      <c r="L4377" s="205"/>
      <c r="M4377" s="205"/>
      <c r="N4377" s="227">
        <f>Table7[[#This Row],[Drug Cost]]+Table7[[#This Row],[Drug Markup]]+Table7[[#This Row],[Drug Dispensing Fee]]</f>
        <v>0</v>
      </c>
      <c r="O4377" s="132"/>
      <c r="P4377" s="205">
        <f>Table7[[#This Row],[Total Drug Cost]]-Table7[[#This Row],[Total Third-party Pay]]</f>
        <v>0</v>
      </c>
      <c r="Q4377" s="205"/>
      <c r="R4377" s="70" t="e">
        <f>VLOOKUP(Table7[[#This Row],[Patient PHN]],'[1]MASTER LIST'!$C:$D,2,FALSE)</f>
        <v>#N/A</v>
      </c>
    </row>
    <row r="4378" spans="1:18" x14ac:dyDescent="0.25">
      <c r="A4378" s="202"/>
      <c r="B4378" s="203"/>
      <c r="C4378" s="204"/>
      <c r="D4378" s="204"/>
      <c r="E4378" s="204"/>
      <c r="F4378" s="204"/>
      <c r="G4378" s="204"/>
      <c r="H4378" s="131"/>
      <c r="I4378" s="204"/>
      <c r="J4378" s="204"/>
      <c r="K4378" s="205"/>
      <c r="L4378" s="205"/>
      <c r="M4378" s="205"/>
      <c r="N4378" s="227">
        <f>Table7[[#This Row],[Drug Cost]]+Table7[[#This Row],[Drug Markup]]+Table7[[#This Row],[Drug Dispensing Fee]]</f>
        <v>0</v>
      </c>
      <c r="O4378" s="132"/>
      <c r="P4378" s="205">
        <f>Table7[[#This Row],[Total Drug Cost]]-Table7[[#This Row],[Total Third-party Pay]]</f>
        <v>0</v>
      </c>
      <c r="Q4378" s="205"/>
      <c r="R4378" s="70" t="e">
        <f>VLOOKUP(Table7[[#This Row],[Patient PHN]],'[1]MASTER LIST'!$C:$D,2,FALSE)</f>
        <v>#N/A</v>
      </c>
    </row>
    <row r="4379" spans="1:18" x14ac:dyDescent="0.25">
      <c r="A4379" s="202"/>
      <c r="B4379" s="203"/>
      <c r="C4379" s="204"/>
      <c r="D4379" s="204"/>
      <c r="E4379" s="204"/>
      <c r="F4379" s="204"/>
      <c r="G4379" s="204"/>
      <c r="H4379" s="131"/>
      <c r="I4379" s="204"/>
      <c r="J4379" s="204"/>
      <c r="K4379" s="205"/>
      <c r="L4379" s="205"/>
      <c r="M4379" s="205"/>
      <c r="N4379" s="227">
        <f>Table7[[#This Row],[Drug Cost]]+Table7[[#This Row],[Drug Markup]]+Table7[[#This Row],[Drug Dispensing Fee]]</f>
        <v>0</v>
      </c>
      <c r="O4379" s="132"/>
      <c r="P4379" s="205">
        <f>Table7[[#This Row],[Total Drug Cost]]-Table7[[#This Row],[Total Third-party Pay]]</f>
        <v>0</v>
      </c>
      <c r="Q4379" s="205"/>
      <c r="R4379" s="70" t="e">
        <f>VLOOKUP(Table7[[#This Row],[Patient PHN]],'[1]MASTER LIST'!$C:$D,2,FALSE)</f>
        <v>#N/A</v>
      </c>
    </row>
    <row r="4380" spans="1:18" x14ac:dyDescent="0.25">
      <c r="A4380" s="202"/>
      <c r="B4380" s="203"/>
      <c r="C4380" s="204"/>
      <c r="D4380" s="204"/>
      <c r="E4380" s="204"/>
      <c r="F4380" s="204"/>
      <c r="G4380" s="204"/>
      <c r="H4380" s="131"/>
      <c r="I4380" s="204"/>
      <c r="J4380" s="204"/>
      <c r="K4380" s="205"/>
      <c r="L4380" s="205"/>
      <c r="M4380" s="205"/>
      <c r="N4380" s="227">
        <f>Table7[[#This Row],[Drug Cost]]+Table7[[#This Row],[Drug Markup]]+Table7[[#This Row],[Drug Dispensing Fee]]</f>
        <v>0</v>
      </c>
      <c r="O4380" s="132"/>
      <c r="P4380" s="205">
        <f>Table7[[#This Row],[Total Drug Cost]]-Table7[[#This Row],[Total Third-party Pay]]</f>
        <v>0</v>
      </c>
      <c r="Q4380" s="205"/>
      <c r="R4380" s="70" t="e">
        <f>VLOOKUP(Table7[[#This Row],[Patient PHN]],'[1]MASTER LIST'!$C:$D,2,FALSE)</f>
        <v>#N/A</v>
      </c>
    </row>
    <row r="4381" spans="1:18" x14ac:dyDescent="0.25">
      <c r="A4381" s="202"/>
      <c r="B4381" s="203"/>
      <c r="C4381" s="204"/>
      <c r="D4381" s="204"/>
      <c r="E4381" s="204"/>
      <c r="F4381" s="204"/>
      <c r="G4381" s="204"/>
      <c r="H4381" s="131"/>
      <c r="I4381" s="204"/>
      <c r="J4381" s="204"/>
      <c r="K4381" s="205"/>
      <c r="L4381" s="205"/>
      <c r="M4381" s="205"/>
      <c r="N4381" s="227">
        <f>Table7[[#This Row],[Drug Cost]]+Table7[[#This Row],[Drug Markup]]+Table7[[#This Row],[Drug Dispensing Fee]]</f>
        <v>0</v>
      </c>
      <c r="O4381" s="132"/>
      <c r="P4381" s="205">
        <f>Table7[[#This Row],[Total Drug Cost]]-Table7[[#This Row],[Total Third-party Pay]]</f>
        <v>0</v>
      </c>
      <c r="Q4381" s="205"/>
      <c r="R4381" s="70" t="e">
        <f>VLOOKUP(Table7[[#This Row],[Patient PHN]],'[1]MASTER LIST'!$C:$D,2,FALSE)</f>
        <v>#N/A</v>
      </c>
    </row>
    <row r="4382" spans="1:18" x14ac:dyDescent="0.25">
      <c r="A4382" s="202"/>
      <c r="B4382" s="203"/>
      <c r="C4382" s="204"/>
      <c r="D4382" s="204"/>
      <c r="E4382" s="204"/>
      <c r="F4382" s="204"/>
      <c r="G4382" s="204"/>
      <c r="H4382" s="131"/>
      <c r="I4382" s="204"/>
      <c r="J4382" s="204"/>
      <c r="K4382" s="205"/>
      <c r="L4382" s="205"/>
      <c r="M4382" s="205"/>
      <c r="N4382" s="227">
        <f>Table7[[#This Row],[Drug Cost]]+Table7[[#This Row],[Drug Markup]]+Table7[[#This Row],[Drug Dispensing Fee]]</f>
        <v>0</v>
      </c>
      <c r="O4382" s="132"/>
      <c r="P4382" s="205">
        <f>Table7[[#This Row],[Total Drug Cost]]-Table7[[#This Row],[Total Third-party Pay]]</f>
        <v>0</v>
      </c>
      <c r="Q4382" s="205"/>
      <c r="R4382" s="70" t="e">
        <f>VLOOKUP(Table7[[#This Row],[Patient PHN]],'[1]MASTER LIST'!$C:$D,2,FALSE)</f>
        <v>#N/A</v>
      </c>
    </row>
    <row r="4383" spans="1:18" x14ac:dyDescent="0.25">
      <c r="A4383" s="202"/>
      <c r="B4383" s="203"/>
      <c r="C4383" s="204"/>
      <c r="D4383" s="204"/>
      <c r="E4383" s="204"/>
      <c r="F4383" s="204"/>
      <c r="G4383" s="204"/>
      <c r="H4383" s="131"/>
      <c r="I4383" s="204"/>
      <c r="J4383" s="204"/>
      <c r="K4383" s="205"/>
      <c r="L4383" s="205"/>
      <c r="M4383" s="205"/>
      <c r="N4383" s="227">
        <f>Table7[[#This Row],[Drug Cost]]+Table7[[#This Row],[Drug Markup]]+Table7[[#This Row],[Drug Dispensing Fee]]</f>
        <v>0</v>
      </c>
      <c r="O4383" s="132"/>
      <c r="P4383" s="205">
        <f>Table7[[#This Row],[Total Drug Cost]]-Table7[[#This Row],[Total Third-party Pay]]</f>
        <v>0</v>
      </c>
      <c r="Q4383" s="205"/>
      <c r="R4383" s="70" t="e">
        <f>VLOOKUP(Table7[[#This Row],[Patient PHN]],'[1]MASTER LIST'!$C:$D,2,FALSE)</f>
        <v>#N/A</v>
      </c>
    </row>
    <row r="4384" spans="1:18" x14ac:dyDescent="0.25">
      <c r="A4384" s="202"/>
      <c r="B4384" s="203"/>
      <c r="C4384" s="204"/>
      <c r="D4384" s="204"/>
      <c r="E4384" s="204"/>
      <c r="F4384" s="204"/>
      <c r="G4384" s="204"/>
      <c r="H4384" s="131"/>
      <c r="I4384" s="204"/>
      <c r="J4384" s="204"/>
      <c r="K4384" s="205"/>
      <c r="L4384" s="205"/>
      <c r="M4384" s="205"/>
      <c r="N4384" s="227">
        <f>Table7[[#This Row],[Drug Cost]]+Table7[[#This Row],[Drug Markup]]+Table7[[#This Row],[Drug Dispensing Fee]]</f>
        <v>0</v>
      </c>
      <c r="O4384" s="132"/>
      <c r="P4384" s="205">
        <f>Table7[[#This Row],[Total Drug Cost]]-Table7[[#This Row],[Total Third-party Pay]]</f>
        <v>0</v>
      </c>
      <c r="Q4384" s="205"/>
      <c r="R4384" s="70" t="e">
        <f>VLOOKUP(Table7[[#This Row],[Patient PHN]],'[1]MASTER LIST'!$C:$D,2,FALSE)</f>
        <v>#N/A</v>
      </c>
    </row>
    <row r="4385" spans="1:18" x14ac:dyDescent="0.25">
      <c r="A4385" s="202"/>
      <c r="B4385" s="203"/>
      <c r="C4385" s="204"/>
      <c r="D4385" s="204"/>
      <c r="E4385" s="204"/>
      <c r="F4385" s="204"/>
      <c r="G4385" s="204"/>
      <c r="H4385" s="131"/>
      <c r="I4385" s="204"/>
      <c r="J4385" s="204"/>
      <c r="K4385" s="205"/>
      <c r="L4385" s="205"/>
      <c r="M4385" s="205"/>
      <c r="N4385" s="227">
        <f>Table7[[#This Row],[Drug Cost]]+Table7[[#This Row],[Drug Markup]]+Table7[[#This Row],[Drug Dispensing Fee]]</f>
        <v>0</v>
      </c>
      <c r="O4385" s="132"/>
      <c r="P4385" s="205">
        <f>Table7[[#This Row],[Total Drug Cost]]-Table7[[#This Row],[Total Third-party Pay]]</f>
        <v>0</v>
      </c>
      <c r="Q4385" s="205"/>
      <c r="R4385" s="70" t="e">
        <f>VLOOKUP(Table7[[#This Row],[Patient PHN]],'[1]MASTER LIST'!$C:$D,2,FALSE)</f>
        <v>#N/A</v>
      </c>
    </row>
    <row r="4386" spans="1:18" x14ac:dyDescent="0.25">
      <c r="A4386" s="202"/>
      <c r="B4386" s="203"/>
      <c r="C4386" s="204"/>
      <c r="D4386" s="204"/>
      <c r="E4386" s="204"/>
      <c r="F4386" s="204"/>
      <c r="G4386" s="204"/>
      <c r="H4386" s="131"/>
      <c r="I4386" s="204"/>
      <c r="J4386" s="204"/>
      <c r="K4386" s="205"/>
      <c r="L4386" s="205"/>
      <c r="M4386" s="205"/>
      <c r="N4386" s="227">
        <f>Table7[[#This Row],[Drug Cost]]+Table7[[#This Row],[Drug Markup]]+Table7[[#This Row],[Drug Dispensing Fee]]</f>
        <v>0</v>
      </c>
      <c r="O4386" s="132"/>
      <c r="P4386" s="205">
        <f>Table7[[#This Row],[Total Drug Cost]]-Table7[[#This Row],[Total Third-party Pay]]</f>
        <v>0</v>
      </c>
      <c r="Q4386" s="205"/>
      <c r="R4386" s="70" t="e">
        <f>VLOOKUP(Table7[[#This Row],[Patient PHN]],'[1]MASTER LIST'!$C:$D,2,FALSE)</f>
        <v>#N/A</v>
      </c>
    </row>
    <row r="4387" spans="1:18" x14ac:dyDescent="0.25">
      <c r="A4387" s="202"/>
      <c r="B4387" s="203"/>
      <c r="C4387" s="204"/>
      <c r="D4387" s="204"/>
      <c r="E4387" s="204"/>
      <c r="F4387" s="204"/>
      <c r="G4387" s="204"/>
      <c r="H4387" s="131"/>
      <c r="I4387" s="204"/>
      <c r="J4387" s="204"/>
      <c r="K4387" s="205"/>
      <c r="L4387" s="205"/>
      <c r="M4387" s="205"/>
      <c r="N4387" s="227">
        <f>Table7[[#This Row],[Drug Cost]]+Table7[[#This Row],[Drug Markup]]+Table7[[#This Row],[Drug Dispensing Fee]]</f>
        <v>0</v>
      </c>
      <c r="O4387" s="132"/>
      <c r="P4387" s="205">
        <f>Table7[[#This Row],[Total Drug Cost]]-Table7[[#This Row],[Total Third-party Pay]]</f>
        <v>0</v>
      </c>
      <c r="Q4387" s="205"/>
      <c r="R4387" s="70" t="e">
        <f>VLOOKUP(Table7[[#This Row],[Patient PHN]],'[1]MASTER LIST'!$C:$D,2,FALSE)</f>
        <v>#N/A</v>
      </c>
    </row>
    <row r="4388" spans="1:18" x14ac:dyDescent="0.25">
      <c r="A4388" s="202"/>
      <c r="B4388" s="203"/>
      <c r="C4388" s="204"/>
      <c r="D4388" s="204"/>
      <c r="E4388" s="204"/>
      <c r="F4388" s="204"/>
      <c r="G4388" s="204"/>
      <c r="H4388" s="131"/>
      <c r="I4388" s="204"/>
      <c r="J4388" s="204"/>
      <c r="K4388" s="205"/>
      <c r="L4388" s="205"/>
      <c r="M4388" s="205"/>
      <c r="N4388" s="227">
        <f>Table7[[#This Row],[Drug Cost]]+Table7[[#This Row],[Drug Markup]]+Table7[[#This Row],[Drug Dispensing Fee]]</f>
        <v>0</v>
      </c>
      <c r="O4388" s="132"/>
      <c r="P4388" s="205">
        <f>Table7[[#This Row],[Total Drug Cost]]-Table7[[#This Row],[Total Third-party Pay]]</f>
        <v>0</v>
      </c>
      <c r="Q4388" s="205"/>
      <c r="R4388" s="70" t="e">
        <f>VLOOKUP(Table7[[#This Row],[Patient PHN]],'[1]MASTER LIST'!$C:$D,2,FALSE)</f>
        <v>#N/A</v>
      </c>
    </row>
    <row r="4389" spans="1:18" x14ac:dyDescent="0.25">
      <c r="A4389" s="202"/>
      <c r="B4389" s="203"/>
      <c r="C4389" s="204"/>
      <c r="D4389" s="204"/>
      <c r="E4389" s="204"/>
      <c r="F4389" s="204"/>
      <c r="G4389" s="204"/>
      <c r="H4389" s="131"/>
      <c r="I4389" s="204"/>
      <c r="J4389" s="204"/>
      <c r="K4389" s="205"/>
      <c r="L4389" s="205"/>
      <c r="M4389" s="205"/>
      <c r="N4389" s="227">
        <f>Table7[[#This Row],[Drug Cost]]+Table7[[#This Row],[Drug Markup]]+Table7[[#This Row],[Drug Dispensing Fee]]</f>
        <v>0</v>
      </c>
      <c r="O4389" s="132"/>
      <c r="P4389" s="205">
        <f>Table7[[#This Row],[Total Drug Cost]]-Table7[[#This Row],[Total Third-party Pay]]</f>
        <v>0</v>
      </c>
      <c r="Q4389" s="205"/>
      <c r="R4389" s="70" t="e">
        <f>VLOOKUP(Table7[[#This Row],[Patient PHN]],'[1]MASTER LIST'!$C:$D,2,FALSE)</f>
        <v>#N/A</v>
      </c>
    </row>
    <row r="4390" spans="1:18" x14ac:dyDescent="0.25">
      <c r="A4390" s="202"/>
      <c r="B4390" s="203"/>
      <c r="C4390" s="204"/>
      <c r="D4390" s="204"/>
      <c r="E4390" s="204"/>
      <c r="F4390" s="204"/>
      <c r="G4390" s="204"/>
      <c r="H4390" s="131"/>
      <c r="I4390" s="204"/>
      <c r="J4390" s="204"/>
      <c r="K4390" s="205"/>
      <c r="L4390" s="205"/>
      <c r="M4390" s="205"/>
      <c r="N4390" s="227">
        <f>Table7[[#This Row],[Drug Cost]]+Table7[[#This Row],[Drug Markup]]+Table7[[#This Row],[Drug Dispensing Fee]]</f>
        <v>0</v>
      </c>
      <c r="O4390" s="132"/>
      <c r="P4390" s="205">
        <f>Table7[[#This Row],[Total Drug Cost]]-Table7[[#This Row],[Total Third-party Pay]]</f>
        <v>0</v>
      </c>
      <c r="Q4390" s="205"/>
      <c r="R4390" s="70" t="e">
        <f>VLOOKUP(Table7[[#This Row],[Patient PHN]],'[1]MASTER LIST'!$C:$D,2,FALSE)</f>
        <v>#N/A</v>
      </c>
    </row>
    <row r="4391" spans="1:18" x14ac:dyDescent="0.25">
      <c r="A4391" s="202"/>
      <c r="B4391" s="203"/>
      <c r="C4391" s="204"/>
      <c r="D4391" s="204"/>
      <c r="E4391" s="204"/>
      <c r="F4391" s="204"/>
      <c r="G4391" s="204"/>
      <c r="H4391" s="131"/>
      <c r="I4391" s="204"/>
      <c r="J4391" s="204"/>
      <c r="K4391" s="205"/>
      <c r="L4391" s="205"/>
      <c r="M4391" s="205"/>
      <c r="N4391" s="227">
        <f>Table7[[#This Row],[Drug Cost]]+Table7[[#This Row],[Drug Markup]]+Table7[[#This Row],[Drug Dispensing Fee]]</f>
        <v>0</v>
      </c>
      <c r="O4391" s="132"/>
      <c r="P4391" s="205">
        <f>Table7[[#This Row],[Total Drug Cost]]-Table7[[#This Row],[Total Third-party Pay]]</f>
        <v>0</v>
      </c>
      <c r="Q4391" s="205"/>
      <c r="R4391" s="70" t="e">
        <f>VLOOKUP(Table7[[#This Row],[Patient PHN]],'[1]MASTER LIST'!$C:$D,2,FALSE)</f>
        <v>#N/A</v>
      </c>
    </row>
    <row r="4392" spans="1:18" x14ac:dyDescent="0.25">
      <c r="A4392" s="202"/>
      <c r="B4392" s="203"/>
      <c r="C4392" s="204"/>
      <c r="D4392" s="204"/>
      <c r="E4392" s="204"/>
      <c r="F4392" s="204"/>
      <c r="G4392" s="204"/>
      <c r="H4392" s="131"/>
      <c r="I4392" s="204"/>
      <c r="J4392" s="204"/>
      <c r="K4392" s="205"/>
      <c r="L4392" s="205"/>
      <c r="M4392" s="205"/>
      <c r="N4392" s="227">
        <f>Table7[[#This Row],[Drug Cost]]+Table7[[#This Row],[Drug Markup]]+Table7[[#This Row],[Drug Dispensing Fee]]</f>
        <v>0</v>
      </c>
      <c r="O4392" s="132"/>
      <c r="P4392" s="205">
        <f>Table7[[#This Row],[Total Drug Cost]]-Table7[[#This Row],[Total Third-party Pay]]</f>
        <v>0</v>
      </c>
      <c r="Q4392" s="205"/>
      <c r="R4392" s="70" t="e">
        <f>VLOOKUP(Table7[[#This Row],[Patient PHN]],'[1]MASTER LIST'!$C:$D,2,FALSE)</f>
        <v>#N/A</v>
      </c>
    </row>
    <row r="4393" spans="1:18" x14ac:dyDescent="0.25">
      <c r="A4393" s="202"/>
      <c r="B4393" s="203"/>
      <c r="C4393" s="204"/>
      <c r="D4393" s="204"/>
      <c r="E4393" s="204"/>
      <c r="F4393" s="204"/>
      <c r="G4393" s="204"/>
      <c r="H4393" s="131"/>
      <c r="I4393" s="204"/>
      <c r="J4393" s="204"/>
      <c r="K4393" s="205"/>
      <c r="L4393" s="205"/>
      <c r="M4393" s="205"/>
      <c r="N4393" s="227">
        <f>Table7[[#This Row],[Drug Cost]]+Table7[[#This Row],[Drug Markup]]+Table7[[#This Row],[Drug Dispensing Fee]]</f>
        <v>0</v>
      </c>
      <c r="O4393" s="132"/>
      <c r="P4393" s="205">
        <f>Table7[[#This Row],[Total Drug Cost]]-Table7[[#This Row],[Total Third-party Pay]]</f>
        <v>0</v>
      </c>
      <c r="Q4393" s="205"/>
      <c r="R4393" s="70" t="e">
        <f>VLOOKUP(Table7[[#This Row],[Patient PHN]],'[1]MASTER LIST'!$C:$D,2,FALSE)</f>
        <v>#N/A</v>
      </c>
    </row>
    <row r="4394" spans="1:18" x14ac:dyDescent="0.25">
      <c r="A4394" s="202"/>
      <c r="B4394" s="203"/>
      <c r="C4394" s="204"/>
      <c r="D4394" s="204"/>
      <c r="E4394" s="204"/>
      <c r="F4394" s="204"/>
      <c r="G4394" s="204"/>
      <c r="H4394" s="131"/>
      <c r="I4394" s="204"/>
      <c r="J4394" s="204"/>
      <c r="K4394" s="205"/>
      <c r="L4394" s="205"/>
      <c r="M4394" s="205"/>
      <c r="N4394" s="227">
        <f>Table7[[#This Row],[Drug Cost]]+Table7[[#This Row],[Drug Markup]]+Table7[[#This Row],[Drug Dispensing Fee]]</f>
        <v>0</v>
      </c>
      <c r="O4394" s="132"/>
      <c r="P4394" s="205">
        <f>Table7[[#This Row],[Total Drug Cost]]-Table7[[#This Row],[Total Third-party Pay]]</f>
        <v>0</v>
      </c>
      <c r="Q4394" s="205"/>
      <c r="R4394" s="70" t="e">
        <f>VLOOKUP(Table7[[#This Row],[Patient PHN]],'[1]MASTER LIST'!$C:$D,2,FALSE)</f>
        <v>#N/A</v>
      </c>
    </row>
    <row r="4395" spans="1:18" x14ac:dyDescent="0.25">
      <c r="A4395" s="202"/>
      <c r="B4395" s="203"/>
      <c r="C4395" s="204"/>
      <c r="D4395" s="204"/>
      <c r="E4395" s="204"/>
      <c r="F4395" s="204"/>
      <c r="G4395" s="204"/>
      <c r="H4395" s="131"/>
      <c r="I4395" s="204"/>
      <c r="J4395" s="204"/>
      <c r="K4395" s="205"/>
      <c r="L4395" s="205"/>
      <c r="M4395" s="205"/>
      <c r="N4395" s="227">
        <f>Table7[[#This Row],[Drug Cost]]+Table7[[#This Row],[Drug Markup]]+Table7[[#This Row],[Drug Dispensing Fee]]</f>
        <v>0</v>
      </c>
      <c r="O4395" s="132"/>
      <c r="P4395" s="205">
        <f>Table7[[#This Row],[Total Drug Cost]]-Table7[[#This Row],[Total Third-party Pay]]</f>
        <v>0</v>
      </c>
      <c r="Q4395" s="205"/>
      <c r="R4395" s="70" t="e">
        <f>VLOOKUP(Table7[[#This Row],[Patient PHN]],'[1]MASTER LIST'!$C:$D,2,FALSE)</f>
        <v>#N/A</v>
      </c>
    </row>
    <row r="4396" spans="1:18" x14ac:dyDescent="0.25">
      <c r="A4396" s="202"/>
      <c r="B4396" s="203"/>
      <c r="C4396" s="204"/>
      <c r="D4396" s="204"/>
      <c r="E4396" s="204"/>
      <c r="F4396" s="204"/>
      <c r="G4396" s="204"/>
      <c r="H4396" s="131"/>
      <c r="I4396" s="204"/>
      <c r="J4396" s="204"/>
      <c r="K4396" s="205"/>
      <c r="L4396" s="205"/>
      <c r="M4396" s="205"/>
      <c r="N4396" s="227">
        <f>Table7[[#This Row],[Drug Cost]]+Table7[[#This Row],[Drug Markup]]+Table7[[#This Row],[Drug Dispensing Fee]]</f>
        <v>0</v>
      </c>
      <c r="O4396" s="132"/>
      <c r="P4396" s="205">
        <f>Table7[[#This Row],[Total Drug Cost]]-Table7[[#This Row],[Total Third-party Pay]]</f>
        <v>0</v>
      </c>
      <c r="Q4396" s="205"/>
      <c r="R4396" s="70" t="e">
        <f>VLOOKUP(Table7[[#This Row],[Patient PHN]],'[1]MASTER LIST'!$C:$D,2,FALSE)</f>
        <v>#N/A</v>
      </c>
    </row>
    <row r="4397" spans="1:18" x14ac:dyDescent="0.25">
      <c r="A4397" s="202"/>
      <c r="B4397" s="203"/>
      <c r="C4397" s="204"/>
      <c r="D4397" s="204"/>
      <c r="E4397" s="204"/>
      <c r="F4397" s="204"/>
      <c r="G4397" s="204"/>
      <c r="H4397" s="131"/>
      <c r="I4397" s="204"/>
      <c r="J4397" s="204"/>
      <c r="K4397" s="205"/>
      <c r="L4397" s="205"/>
      <c r="M4397" s="205"/>
      <c r="N4397" s="227">
        <f>Table7[[#This Row],[Drug Cost]]+Table7[[#This Row],[Drug Markup]]+Table7[[#This Row],[Drug Dispensing Fee]]</f>
        <v>0</v>
      </c>
      <c r="O4397" s="132"/>
      <c r="P4397" s="205">
        <f>Table7[[#This Row],[Total Drug Cost]]-Table7[[#This Row],[Total Third-party Pay]]</f>
        <v>0</v>
      </c>
      <c r="Q4397" s="205"/>
      <c r="R4397" s="70" t="e">
        <f>VLOOKUP(Table7[[#This Row],[Patient PHN]],'[1]MASTER LIST'!$C:$D,2,FALSE)</f>
        <v>#N/A</v>
      </c>
    </row>
    <row r="4398" spans="1:18" x14ac:dyDescent="0.25">
      <c r="A4398" s="202"/>
      <c r="B4398" s="203"/>
      <c r="C4398" s="204"/>
      <c r="D4398" s="204"/>
      <c r="E4398" s="204"/>
      <c r="F4398" s="204"/>
      <c r="G4398" s="204"/>
      <c r="H4398" s="131"/>
      <c r="I4398" s="204"/>
      <c r="J4398" s="204"/>
      <c r="K4398" s="205"/>
      <c r="L4398" s="205"/>
      <c r="M4398" s="205"/>
      <c r="N4398" s="227">
        <f>Table7[[#This Row],[Drug Cost]]+Table7[[#This Row],[Drug Markup]]+Table7[[#This Row],[Drug Dispensing Fee]]</f>
        <v>0</v>
      </c>
      <c r="O4398" s="132"/>
      <c r="P4398" s="205">
        <f>Table7[[#This Row],[Total Drug Cost]]-Table7[[#This Row],[Total Third-party Pay]]</f>
        <v>0</v>
      </c>
      <c r="Q4398" s="205"/>
      <c r="R4398" s="70" t="e">
        <f>VLOOKUP(Table7[[#This Row],[Patient PHN]],'[1]MASTER LIST'!$C:$D,2,FALSE)</f>
        <v>#N/A</v>
      </c>
    </row>
    <row r="4399" spans="1:18" x14ac:dyDescent="0.25">
      <c r="A4399" s="202"/>
      <c r="B4399" s="203"/>
      <c r="C4399" s="204"/>
      <c r="D4399" s="204"/>
      <c r="E4399" s="204"/>
      <c r="F4399" s="204"/>
      <c r="G4399" s="204"/>
      <c r="H4399" s="131"/>
      <c r="I4399" s="204"/>
      <c r="J4399" s="204"/>
      <c r="K4399" s="205"/>
      <c r="L4399" s="205"/>
      <c r="M4399" s="205"/>
      <c r="N4399" s="227">
        <f>Table7[[#This Row],[Drug Cost]]+Table7[[#This Row],[Drug Markup]]+Table7[[#This Row],[Drug Dispensing Fee]]</f>
        <v>0</v>
      </c>
      <c r="O4399" s="132"/>
      <c r="P4399" s="205">
        <f>Table7[[#This Row],[Total Drug Cost]]-Table7[[#This Row],[Total Third-party Pay]]</f>
        <v>0</v>
      </c>
      <c r="Q4399" s="205"/>
      <c r="R4399" s="70" t="e">
        <f>VLOOKUP(Table7[[#This Row],[Patient PHN]],'[1]MASTER LIST'!$C:$D,2,FALSE)</f>
        <v>#N/A</v>
      </c>
    </row>
    <row r="4400" spans="1:18" x14ac:dyDescent="0.25">
      <c r="A4400" s="202"/>
      <c r="B4400" s="203"/>
      <c r="C4400" s="204"/>
      <c r="D4400" s="204"/>
      <c r="E4400" s="204"/>
      <c r="F4400" s="204"/>
      <c r="G4400" s="204"/>
      <c r="H4400" s="131"/>
      <c r="I4400" s="204"/>
      <c r="J4400" s="204"/>
      <c r="K4400" s="205"/>
      <c r="L4400" s="205"/>
      <c r="M4400" s="205"/>
      <c r="N4400" s="227">
        <f>Table7[[#This Row],[Drug Cost]]+Table7[[#This Row],[Drug Markup]]+Table7[[#This Row],[Drug Dispensing Fee]]</f>
        <v>0</v>
      </c>
      <c r="O4400" s="132"/>
      <c r="P4400" s="205">
        <f>Table7[[#This Row],[Total Drug Cost]]-Table7[[#This Row],[Total Third-party Pay]]</f>
        <v>0</v>
      </c>
      <c r="Q4400" s="205"/>
      <c r="R4400" s="70" t="e">
        <f>VLOOKUP(Table7[[#This Row],[Patient PHN]],'[1]MASTER LIST'!$C:$D,2,FALSE)</f>
        <v>#N/A</v>
      </c>
    </row>
    <row r="4401" spans="1:18" x14ac:dyDescent="0.25">
      <c r="A4401" s="202"/>
      <c r="B4401" s="203"/>
      <c r="C4401" s="204"/>
      <c r="D4401" s="204"/>
      <c r="E4401" s="204"/>
      <c r="F4401" s="204"/>
      <c r="G4401" s="204"/>
      <c r="H4401" s="131"/>
      <c r="I4401" s="204"/>
      <c r="J4401" s="204"/>
      <c r="K4401" s="205"/>
      <c r="L4401" s="205"/>
      <c r="M4401" s="205"/>
      <c r="N4401" s="227">
        <f>Table7[[#This Row],[Drug Cost]]+Table7[[#This Row],[Drug Markup]]+Table7[[#This Row],[Drug Dispensing Fee]]</f>
        <v>0</v>
      </c>
      <c r="O4401" s="132"/>
      <c r="P4401" s="205">
        <f>Table7[[#This Row],[Total Drug Cost]]-Table7[[#This Row],[Total Third-party Pay]]</f>
        <v>0</v>
      </c>
      <c r="Q4401" s="205"/>
      <c r="R4401" s="70" t="e">
        <f>VLOOKUP(Table7[[#This Row],[Patient PHN]],'[1]MASTER LIST'!$C:$D,2,FALSE)</f>
        <v>#N/A</v>
      </c>
    </row>
    <row r="4402" spans="1:18" x14ac:dyDescent="0.25">
      <c r="A4402" s="202"/>
      <c r="B4402" s="203"/>
      <c r="C4402" s="204"/>
      <c r="D4402" s="204"/>
      <c r="E4402" s="204"/>
      <c r="F4402" s="204"/>
      <c r="G4402" s="204"/>
      <c r="H4402" s="131"/>
      <c r="I4402" s="204"/>
      <c r="J4402" s="204"/>
      <c r="K4402" s="205"/>
      <c r="L4402" s="205"/>
      <c r="M4402" s="205"/>
      <c r="N4402" s="227">
        <f>Table7[[#This Row],[Drug Cost]]+Table7[[#This Row],[Drug Markup]]+Table7[[#This Row],[Drug Dispensing Fee]]</f>
        <v>0</v>
      </c>
      <c r="O4402" s="132"/>
      <c r="P4402" s="205">
        <f>Table7[[#This Row],[Total Drug Cost]]-Table7[[#This Row],[Total Third-party Pay]]</f>
        <v>0</v>
      </c>
      <c r="Q4402" s="205"/>
      <c r="R4402" s="70" t="e">
        <f>VLOOKUP(Table7[[#This Row],[Patient PHN]],'[1]MASTER LIST'!$C:$D,2,FALSE)</f>
        <v>#N/A</v>
      </c>
    </row>
    <row r="4403" spans="1:18" x14ac:dyDescent="0.25">
      <c r="A4403" s="202"/>
      <c r="B4403" s="203"/>
      <c r="C4403" s="204"/>
      <c r="D4403" s="204"/>
      <c r="E4403" s="204"/>
      <c r="F4403" s="204"/>
      <c r="G4403" s="204"/>
      <c r="H4403" s="131"/>
      <c r="I4403" s="204"/>
      <c r="J4403" s="204"/>
      <c r="K4403" s="205"/>
      <c r="L4403" s="205"/>
      <c r="M4403" s="205"/>
      <c r="N4403" s="227">
        <f>Table7[[#This Row],[Drug Cost]]+Table7[[#This Row],[Drug Markup]]+Table7[[#This Row],[Drug Dispensing Fee]]</f>
        <v>0</v>
      </c>
      <c r="O4403" s="132"/>
      <c r="P4403" s="205">
        <f>Table7[[#This Row],[Total Drug Cost]]-Table7[[#This Row],[Total Third-party Pay]]</f>
        <v>0</v>
      </c>
      <c r="Q4403" s="205"/>
      <c r="R4403" s="70" t="e">
        <f>VLOOKUP(Table7[[#This Row],[Patient PHN]],'[1]MASTER LIST'!$C:$D,2,FALSE)</f>
        <v>#N/A</v>
      </c>
    </row>
    <row r="4404" spans="1:18" x14ac:dyDescent="0.25">
      <c r="A4404" s="202"/>
      <c r="B4404" s="203"/>
      <c r="C4404" s="204"/>
      <c r="D4404" s="204"/>
      <c r="E4404" s="204"/>
      <c r="F4404" s="204"/>
      <c r="G4404" s="204"/>
      <c r="H4404" s="131"/>
      <c r="I4404" s="204"/>
      <c r="J4404" s="204"/>
      <c r="K4404" s="205"/>
      <c r="L4404" s="205"/>
      <c r="M4404" s="205"/>
      <c r="N4404" s="227">
        <f>Table7[[#This Row],[Drug Cost]]+Table7[[#This Row],[Drug Markup]]+Table7[[#This Row],[Drug Dispensing Fee]]</f>
        <v>0</v>
      </c>
      <c r="O4404" s="132"/>
      <c r="P4404" s="205">
        <f>Table7[[#This Row],[Total Drug Cost]]-Table7[[#This Row],[Total Third-party Pay]]</f>
        <v>0</v>
      </c>
      <c r="Q4404" s="205"/>
      <c r="R4404" s="70" t="e">
        <f>VLOOKUP(Table7[[#This Row],[Patient PHN]],'[1]MASTER LIST'!$C:$D,2,FALSE)</f>
        <v>#N/A</v>
      </c>
    </row>
    <row r="4405" spans="1:18" x14ac:dyDescent="0.25">
      <c r="A4405" s="202"/>
      <c r="B4405" s="203"/>
      <c r="C4405" s="204"/>
      <c r="D4405" s="204"/>
      <c r="E4405" s="204"/>
      <c r="F4405" s="204"/>
      <c r="G4405" s="204"/>
      <c r="H4405" s="131"/>
      <c r="I4405" s="204"/>
      <c r="J4405" s="204"/>
      <c r="K4405" s="205"/>
      <c r="L4405" s="205"/>
      <c r="M4405" s="205"/>
      <c r="N4405" s="227">
        <f>Table7[[#This Row],[Drug Cost]]+Table7[[#This Row],[Drug Markup]]+Table7[[#This Row],[Drug Dispensing Fee]]</f>
        <v>0</v>
      </c>
      <c r="O4405" s="132"/>
      <c r="P4405" s="205">
        <f>Table7[[#This Row],[Total Drug Cost]]-Table7[[#This Row],[Total Third-party Pay]]</f>
        <v>0</v>
      </c>
      <c r="Q4405" s="205"/>
      <c r="R4405" s="70" t="e">
        <f>VLOOKUP(Table7[[#This Row],[Patient PHN]],'[1]MASTER LIST'!$C:$D,2,FALSE)</f>
        <v>#N/A</v>
      </c>
    </row>
    <row r="4406" spans="1:18" x14ac:dyDescent="0.25">
      <c r="A4406" s="202"/>
      <c r="B4406" s="203"/>
      <c r="C4406" s="204"/>
      <c r="D4406" s="204"/>
      <c r="E4406" s="204"/>
      <c r="F4406" s="204"/>
      <c r="G4406" s="204"/>
      <c r="H4406" s="131"/>
      <c r="I4406" s="204"/>
      <c r="J4406" s="204"/>
      <c r="K4406" s="205"/>
      <c r="L4406" s="205"/>
      <c r="M4406" s="205"/>
      <c r="N4406" s="227">
        <f>Table7[[#This Row],[Drug Cost]]+Table7[[#This Row],[Drug Markup]]+Table7[[#This Row],[Drug Dispensing Fee]]</f>
        <v>0</v>
      </c>
      <c r="O4406" s="132"/>
      <c r="P4406" s="205">
        <f>Table7[[#This Row],[Total Drug Cost]]-Table7[[#This Row],[Total Third-party Pay]]</f>
        <v>0</v>
      </c>
      <c r="Q4406" s="205"/>
      <c r="R4406" s="70" t="e">
        <f>VLOOKUP(Table7[[#This Row],[Patient PHN]],'[1]MASTER LIST'!$C:$D,2,FALSE)</f>
        <v>#N/A</v>
      </c>
    </row>
    <row r="4407" spans="1:18" x14ac:dyDescent="0.25">
      <c r="A4407" s="202"/>
      <c r="B4407" s="203"/>
      <c r="C4407" s="204"/>
      <c r="D4407" s="204"/>
      <c r="E4407" s="204"/>
      <c r="F4407" s="204"/>
      <c r="G4407" s="204"/>
      <c r="H4407" s="131"/>
      <c r="I4407" s="204"/>
      <c r="J4407" s="204"/>
      <c r="K4407" s="205"/>
      <c r="L4407" s="205"/>
      <c r="M4407" s="205"/>
      <c r="N4407" s="227">
        <f>Table7[[#This Row],[Drug Cost]]+Table7[[#This Row],[Drug Markup]]+Table7[[#This Row],[Drug Dispensing Fee]]</f>
        <v>0</v>
      </c>
      <c r="O4407" s="132"/>
      <c r="P4407" s="205">
        <f>Table7[[#This Row],[Total Drug Cost]]-Table7[[#This Row],[Total Third-party Pay]]</f>
        <v>0</v>
      </c>
      <c r="Q4407" s="205"/>
      <c r="R4407" s="70" t="e">
        <f>VLOOKUP(Table7[[#This Row],[Patient PHN]],'[1]MASTER LIST'!$C:$D,2,FALSE)</f>
        <v>#N/A</v>
      </c>
    </row>
    <row r="4408" spans="1:18" x14ac:dyDescent="0.25">
      <c r="A4408" s="202"/>
      <c r="B4408" s="203"/>
      <c r="C4408" s="204"/>
      <c r="D4408" s="204"/>
      <c r="E4408" s="204"/>
      <c r="F4408" s="204"/>
      <c r="G4408" s="204"/>
      <c r="H4408" s="131"/>
      <c r="I4408" s="204"/>
      <c r="J4408" s="204"/>
      <c r="K4408" s="205"/>
      <c r="L4408" s="205"/>
      <c r="M4408" s="205"/>
      <c r="N4408" s="227">
        <f>Table7[[#This Row],[Drug Cost]]+Table7[[#This Row],[Drug Markup]]+Table7[[#This Row],[Drug Dispensing Fee]]</f>
        <v>0</v>
      </c>
      <c r="O4408" s="132"/>
      <c r="P4408" s="205">
        <f>Table7[[#This Row],[Total Drug Cost]]-Table7[[#This Row],[Total Third-party Pay]]</f>
        <v>0</v>
      </c>
      <c r="Q4408" s="205"/>
      <c r="R4408" s="70" t="e">
        <f>VLOOKUP(Table7[[#This Row],[Patient PHN]],'[1]MASTER LIST'!$C:$D,2,FALSE)</f>
        <v>#N/A</v>
      </c>
    </row>
    <row r="4409" spans="1:18" x14ac:dyDescent="0.25">
      <c r="A4409" s="202"/>
      <c r="B4409" s="203"/>
      <c r="C4409" s="204"/>
      <c r="D4409" s="204"/>
      <c r="E4409" s="204"/>
      <c r="F4409" s="204"/>
      <c r="G4409" s="204"/>
      <c r="H4409" s="131"/>
      <c r="I4409" s="204"/>
      <c r="J4409" s="204"/>
      <c r="K4409" s="205"/>
      <c r="L4409" s="205"/>
      <c r="M4409" s="205"/>
      <c r="N4409" s="227">
        <f>Table7[[#This Row],[Drug Cost]]+Table7[[#This Row],[Drug Markup]]+Table7[[#This Row],[Drug Dispensing Fee]]</f>
        <v>0</v>
      </c>
      <c r="O4409" s="132"/>
      <c r="P4409" s="205">
        <f>Table7[[#This Row],[Total Drug Cost]]-Table7[[#This Row],[Total Third-party Pay]]</f>
        <v>0</v>
      </c>
      <c r="Q4409" s="205"/>
      <c r="R4409" s="70" t="e">
        <f>VLOOKUP(Table7[[#This Row],[Patient PHN]],'[1]MASTER LIST'!$C:$D,2,FALSE)</f>
        <v>#N/A</v>
      </c>
    </row>
    <row r="4410" spans="1:18" x14ac:dyDescent="0.25">
      <c r="A4410" s="202"/>
      <c r="B4410" s="203"/>
      <c r="C4410" s="204"/>
      <c r="D4410" s="204"/>
      <c r="E4410" s="204"/>
      <c r="F4410" s="204"/>
      <c r="G4410" s="204"/>
      <c r="H4410" s="131"/>
      <c r="I4410" s="204"/>
      <c r="J4410" s="204"/>
      <c r="K4410" s="205"/>
      <c r="L4410" s="205"/>
      <c r="M4410" s="205"/>
      <c r="N4410" s="227">
        <f>Table7[[#This Row],[Drug Cost]]+Table7[[#This Row],[Drug Markup]]+Table7[[#This Row],[Drug Dispensing Fee]]</f>
        <v>0</v>
      </c>
      <c r="O4410" s="132"/>
      <c r="P4410" s="205">
        <f>Table7[[#This Row],[Total Drug Cost]]-Table7[[#This Row],[Total Third-party Pay]]</f>
        <v>0</v>
      </c>
      <c r="Q4410" s="205"/>
      <c r="R4410" s="70" t="e">
        <f>VLOOKUP(Table7[[#This Row],[Patient PHN]],'[1]MASTER LIST'!$C:$D,2,FALSE)</f>
        <v>#N/A</v>
      </c>
    </row>
    <row r="4411" spans="1:18" x14ac:dyDescent="0.25">
      <c r="A4411" s="202"/>
      <c r="B4411" s="203"/>
      <c r="C4411" s="204"/>
      <c r="D4411" s="204"/>
      <c r="E4411" s="204"/>
      <c r="F4411" s="204"/>
      <c r="G4411" s="204"/>
      <c r="H4411" s="131"/>
      <c r="I4411" s="204"/>
      <c r="J4411" s="204"/>
      <c r="K4411" s="205"/>
      <c r="L4411" s="205"/>
      <c r="M4411" s="205"/>
      <c r="N4411" s="227">
        <f>Table7[[#This Row],[Drug Cost]]+Table7[[#This Row],[Drug Markup]]+Table7[[#This Row],[Drug Dispensing Fee]]</f>
        <v>0</v>
      </c>
      <c r="O4411" s="132"/>
      <c r="P4411" s="205">
        <f>Table7[[#This Row],[Total Drug Cost]]-Table7[[#This Row],[Total Third-party Pay]]</f>
        <v>0</v>
      </c>
      <c r="Q4411" s="205"/>
      <c r="R4411" s="70" t="e">
        <f>VLOOKUP(Table7[[#This Row],[Patient PHN]],'[1]MASTER LIST'!$C:$D,2,FALSE)</f>
        <v>#N/A</v>
      </c>
    </row>
    <row r="4412" spans="1:18" x14ac:dyDescent="0.25">
      <c r="A4412" s="202"/>
      <c r="B4412" s="203"/>
      <c r="C4412" s="204"/>
      <c r="D4412" s="204"/>
      <c r="E4412" s="204"/>
      <c r="F4412" s="204"/>
      <c r="G4412" s="204"/>
      <c r="H4412" s="131"/>
      <c r="I4412" s="204"/>
      <c r="J4412" s="204"/>
      <c r="K4412" s="205"/>
      <c r="L4412" s="205"/>
      <c r="M4412" s="205"/>
      <c r="N4412" s="227">
        <f>Table7[[#This Row],[Drug Cost]]+Table7[[#This Row],[Drug Markup]]+Table7[[#This Row],[Drug Dispensing Fee]]</f>
        <v>0</v>
      </c>
      <c r="O4412" s="132"/>
      <c r="P4412" s="205">
        <f>Table7[[#This Row],[Total Drug Cost]]-Table7[[#This Row],[Total Third-party Pay]]</f>
        <v>0</v>
      </c>
      <c r="Q4412" s="205"/>
      <c r="R4412" s="70" t="e">
        <f>VLOOKUP(Table7[[#This Row],[Patient PHN]],'[1]MASTER LIST'!$C:$D,2,FALSE)</f>
        <v>#N/A</v>
      </c>
    </row>
    <row r="4413" spans="1:18" x14ac:dyDescent="0.25">
      <c r="A4413" s="202"/>
      <c r="B4413" s="203"/>
      <c r="C4413" s="204"/>
      <c r="D4413" s="204"/>
      <c r="E4413" s="204"/>
      <c r="F4413" s="204"/>
      <c r="G4413" s="204"/>
      <c r="H4413" s="131"/>
      <c r="I4413" s="204"/>
      <c r="J4413" s="204"/>
      <c r="K4413" s="205"/>
      <c r="L4413" s="205"/>
      <c r="M4413" s="205"/>
      <c r="N4413" s="227">
        <f>Table7[[#This Row],[Drug Cost]]+Table7[[#This Row],[Drug Markup]]+Table7[[#This Row],[Drug Dispensing Fee]]</f>
        <v>0</v>
      </c>
      <c r="O4413" s="132"/>
      <c r="P4413" s="205">
        <f>Table7[[#This Row],[Total Drug Cost]]-Table7[[#This Row],[Total Third-party Pay]]</f>
        <v>0</v>
      </c>
      <c r="Q4413" s="205"/>
      <c r="R4413" s="70" t="e">
        <f>VLOOKUP(Table7[[#This Row],[Patient PHN]],'[1]MASTER LIST'!$C:$D,2,FALSE)</f>
        <v>#N/A</v>
      </c>
    </row>
    <row r="4414" spans="1:18" x14ac:dyDescent="0.25">
      <c r="A4414" s="202"/>
      <c r="B4414" s="203"/>
      <c r="C4414" s="204"/>
      <c r="D4414" s="204"/>
      <c r="E4414" s="204"/>
      <c r="F4414" s="204"/>
      <c r="G4414" s="204"/>
      <c r="H4414" s="131"/>
      <c r="I4414" s="204"/>
      <c r="J4414" s="204"/>
      <c r="K4414" s="205"/>
      <c r="L4414" s="205"/>
      <c r="M4414" s="205"/>
      <c r="N4414" s="227">
        <f>Table7[[#This Row],[Drug Cost]]+Table7[[#This Row],[Drug Markup]]+Table7[[#This Row],[Drug Dispensing Fee]]</f>
        <v>0</v>
      </c>
      <c r="O4414" s="132"/>
      <c r="P4414" s="205">
        <f>Table7[[#This Row],[Total Drug Cost]]-Table7[[#This Row],[Total Third-party Pay]]</f>
        <v>0</v>
      </c>
      <c r="Q4414" s="205"/>
      <c r="R4414" s="70" t="e">
        <f>VLOOKUP(Table7[[#This Row],[Patient PHN]],'[1]MASTER LIST'!$C:$D,2,FALSE)</f>
        <v>#N/A</v>
      </c>
    </row>
    <row r="4415" spans="1:18" x14ac:dyDescent="0.25">
      <c r="A4415" s="202"/>
      <c r="B4415" s="203"/>
      <c r="C4415" s="204"/>
      <c r="D4415" s="204"/>
      <c r="E4415" s="204"/>
      <c r="F4415" s="204"/>
      <c r="G4415" s="204"/>
      <c r="H4415" s="131"/>
      <c r="I4415" s="204"/>
      <c r="J4415" s="204"/>
      <c r="K4415" s="205"/>
      <c r="L4415" s="205"/>
      <c r="M4415" s="205"/>
      <c r="N4415" s="227">
        <f>Table7[[#This Row],[Drug Cost]]+Table7[[#This Row],[Drug Markup]]+Table7[[#This Row],[Drug Dispensing Fee]]</f>
        <v>0</v>
      </c>
      <c r="O4415" s="132"/>
      <c r="P4415" s="205">
        <f>Table7[[#This Row],[Total Drug Cost]]-Table7[[#This Row],[Total Third-party Pay]]</f>
        <v>0</v>
      </c>
      <c r="Q4415" s="205"/>
      <c r="R4415" s="70" t="e">
        <f>VLOOKUP(Table7[[#This Row],[Patient PHN]],'[1]MASTER LIST'!$C:$D,2,FALSE)</f>
        <v>#N/A</v>
      </c>
    </row>
    <row r="4416" spans="1:18" x14ac:dyDescent="0.25">
      <c r="A4416" s="202"/>
      <c r="B4416" s="203"/>
      <c r="C4416" s="204"/>
      <c r="D4416" s="204"/>
      <c r="E4416" s="204"/>
      <c r="F4416" s="204"/>
      <c r="G4416" s="204"/>
      <c r="H4416" s="131"/>
      <c r="I4416" s="204"/>
      <c r="J4416" s="204"/>
      <c r="K4416" s="205"/>
      <c r="L4416" s="205"/>
      <c r="M4416" s="205"/>
      <c r="N4416" s="227">
        <f>Table7[[#This Row],[Drug Cost]]+Table7[[#This Row],[Drug Markup]]+Table7[[#This Row],[Drug Dispensing Fee]]</f>
        <v>0</v>
      </c>
      <c r="O4416" s="132"/>
      <c r="P4416" s="205">
        <f>Table7[[#This Row],[Total Drug Cost]]-Table7[[#This Row],[Total Third-party Pay]]</f>
        <v>0</v>
      </c>
      <c r="Q4416" s="205"/>
      <c r="R4416" s="70" t="e">
        <f>VLOOKUP(Table7[[#This Row],[Patient PHN]],'[1]MASTER LIST'!$C:$D,2,FALSE)</f>
        <v>#N/A</v>
      </c>
    </row>
    <row r="4417" spans="1:18" x14ac:dyDescent="0.25">
      <c r="A4417" s="202"/>
      <c r="B4417" s="203"/>
      <c r="C4417" s="204"/>
      <c r="D4417" s="204"/>
      <c r="E4417" s="204"/>
      <c r="F4417" s="204"/>
      <c r="G4417" s="204"/>
      <c r="H4417" s="131"/>
      <c r="I4417" s="204"/>
      <c r="J4417" s="204"/>
      <c r="K4417" s="205"/>
      <c r="L4417" s="205"/>
      <c r="M4417" s="205"/>
      <c r="N4417" s="227">
        <f>Table7[[#This Row],[Drug Cost]]+Table7[[#This Row],[Drug Markup]]+Table7[[#This Row],[Drug Dispensing Fee]]</f>
        <v>0</v>
      </c>
      <c r="O4417" s="132"/>
      <c r="P4417" s="205">
        <f>Table7[[#This Row],[Total Drug Cost]]-Table7[[#This Row],[Total Third-party Pay]]</f>
        <v>0</v>
      </c>
      <c r="Q4417" s="205"/>
      <c r="R4417" s="70" t="e">
        <f>VLOOKUP(Table7[[#This Row],[Patient PHN]],'[1]MASTER LIST'!$C:$D,2,FALSE)</f>
        <v>#N/A</v>
      </c>
    </row>
    <row r="4418" spans="1:18" x14ac:dyDescent="0.25">
      <c r="A4418" s="202"/>
      <c r="B4418" s="203"/>
      <c r="C4418" s="204"/>
      <c r="D4418" s="204"/>
      <c r="E4418" s="204"/>
      <c r="F4418" s="204"/>
      <c r="G4418" s="204"/>
      <c r="H4418" s="131"/>
      <c r="I4418" s="204"/>
      <c r="J4418" s="204"/>
      <c r="K4418" s="205"/>
      <c r="L4418" s="205"/>
      <c r="M4418" s="205"/>
      <c r="N4418" s="227">
        <f>Table7[[#This Row],[Drug Cost]]+Table7[[#This Row],[Drug Markup]]+Table7[[#This Row],[Drug Dispensing Fee]]</f>
        <v>0</v>
      </c>
      <c r="O4418" s="132"/>
      <c r="P4418" s="205">
        <f>Table7[[#This Row],[Total Drug Cost]]-Table7[[#This Row],[Total Third-party Pay]]</f>
        <v>0</v>
      </c>
      <c r="Q4418" s="205"/>
      <c r="R4418" s="70" t="e">
        <f>VLOOKUP(Table7[[#This Row],[Patient PHN]],'[1]MASTER LIST'!$C:$D,2,FALSE)</f>
        <v>#N/A</v>
      </c>
    </row>
    <row r="4419" spans="1:18" x14ac:dyDescent="0.25">
      <c r="A4419" s="202"/>
      <c r="B4419" s="203"/>
      <c r="C4419" s="204"/>
      <c r="D4419" s="204"/>
      <c r="E4419" s="204"/>
      <c r="F4419" s="204"/>
      <c r="G4419" s="204"/>
      <c r="H4419" s="131"/>
      <c r="I4419" s="204"/>
      <c r="J4419" s="204"/>
      <c r="K4419" s="205"/>
      <c r="L4419" s="205"/>
      <c r="M4419" s="205"/>
      <c r="N4419" s="227">
        <f>Table7[[#This Row],[Drug Cost]]+Table7[[#This Row],[Drug Markup]]+Table7[[#This Row],[Drug Dispensing Fee]]</f>
        <v>0</v>
      </c>
      <c r="O4419" s="132"/>
      <c r="P4419" s="205">
        <f>Table7[[#This Row],[Total Drug Cost]]-Table7[[#This Row],[Total Third-party Pay]]</f>
        <v>0</v>
      </c>
      <c r="Q4419" s="205"/>
      <c r="R4419" s="70" t="e">
        <f>VLOOKUP(Table7[[#This Row],[Patient PHN]],'[1]MASTER LIST'!$C:$D,2,FALSE)</f>
        <v>#N/A</v>
      </c>
    </row>
    <row r="4420" spans="1:18" x14ac:dyDescent="0.25">
      <c r="A4420" s="202"/>
      <c r="B4420" s="203"/>
      <c r="C4420" s="204"/>
      <c r="D4420" s="204"/>
      <c r="E4420" s="204"/>
      <c r="F4420" s="204"/>
      <c r="G4420" s="204"/>
      <c r="H4420" s="131"/>
      <c r="I4420" s="204"/>
      <c r="J4420" s="204"/>
      <c r="K4420" s="205"/>
      <c r="L4420" s="205"/>
      <c r="M4420" s="205"/>
      <c r="N4420" s="227">
        <f>Table7[[#This Row],[Drug Cost]]+Table7[[#This Row],[Drug Markup]]+Table7[[#This Row],[Drug Dispensing Fee]]</f>
        <v>0</v>
      </c>
      <c r="O4420" s="132"/>
      <c r="P4420" s="205">
        <f>Table7[[#This Row],[Total Drug Cost]]-Table7[[#This Row],[Total Third-party Pay]]</f>
        <v>0</v>
      </c>
      <c r="Q4420" s="205"/>
      <c r="R4420" s="70" t="e">
        <f>VLOOKUP(Table7[[#This Row],[Patient PHN]],'[1]MASTER LIST'!$C:$D,2,FALSE)</f>
        <v>#N/A</v>
      </c>
    </row>
    <row r="4421" spans="1:18" x14ac:dyDescent="0.25">
      <c r="A4421" s="202"/>
      <c r="B4421" s="203"/>
      <c r="C4421" s="204"/>
      <c r="D4421" s="204"/>
      <c r="E4421" s="204"/>
      <c r="F4421" s="204"/>
      <c r="G4421" s="204"/>
      <c r="H4421" s="131"/>
      <c r="I4421" s="204"/>
      <c r="J4421" s="204"/>
      <c r="K4421" s="205"/>
      <c r="L4421" s="205"/>
      <c r="M4421" s="205"/>
      <c r="N4421" s="227">
        <f>Table7[[#This Row],[Drug Cost]]+Table7[[#This Row],[Drug Markup]]+Table7[[#This Row],[Drug Dispensing Fee]]</f>
        <v>0</v>
      </c>
      <c r="O4421" s="132"/>
      <c r="P4421" s="205">
        <f>Table7[[#This Row],[Total Drug Cost]]-Table7[[#This Row],[Total Third-party Pay]]</f>
        <v>0</v>
      </c>
      <c r="Q4421" s="205"/>
      <c r="R4421" s="70" t="e">
        <f>VLOOKUP(Table7[[#This Row],[Patient PHN]],'[1]MASTER LIST'!$C:$D,2,FALSE)</f>
        <v>#N/A</v>
      </c>
    </row>
    <row r="4422" spans="1:18" x14ac:dyDescent="0.25">
      <c r="A4422" s="202"/>
      <c r="B4422" s="203"/>
      <c r="C4422" s="204"/>
      <c r="D4422" s="204"/>
      <c r="E4422" s="204"/>
      <c r="F4422" s="204"/>
      <c r="G4422" s="204"/>
      <c r="H4422" s="131"/>
      <c r="I4422" s="204"/>
      <c r="J4422" s="204"/>
      <c r="K4422" s="205"/>
      <c r="L4422" s="205"/>
      <c r="M4422" s="205"/>
      <c r="N4422" s="227">
        <f>Table7[[#This Row],[Drug Cost]]+Table7[[#This Row],[Drug Markup]]+Table7[[#This Row],[Drug Dispensing Fee]]</f>
        <v>0</v>
      </c>
      <c r="O4422" s="132"/>
      <c r="P4422" s="205">
        <f>Table7[[#This Row],[Total Drug Cost]]-Table7[[#This Row],[Total Third-party Pay]]</f>
        <v>0</v>
      </c>
      <c r="Q4422" s="205"/>
      <c r="R4422" s="70" t="e">
        <f>VLOOKUP(Table7[[#This Row],[Patient PHN]],'[1]MASTER LIST'!$C:$D,2,FALSE)</f>
        <v>#N/A</v>
      </c>
    </row>
    <row r="4423" spans="1:18" x14ac:dyDescent="0.25">
      <c r="A4423" s="202"/>
      <c r="B4423" s="203"/>
      <c r="C4423" s="204"/>
      <c r="D4423" s="204"/>
      <c r="E4423" s="204"/>
      <c r="F4423" s="204"/>
      <c r="G4423" s="204"/>
      <c r="H4423" s="131"/>
      <c r="I4423" s="204"/>
      <c r="J4423" s="204"/>
      <c r="K4423" s="205"/>
      <c r="L4423" s="205"/>
      <c r="M4423" s="205"/>
      <c r="N4423" s="227">
        <f>Table7[[#This Row],[Drug Cost]]+Table7[[#This Row],[Drug Markup]]+Table7[[#This Row],[Drug Dispensing Fee]]</f>
        <v>0</v>
      </c>
      <c r="O4423" s="132"/>
      <c r="P4423" s="205">
        <f>Table7[[#This Row],[Total Drug Cost]]-Table7[[#This Row],[Total Third-party Pay]]</f>
        <v>0</v>
      </c>
      <c r="Q4423" s="205"/>
      <c r="R4423" s="70" t="e">
        <f>VLOOKUP(Table7[[#This Row],[Patient PHN]],'[1]MASTER LIST'!$C:$D,2,FALSE)</f>
        <v>#N/A</v>
      </c>
    </row>
    <row r="4424" spans="1:18" x14ac:dyDescent="0.25">
      <c r="A4424" s="202"/>
      <c r="B4424" s="203"/>
      <c r="C4424" s="204"/>
      <c r="D4424" s="204"/>
      <c r="E4424" s="204"/>
      <c r="F4424" s="204"/>
      <c r="G4424" s="204"/>
      <c r="H4424" s="131"/>
      <c r="I4424" s="204"/>
      <c r="J4424" s="204"/>
      <c r="K4424" s="205"/>
      <c r="L4424" s="205"/>
      <c r="M4424" s="205"/>
      <c r="N4424" s="227">
        <f>Table7[[#This Row],[Drug Cost]]+Table7[[#This Row],[Drug Markup]]+Table7[[#This Row],[Drug Dispensing Fee]]</f>
        <v>0</v>
      </c>
      <c r="O4424" s="132"/>
      <c r="P4424" s="205">
        <f>Table7[[#This Row],[Total Drug Cost]]-Table7[[#This Row],[Total Third-party Pay]]</f>
        <v>0</v>
      </c>
      <c r="Q4424" s="205"/>
      <c r="R4424" s="70" t="e">
        <f>VLOOKUP(Table7[[#This Row],[Patient PHN]],'[1]MASTER LIST'!$C:$D,2,FALSE)</f>
        <v>#N/A</v>
      </c>
    </row>
    <row r="4425" spans="1:18" x14ac:dyDescent="0.25">
      <c r="A4425" s="202"/>
      <c r="B4425" s="203"/>
      <c r="C4425" s="204"/>
      <c r="D4425" s="204"/>
      <c r="E4425" s="204"/>
      <c r="F4425" s="204"/>
      <c r="G4425" s="204"/>
      <c r="H4425" s="131"/>
      <c r="I4425" s="204"/>
      <c r="J4425" s="204"/>
      <c r="K4425" s="205"/>
      <c r="L4425" s="205"/>
      <c r="M4425" s="205"/>
      <c r="N4425" s="227">
        <f>Table7[[#This Row],[Drug Cost]]+Table7[[#This Row],[Drug Markup]]+Table7[[#This Row],[Drug Dispensing Fee]]</f>
        <v>0</v>
      </c>
      <c r="O4425" s="132"/>
      <c r="P4425" s="205">
        <f>Table7[[#This Row],[Total Drug Cost]]-Table7[[#This Row],[Total Third-party Pay]]</f>
        <v>0</v>
      </c>
      <c r="Q4425" s="205"/>
      <c r="R4425" s="70" t="e">
        <f>VLOOKUP(Table7[[#This Row],[Patient PHN]],'[1]MASTER LIST'!$C:$D,2,FALSE)</f>
        <v>#N/A</v>
      </c>
    </row>
    <row r="4426" spans="1:18" x14ac:dyDescent="0.25">
      <c r="A4426" s="202"/>
      <c r="B4426" s="203"/>
      <c r="C4426" s="204"/>
      <c r="D4426" s="204"/>
      <c r="E4426" s="204"/>
      <c r="F4426" s="204"/>
      <c r="G4426" s="204"/>
      <c r="H4426" s="131"/>
      <c r="I4426" s="204"/>
      <c r="J4426" s="204"/>
      <c r="K4426" s="205"/>
      <c r="L4426" s="205"/>
      <c r="M4426" s="205"/>
      <c r="N4426" s="227">
        <f>Table7[[#This Row],[Drug Cost]]+Table7[[#This Row],[Drug Markup]]+Table7[[#This Row],[Drug Dispensing Fee]]</f>
        <v>0</v>
      </c>
      <c r="O4426" s="132"/>
      <c r="P4426" s="205">
        <f>Table7[[#This Row],[Total Drug Cost]]-Table7[[#This Row],[Total Third-party Pay]]</f>
        <v>0</v>
      </c>
      <c r="Q4426" s="205"/>
      <c r="R4426" s="70" t="e">
        <f>VLOOKUP(Table7[[#This Row],[Patient PHN]],'[1]MASTER LIST'!$C:$D,2,FALSE)</f>
        <v>#N/A</v>
      </c>
    </row>
    <row r="4427" spans="1:18" x14ac:dyDescent="0.25">
      <c r="A4427" s="202"/>
      <c r="B4427" s="203"/>
      <c r="C4427" s="204"/>
      <c r="D4427" s="204"/>
      <c r="E4427" s="204"/>
      <c r="F4427" s="204"/>
      <c r="G4427" s="204"/>
      <c r="H4427" s="131"/>
      <c r="I4427" s="204"/>
      <c r="J4427" s="204"/>
      <c r="K4427" s="205"/>
      <c r="L4427" s="205"/>
      <c r="M4427" s="205"/>
      <c r="N4427" s="227">
        <f>Table7[[#This Row],[Drug Cost]]+Table7[[#This Row],[Drug Markup]]+Table7[[#This Row],[Drug Dispensing Fee]]</f>
        <v>0</v>
      </c>
      <c r="O4427" s="132"/>
      <c r="P4427" s="205">
        <f>Table7[[#This Row],[Total Drug Cost]]-Table7[[#This Row],[Total Third-party Pay]]</f>
        <v>0</v>
      </c>
      <c r="Q4427" s="205"/>
      <c r="R4427" s="70" t="e">
        <f>VLOOKUP(Table7[[#This Row],[Patient PHN]],'[1]MASTER LIST'!$C:$D,2,FALSE)</f>
        <v>#N/A</v>
      </c>
    </row>
    <row r="4428" spans="1:18" x14ac:dyDescent="0.25">
      <c r="A4428" s="202"/>
      <c r="B4428" s="203"/>
      <c r="C4428" s="204"/>
      <c r="D4428" s="204"/>
      <c r="E4428" s="204"/>
      <c r="F4428" s="204"/>
      <c r="G4428" s="204"/>
      <c r="H4428" s="131"/>
      <c r="I4428" s="204"/>
      <c r="J4428" s="204"/>
      <c r="K4428" s="205"/>
      <c r="L4428" s="205"/>
      <c r="M4428" s="205"/>
      <c r="N4428" s="227">
        <f>Table7[[#This Row],[Drug Cost]]+Table7[[#This Row],[Drug Markup]]+Table7[[#This Row],[Drug Dispensing Fee]]</f>
        <v>0</v>
      </c>
      <c r="O4428" s="132"/>
      <c r="P4428" s="205">
        <f>Table7[[#This Row],[Total Drug Cost]]-Table7[[#This Row],[Total Third-party Pay]]</f>
        <v>0</v>
      </c>
      <c r="Q4428" s="205"/>
      <c r="R4428" s="70" t="e">
        <f>VLOOKUP(Table7[[#This Row],[Patient PHN]],'[1]MASTER LIST'!$C:$D,2,FALSE)</f>
        <v>#N/A</v>
      </c>
    </row>
    <row r="4429" spans="1:18" x14ac:dyDescent="0.25">
      <c r="A4429" s="202"/>
      <c r="B4429" s="203"/>
      <c r="C4429" s="204"/>
      <c r="D4429" s="204"/>
      <c r="E4429" s="204"/>
      <c r="F4429" s="204"/>
      <c r="G4429" s="204"/>
      <c r="H4429" s="131"/>
      <c r="I4429" s="204"/>
      <c r="J4429" s="204"/>
      <c r="K4429" s="205"/>
      <c r="L4429" s="205"/>
      <c r="M4429" s="205"/>
      <c r="N4429" s="227">
        <f>Table7[[#This Row],[Drug Cost]]+Table7[[#This Row],[Drug Markup]]+Table7[[#This Row],[Drug Dispensing Fee]]</f>
        <v>0</v>
      </c>
      <c r="O4429" s="132"/>
      <c r="P4429" s="205">
        <f>Table7[[#This Row],[Total Drug Cost]]-Table7[[#This Row],[Total Third-party Pay]]</f>
        <v>0</v>
      </c>
      <c r="Q4429" s="205"/>
      <c r="R4429" s="70" t="e">
        <f>VLOOKUP(Table7[[#This Row],[Patient PHN]],'[1]MASTER LIST'!$C:$D,2,FALSE)</f>
        <v>#N/A</v>
      </c>
    </row>
    <row r="4430" spans="1:18" x14ac:dyDescent="0.25">
      <c r="A4430" s="202"/>
      <c r="B4430" s="203"/>
      <c r="C4430" s="204"/>
      <c r="D4430" s="204"/>
      <c r="E4430" s="204"/>
      <c r="F4430" s="204"/>
      <c r="G4430" s="204"/>
      <c r="H4430" s="131"/>
      <c r="I4430" s="204"/>
      <c r="J4430" s="204"/>
      <c r="K4430" s="205"/>
      <c r="L4430" s="205"/>
      <c r="M4430" s="205"/>
      <c r="N4430" s="227">
        <f>Table7[[#This Row],[Drug Cost]]+Table7[[#This Row],[Drug Markup]]+Table7[[#This Row],[Drug Dispensing Fee]]</f>
        <v>0</v>
      </c>
      <c r="O4430" s="132"/>
      <c r="P4430" s="205">
        <f>Table7[[#This Row],[Total Drug Cost]]-Table7[[#This Row],[Total Third-party Pay]]</f>
        <v>0</v>
      </c>
      <c r="Q4430" s="205"/>
      <c r="R4430" s="70" t="e">
        <f>VLOOKUP(Table7[[#This Row],[Patient PHN]],'[1]MASTER LIST'!$C:$D,2,FALSE)</f>
        <v>#N/A</v>
      </c>
    </row>
    <row r="4431" spans="1:18" x14ac:dyDescent="0.25">
      <c r="A4431" s="202"/>
      <c r="B4431" s="203"/>
      <c r="C4431" s="204"/>
      <c r="D4431" s="204"/>
      <c r="E4431" s="204"/>
      <c r="F4431" s="204"/>
      <c r="G4431" s="204"/>
      <c r="H4431" s="131"/>
      <c r="I4431" s="204"/>
      <c r="J4431" s="204"/>
      <c r="K4431" s="205"/>
      <c r="L4431" s="205"/>
      <c r="M4431" s="205"/>
      <c r="N4431" s="227">
        <f>Table7[[#This Row],[Drug Cost]]+Table7[[#This Row],[Drug Markup]]+Table7[[#This Row],[Drug Dispensing Fee]]</f>
        <v>0</v>
      </c>
      <c r="O4431" s="132"/>
      <c r="P4431" s="205">
        <f>Table7[[#This Row],[Total Drug Cost]]-Table7[[#This Row],[Total Third-party Pay]]</f>
        <v>0</v>
      </c>
      <c r="Q4431" s="205"/>
      <c r="R4431" s="70" t="e">
        <f>VLOOKUP(Table7[[#This Row],[Patient PHN]],'[1]MASTER LIST'!$C:$D,2,FALSE)</f>
        <v>#N/A</v>
      </c>
    </row>
    <row r="4432" spans="1:18" x14ac:dyDescent="0.25">
      <c r="A4432" s="202"/>
      <c r="B4432" s="203"/>
      <c r="C4432" s="204"/>
      <c r="D4432" s="204"/>
      <c r="E4432" s="204"/>
      <c r="F4432" s="204"/>
      <c r="G4432" s="204"/>
      <c r="H4432" s="131"/>
      <c r="I4432" s="204"/>
      <c r="J4432" s="204"/>
      <c r="K4432" s="205"/>
      <c r="L4432" s="205"/>
      <c r="M4432" s="205"/>
      <c r="N4432" s="227">
        <f>Table7[[#This Row],[Drug Cost]]+Table7[[#This Row],[Drug Markup]]+Table7[[#This Row],[Drug Dispensing Fee]]</f>
        <v>0</v>
      </c>
      <c r="O4432" s="132"/>
      <c r="P4432" s="205">
        <f>Table7[[#This Row],[Total Drug Cost]]-Table7[[#This Row],[Total Third-party Pay]]</f>
        <v>0</v>
      </c>
      <c r="Q4432" s="205"/>
      <c r="R4432" s="70" t="e">
        <f>VLOOKUP(Table7[[#This Row],[Patient PHN]],'[1]MASTER LIST'!$C:$D,2,FALSE)</f>
        <v>#N/A</v>
      </c>
    </row>
    <row r="4433" spans="1:18" x14ac:dyDescent="0.25">
      <c r="A4433" s="202"/>
      <c r="B4433" s="203"/>
      <c r="C4433" s="204"/>
      <c r="D4433" s="204"/>
      <c r="E4433" s="204"/>
      <c r="F4433" s="204"/>
      <c r="G4433" s="204"/>
      <c r="H4433" s="131"/>
      <c r="I4433" s="204"/>
      <c r="J4433" s="204"/>
      <c r="K4433" s="205"/>
      <c r="L4433" s="205"/>
      <c r="M4433" s="205"/>
      <c r="N4433" s="227">
        <f>Table7[[#This Row],[Drug Cost]]+Table7[[#This Row],[Drug Markup]]+Table7[[#This Row],[Drug Dispensing Fee]]</f>
        <v>0</v>
      </c>
      <c r="O4433" s="132"/>
      <c r="P4433" s="205">
        <f>Table7[[#This Row],[Total Drug Cost]]-Table7[[#This Row],[Total Third-party Pay]]</f>
        <v>0</v>
      </c>
      <c r="Q4433" s="205"/>
      <c r="R4433" s="70" t="e">
        <f>VLOOKUP(Table7[[#This Row],[Patient PHN]],'[1]MASTER LIST'!$C:$D,2,FALSE)</f>
        <v>#N/A</v>
      </c>
    </row>
    <row r="4434" spans="1:18" x14ac:dyDescent="0.25">
      <c r="A4434" s="202"/>
      <c r="B4434" s="203"/>
      <c r="C4434" s="204"/>
      <c r="D4434" s="204"/>
      <c r="E4434" s="204"/>
      <c r="F4434" s="204"/>
      <c r="G4434" s="204"/>
      <c r="H4434" s="131"/>
      <c r="I4434" s="204"/>
      <c r="J4434" s="204"/>
      <c r="K4434" s="205"/>
      <c r="L4434" s="205"/>
      <c r="M4434" s="205"/>
      <c r="N4434" s="227">
        <f>Table7[[#This Row],[Drug Cost]]+Table7[[#This Row],[Drug Markup]]+Table7[[#This Row],[Drug Dispensing Fee]]</f>
        <v>0</v>
      </c>
      <c r="O4434" s="132"/>
      <c r="P4434" s="205">
        <f>Table7[[#This Row],[Total Drug Cost]]-Table7[[#This Row],[Total Third-party Pay]]</f>
        <v>0</v>
      </c>
      <c r="Q4434" s="205"/>
      <c r="R4434" s="70" t="e">
        <f>VLOOKUP(Table7[[#This Row],[Patient PHN]],'[1]MASTER LIST'!$C:$D,2,FALSE)</f>
        <v>#N/A</v>
      </c>
    </row>
    <row r="4435" spans="1:18" x14ac:dyDescent="0.25">
      <c r="A4435" s="202"/>
      <c r="B4435" s="203"/>
      <c r="C4435" s="204"/>
      <c r="D4435" s="204"/>
      <c r="E4435" s="204"/>
      <c r="F4435" s="204"/>
      <c r="G4435" s="204"/>
      <c r="H4435" s="131"/>
      <c r="I4435" s="204"/>
      <c r="J4435" s="204"/>
      <c r="K4435" s="205"/>
      <c r="L4435" s="205"/>
      <c r="M4435" s="205"/>
      <c r="N4435" s="227">
        <f>Table7[[#This Row],[Drug Cost]]+Table7[[#This Row],[Drug Markup]]+Table7[[#This Row],[Drug Dispensing Fee]]</f>
        <v>0</v>
      </c>
      <c r="O4435" s="132"/>
      <c r="P4435" s="205">
        <f>Table7[[#This Row],[Total Drug Cost]]-Table7[[#This Row],[Total Third-party Pay]]</f>
        <v>0</v>
      </c>
      <c r="Q4435" s="205"/>
      <c r="R4435" s="70" t="e">
        <f>VLOOKUP(Table7[[#This Row],[Patient PHN]],'[1]MASTER LIST'!$C:$D,2,FALSE)</f>
        <v>#N/A</v>
      </c>
    </row>
    <row r="4436" spans="1:18" x14ac:dyDescent="0.25">
      <c r="A4436" s="202"/>
      <c r="B4436" s="203"/>
      <c r="C4436" s="204"/>
      <c r="D4436" s="204"/>
      <c r="E4436" s="204"/>
      <c r="F4436" s="204"/>
      <c r="G4436" s="204"/>
      <c r="H4436" s="131"/>
      <c r="I4436" s="204"/>
      <c r="J4436" s="204"/>
      <c r="K4436" s="205"/>
      <c r="L4436" s="205"/>
      <c r="M4436" s="205"/>
      <c r="N4436" s="227">
        <f>Table7[[#This Row],[Drug Cost]]+Table7[[#This Row],[Drug Markup]]+Table7[[#This Row],[Drug Dispensing Fee]]</f>
        <v>0</v>
      </c>
      <c r="O4436" s="132"/>
      <c r="P4436" s="205">
        <f>Table7[[#This Row],[Total Drug Cost]]-Table7[[#This Row],[Total Third-party Pay]]</f>
        <v>0</v>
      </c>
      <c r="Q4436" s="205"/>
      <c r="R4436" s="70" t="e">
        <f>VLOOKUP(Table7[[#This Row],[Patient PHN]],'[1]MASTER LIST'!$C:$D,2,FALSE)</f>
        <v>#N/A</v>
      </c>
    </row>
    <row r="4437" spans="1:18" x14ac:dyDescent="0.25">
      <c r="A4437" s="202"/>
      <c r="B4437" s="203"/>
      <c r="C4437" s="204"/>
      <c r="D4437" s="204"/>
      <c r="E4437" s="204"/>
      <c r="F4437" s="204"/>
      <c r="G4437" s="204"/>
      <c r="H4437" s="131"/>
      <c r="I4437" s="204"/>
      <c r="J4437" s="204"/>
      <c r="K4437" s="205"/>
      <c r="L4437" s="205"/>
      <c r="M4437" s="205"/>
      <c r="N4437" s="227">
        <f>Table7[[#This Row],[Drug Cost]]+Table7[[#This Row],[Drug Markup]]+Table7[[#This Row],[Drug Dispensing Fee]]</f>
        <v>0</v>
      </c>
      <c r="O4437" s="132"/>
      <c r="P4437" s="205">
        <f>Table7[[#This Row],[Total Drug Cost]]-Table7[[#This Row],[Total Third-party Pay]]</f>
        <v>0</v>
      </c>
      <c r="Q4437" s="205"/>
      <c r="R4437" s="70" t="e">
        <f>VLOOKUP(Table7[[#This Row],[Patient PHN]],'[1]MASTER LIST'!$C:$D,2,FALSE)</f>
        <v>#N/A</v>
      </c>
    </row>
    <row r="4438" spans="1:18" x14ac:dyDescent="0.25">
      <c r="A4438" s="202"/>
      <c r="B4438" s="203"/>
      <c r="C4438" s="204"/>
      <c r="D4438" s="204"/>
      <c r="E4438" s="204"/>
      <c r="F4438" s="204"/>
      <c r="G4438" s="204"/>
      <c r="H4438" s="131"/>
      <c r="I4438" s="204"/>
      <c r="J4438" s="204"/>
      <c r="K4438" s="205"/>
      <c r="L4438" s="205"/>
      <c r="M4438" s="205"/>
      <c r="N4438" s="227">
        <f>Table7[[#This Row],[Drug Cost]]+Table7[[#This Row],[Drug Markup]]+Table7[[#This Row],[Drug Dispensing Fee]]</f>
        <v>0</v>
      </c>
      <c r="O4438" s="132"/>
      <c r="P4438" s="205">
        <f>Table7[[#This Row],[Total Drug Cost]]-Table7[[#This Row],[Total Third-party Pay]]</f>
        <v>0</v>
      </c>
      <c r="Q4438" s="205"/>
      <c r="R4438" s="70" t="e">
        <f>VLOOKUP(Table7[[#This Row],[Patient PHN]],'[1]MASTER LIST'!$C:$D,2,FALSE)</f>
        <v>#N/A</v>
      </c>
    </row>
    <row r="4439" spans="1:18" x14ac:dyDescent="0.25">
      <c r="A4439" s="202"/>
      <c r="B4439" s="203"/>
      <c r="C4439" s="204"/>
      <c r="D4439" s="204"/>
      <c r="E4439" s="204"/>
      <c r="F4439" s="204"/>
      <c r="G4439" s="204"/>
      <c r="H4439" s="131"/>
      <c r="I4439" s="204"/>
      <c r="J4439" s="204"/>
      <c r="K4439" s="205"/>
      <c r="L4439" s="205"/>
      <c r="M4439" s="205"/>
      <c r="N4439" s="227">
        <f>Table7[[#This Row],[Drug Cost]]+Table7[[#This Row],[Drug Markup]]+Table7[[#This Row],[Drug Dispensing Fee]]</f>
        <v>0</v>
      </c>
      <c r="O4439" s="132"/>
      <c r="P4439" s="205">
        <f>Table7[[#This Row],[Total Drug Cost]]-Table7[[#This Row],[Total Third-party Pay]]</f>
        <v>0</v>
      </c>
      <c r="Q4439" s="205"/>
      <c r="R4439" s="70" t="e">
        <f>VLOOKUP(Table7[[#This Row],[Patient PHN]],'[1]MASTER LIST'!$C:$D,2,FALSE)</f>
        <v>#N/A</v>
      </c>
    </row>
    <row r="4440" spans="1:18" x14ac:dyDescent="0.25">
      <c r="A4440" s="202"/>
      <c r="B4440" s="203"/>
      <c r="C4440" s="204"/>
      <c r="D4440" s="204"/>
      <c r="E4440" s="204"/>
      <c r="F4440" s="204"/>
      <c r="G4440" s="204"/>
      <c r="H4440" s="131"/>
      <c r="I4440" s="204"/>
      <c r="J4440" s="204"/>
      <c r="K4440" s="205"/>
      <c r="L4440" s="205"/>
      <c r="M4440" s="205"/>
      <c r="N4440" s="227">
        <f>Table7[[#This Row],[Drug Cost]]+Table7[[#This Row],[Drug Markup]]+Table7[[#This Row],[Drug Dispensing Fee]]</f>
        <v>0</v>
      </c>
      <c r="O4440" s="132"/>
      <c r="P4440" s="205">
        <f>Table7[[#This Row],[Total Drug Cost]]-Table7[[#This Row],[Total Third-party Pay]]</f>
        <v>0</v>
      </c>
      <c r="Q4440" s="205"/>
      <c r="R4440" s="70" t="e">
        <f>VLOOKUP(Table7[[#This Row],[Patient PHN]],'[1]MASTER LIST'!$C:$D,2,FALSE)</f>
        <v>#N/A</v>
      </c>
    </row>
    <row r="4441" spans="1:18" x14ac:dyDescent="0.25">
      <c r="A4441" s="202"/>
      <c r="B4441" s="203"/>
      <c r="C4441" s="204"/>
      <c r="D4441" s="204"/>
      <c r="E4441" s="204"/>
      <c r="F4441" s="204"/>
      <c r="G4441" s="204"/>
      <c r="H4441" s="131"/>
      <c r="I4441" s="204"/>
      <c r="J4441" s="204"/>
      <c r="K4441" s="205"/>
      <c r="L4441" s="205"/>
      <c r="M4441" s="205"/>
      <c r="N4441" s="227">
        <f>Table7[[#This Row],[Drug Cost]]+Table7[[#This Row],[Drug Markup]]+Table7[[#This Row],[Drug Dispensing Fee]]</f>
        <v>0</v>
      </c>
      <c r="O4441" s="132"/>
      <c r="P4441" s="205">
        <f>Table7[[#This Row],[Total Drug Cost]]-Table7[[#This Row],[Total Third-party Pay]]</f>
        <v>0</v>
      </c>
      <c r="Q4441" s="205"/>
      <c r="R4441" s="70" t="e">
        <f>VLOOKUP(Table7[[#This Row],[Patient PHN]],'[1]MASTER LIST'!$C:$D,2,FALSE)</f>
        <v>#N/A</v>
      </c>
    </row>
    <row r="4442" spans="1:18" x14ac:dyDescent="0.25">
      <c r="A4442" s="202"/>
      <c r="B4442" s="203"/>
      <c r="C4442" s="204"/>
      <c r="D4442" s="204"/>
      <c r="E4442" s="204"/>
      <c r="F4442" s="204"/>
      <c r="G4442" s="204"/>
      <c r="H4442" s="131"/>
      <c r="I4442" s="204"/>
      <c r="J4442" s="204"/>
      <c r="K4442" s="205"/>
      <c r="L4442" s="205"/>
      <c r="M4442" s="205"/>
      <c r="N4442" s="227">
        <f>Table7[[#This Row],[Drug Cost]]+Table7[[#This Row],[Drug Markup]]+Table7[[#This Row],[Drug Dispensing Fee]]</f>
        <v>0</v>
      </c>
      <c r="O4442" s="132"/>
      <c r="P4442" s="205">
        <f>Table7[[#This Row],[Total Drug Cost]]-Table7[[#This Row],[Total Third-party Pay]]</f>
        <v>0</v>
      </c>
      <c r="Q4442" s="205"/>
      <c r="R4442" s="70" t="e">
        <f>VLOOKUP(Table7[[#This Row],[Patient PHN]],'[1]MASTER LIST'!$C:$D,2,FALSE)</f>
        <v>#N/A</v>
      </c>
    </row>
    <row r="4443" spans="1:18" x14ac:dyDescent="0.25">
      <c r="A4443" s="202"/>
      <c r="B4443" s="203"/>
      <c r="C4443" s="204"/>
      <c r="D4443" s="204"/>
      <c r="E4443" s="204"/>
      <c r="F4443" s="204"/>
      <c r="G4443" s="204"/>
      <c r="H4443" s="131"/>
      <c r="I4443" s="204"/>
      <c r="J4443" s="204"/>
      <c r="K4443" s="205"/>
      <c r="L4443" s="205"/>
      <c r="M4443" s="205"/>
      <c r="N4443" s="227">
        <f>Table7[[#This Row],[Drug Cost]]+Table7[[#This Row],[Drug Markup]]+Table7[[#This Row],[Drug Dispensing Fee]]</f>
        <v>0</v>
      </c>
      <c r="O4443" s="132"/>
      <c r="P4443" s="205">
        <f>Table7[[#This Row],[Total Drug Cost]]-Table7[[#This Row],[Total Third-party Pay]]</f>
        <v>0</v>
      </c>
      <c r="Q4443" s="205"/>
      <c r="R4443" s="70" t="e">
        <f>VLOOKUP(Table7[[#This Row],[Patient PHN]],'[1]MASTER LIST'!$C:$D,2,FALSE)</f>
        <v>#N/A</v>
      </c>
    </row>
    <row r="4444" spans="1:18" x14ac:dyDescent="0.25">
      <c r="A4444" s="202"/>
      <c r="B4444" s="203"/>
      <c r="C4444" s="204"/>
      <c r="D4444" s="204"/>
      <c r="E4444" s="204"/>
      <c r="F4444" s="204"/>
      <c r="G4444" s="204"/>
      <c r="H4444" s="131"/>
      <c r="I4444" s="204"/>
      <c r="J4444" s="204"/>
      <c r="K4444" s="205"/>
      <c r="L4444" s="205"/>
      <c r="M4444" s="205"/>
      <c r="N4444" s="227">
        <f>Table7[[#This Row],[Drug Cost]]+Table7[[#This Row],[Drug Markup]]+Table7[[#This Row],[Drug Dispensing Fee]]</f>
        <v>0</v>
      </c>
      <c r="O4444" s="132"/>
      <c r="P4444" s="205">
        <f>Table7[[#This Row],[Total Drug Cost]]-Table7[[#This Row],[Total Third-party Pay]]</f>
        <v>0</v>
      </c>
      <c r="Q4444" s="205"/>
      <c r="R4444" s="70" t="e">
        <f>VLOOKUP(Table7[[#This Row],[Patient PHN]],'[1]MASTER LIST'!$C:$D,2,FALSE)</f>
        <v>#N/A</v>
      </c>
    </row>
    <row r="4445" spans="1:18" x14ac:dyDescent="0.25">
      <c r="A4445" s="202"/>
      <c r="B4445" s="203"/>
      <c r="C4445" s="204"/>
      <c r="D4445" s="204"/>
      <c r="E4445" s="204"/>
      <c r="F4445" s="204"/>
      <c r="G4445" s="204"/>
      <c r="H4445" s="131"/>
      <c r="I4445" s="204"/>
      <c r="J4445" s="204"/>
      <c r="K4445" s="205"/>
      <c r="L4445" s="205"/>
      <c r="M4445" s="205"/>
      <c r="N4445" s="227">
        <f>Table7[[#This Row],[Drug Cost]]+Table7[[#This Row],[Drug Markup]]+Table7[[#This Row],[Drug Dispensing Fee]]</f>
        <v>0</v>
      </c>
      <c r="O4445" s="132"/>
      <c r="P4445" s="205">
        <f>Table7[[#This Row],[Total Drug Cost]]-Table7[[#This Row],[Total Third-party Pay]]</f>
        <v>0</v>
      </c>
      <c r="Q4445" s="205"/>
      <c r="R4445" s="70" t="e">
        <f>VLOOKUP(Table7[[#This Row],[Patient PHN]],'[1]MASTER LIST'!$C:$D,2,FALSE)</f>
        <v>#N/A</v>
      </c>
    </row>
    <row r="4446" spans="1:18" x14ac:dyDescent="0.25">
      <c r="A4446" s="202"/>
      <c r="B4446" s="203"/>
      <c r="C4446" s="204"/>
      <c r="D4446" s="204"/>
      <c r="E4446" s="204"/>
      <c r="F4446" s="204"/>
      <c r="G4446" s="204"/>
      <c r="H4446" s="131"/>
      <c r="I4446" s="204"/>
      <c r="J4446" s="204"/>
      <c r="K4446" s="205"/>
      <c r="L4446" s="205"/>
      <c r="M4446" s="205"/>
      <c r="N4446" s="227">
        <f>Table7[[#This Row],[Drug Cost]]+Table7[[#This Row],[Drug Markup]]+Table7[[#This Row],[Drug Dispensing Fee]]</f>
        <v>0</v>
      </c>
      <c r="O4446" s="132"/>
      <c r="P4446" s="205">
        <f>Table7[[#This Row],[Total Drug Cost]]-Table7[[#This Row],[Total Third-party Pay]]</f>
        <v>0</v>
      </c>
      <c r="Q4446" s="205"/>
      <c r="R4446" s="70" t="e">
        <f>VLOOKUP(Table7[[#This Row],[Patient PHN]],'[1]MASTER LIST'!$C:$D,2,FALSE)</f>
        <v>#N/A</v>
      </c>
    </row>
    <row r="4447" spans="1:18" x14ac:dyDescent="0.25">
      <c r="A4447" s="202"/>
      <c r="B4447" s="203"/>
      <c r="C4447" s="204"/>
      <c r="D4447" s="204"/>
      <c r="E4447" s="204"/>
      <c r="F4447" s="204"/>
      <c r="G4447" s="204"/>
      <c r="H4447" s="131"/>
      <c r="I4447" s="204"/>
      <c r="J4447" s="204"/>
      <c r="K4447" s="205"/>
      <c r="L4447" s="205"/>
      <c r="M4447" s="205"/>
      <c r="N4447" s="227">
        <f>Table7[[#This Row],[Drug Cost]]+Table7[[#This Row],[Drug Markup]]+Table7[[#This Row],[Drug Dispensing Fee]]</f>
        <v>0</v>
      </c>
      <c r="O4447" s="132"/>
      <c r="P4447" s="205">
        <f>Table7[[#This Row],[Total Drug Cost]]-Table7[[#This Row],[Total Third-party Pay]]</f>
        <v>0</v>
      </c>
      <c r="Q4447" s="205"/>
      <c r="R4447" s="70" t="e">
        <f>VLOOKUP(Table7[[#This Row],[Patient PHN]],'[1]MASTER LIST'!$C:$D,2,FALSE)</f>
        <v>#N/A</v>
      </c>
    </row>
    <row r="4448" spans="1:18" x14ac:dyDescent="0.25">
      <c r="A4448" s="202"/>
      <c r="B4448" s="203"/>
      <c r="C4448" s="204"/>
      <c r="D4448" s="204"/>
      <c r="E4448" s="204"/>
      <c r="F4448" s="204"/>
      <c r="G4448" s="204"/>
      <c r="H4448" s="131"/>
      <c r="I4448" s="204"/>
      <c r="J4448" s="204"/>
      <c r="K4448" s="205"/>
      <c r="L4448" s="205"/>
      <c r="M4448" s="205"/>
      <c r="N4448" s="227">
        <f>Table7[[#This Row],[Drug Cost]]+Table7[[#This Row],[Drug Markup]]+Table7[[#This Row],[Drug Dispensing Fee]]</f>
        <v>0</v>
      </c>
      <c r="O4448" s="132"/>
      <c r="P4448" s="205">
        <f>Table7[[#This Row],[Total Drug Cost]]-Table7[[#This Row],[Total Third-party Pay]]</f>
        <v>0</v>
      </c>
      <c r="Q4448" s="205"/>
      <c r="R4448" s="70" t="e">
        <f>VLOOKUP(Table7[[#This Row],[Patient PHN]],'[1]MASTER LIST'!$C:$D,2,FALSE)</f>
        <v>#N/A</v>
      </c>
    </row>
    <row r="4449" spans="1:18" x14ac:dyDescent="0.25">
      <c r="A4449" s="202"/>
      <c r="B4449" s="203"/>
      <c r="C4449" s="204"/>
      <c r="D4449" s="204"/>
      <c r="E4449" s="204"/>
      <c r="F4449" s="204"/>
      <c r="G4449" s="204"/>
      <c r="H4449" s="131"/>
      <c r="I4449" s="204"/>
      <c r="J4449" s="204"/>
      <c r="K4449" s="205"/>
      <c r="L4449" s="205"/>
      <c r="M4449" s="205"/>
      <c r="N4449" s="227">
        <f>Table7[[#This Row],[Drug Cost]]+Table7[[#This Row],[Drug Markup]]+Table7[[#This Row],[Drug Dispensing Fee]]</f>
        <v>0</v>
      </c>
      <c r="O4449" s="132"/>
      <c r="P4449" s="205">
        <f>Table7[[#This Row],[Total Drug Cost]]-Table7[[#This Row],[Total Third-party Pay]]</f>
        <v>0</v>
      </c>
      <c r="Q4449" s="205"/>
      <c r="R4449" s="70" t="e">
        <f>VLOOKUP(Table7[[#This Row],[Patient PHN]],'[1]MASTER LIST'!$C:$D,2,FALSE)</f>
        <v>#N/A</v>
      </c>
    </row>
    <row r="4450" spans="1:18" x14ac:dyDescent="0.25">
      <c r="A4450" s="202"/>
      <c r="B4450" s="203"/>
      <c r="C4450" s="204"/>
      <c r="D4450" s="204"/>
      <c r="E4450" s="204"/>
      <c r="F4450" s="204"/>
      <c r="G4450" s="204"/>
      <c r="H4450" s="131"/>
      <c r="I4450" s="204"/>
      <c r="J4450" s="204"/>
      <c r="K4450" s="205"/>
      <c r="L4450" s="205"/>
      <c r="M4450" s="205"/>
      <c r="N4450" s="227">
        <f>Table7[[#This Row],[Drug Cost]]+Table7[[#This Row],[Drug Markup]]+Table7[[#This Row],[Drug Dispensing Fee]]</f>
        <v>0</v>
      </c>
      <c r="O4450" s="132"/>
      <c r="P4450" s="205">
        <f>Table7[[#This Row],[Total Drug Cost]]-Table7[[#This Row],[Total Third-party Pay]]</f>
        <v>0</v>
      </c>
      <c r="Q4450" s="205"/>
      <c r="R4450" s="70" t="e">
        <f>VLOOKUP(Table7[[#This Row],[Patient PHN]],'[1]MASTER LIST'!$C:$D,2,FALSE)</f>
        <v>#N/A</v>
      </c>
    </row>
    <row r="4451" spans="1:18" x14ac:dyDescent="0.25">
      <c r="A4451" s="202"/>
      <c r="B4451" s="203"/>
      <c r="C4451" s="204"/>
      <c r="D4451" s="204"/>
      <c r="E4451" s="204"/>
      <c r="F4451" s="204"/>
      <c r="G4451" s="204"/>
      <c r="H4451" s="131"/>
      <c r="I4451" s="204"/>
      <c r="J4451" s="204"/>
      <c r="K4451" s="205"/>
      <c r="L4451" s="205"/>
      <c r="M4451" s="205"/>
      <c r="N4451" s="227">
        <f>Table7[[#This Row],[Drug Cost]]+Table7[[#This Row],[Drug Markup]]+Table7[[#This Row],[Drug Dispensing Fee]]</f>
        <v>0</v>
      </c>
      <c r="O4451" s="132"/>
      <c r="P4451" s="205">
        <f>Table7[[#This Row],[Total Drug Cost]]-Table7[[#This Row],[Total Third-party Pay]]</f>
        <v>0</v>
      </c>
      <c r="Q4451" s="205"/>
      <c r="R4451" s="70" t="e">
        <f>VLOOKUP(Table7[[#This Row],[Patient PHN]],'[1]MASTER LIST'!$C:$D,2,FALSE)</f>
        <v>#N/A</v>
      </c>
    </row>
    <row r="4452" spans="1:18" x14ac:dyDescent="0.25">
      <c r="A4452" s="202"/>
      <c r="B4452" s="203"/>
      <c r="C4452" s="204"/>
      <c r="D4452" s="204"/>
      <c r="E4452" s="204"/>
      <c r="F4452" s="204"/>
      <c r="G4452" s="204"/>
      <c r="H4452" s="131"/>
      <c r="I4452" s="204"/>
      <c r="J4452" s="204"/>
      <c r="K4452" s="205"/>
      <c r="L4452" s="205"/>
      <c r="M4452" s="205"/>
      <c r="N4452" s="227">
        <f>Table7[[#This Row],[Drug Cost]]+Table7[[#This Row],[Drug Markup]]+Table7[[#This Row],[Drug Dispensing Fee]]</f>
        <v>0</v>
      </c>
      <c r="O4452" s="132"/>
      <c r="P4452" s="205">
        <f>Table7[[#This Row],[Total Drug Cost]]-Table7[[#This Row],[Total Third-party Pay]]</f>
        <v>0</v>
      </c>
      <c r="Q4452" s="205"/>
      <c r="R4452" s="70" t="e">
        <f>VLOOKUP(Table7[[#This Row],[Patient PHN]],'[1]MASTER LIST'!$C:$D,2,FALSE)</f>
        <v>#N/A</v>
      </c>
    </row>
    <row r="4453" spans="1:18" x14ac:dyDescent="0.25">
      <c r="A4453" s="202"/>
      <c r="B4453" s="203"/>
      <c r="C4453" s="204"/>
      <c r="D4453" s="204"/>
      <c r="E4453" s="204"/>
      <c r="F4453" s="204"/>
      <c r="G4453" s="204"/>
      <c r="H4453" s="131"/>
      <c r="I4453" s="204"/>
      <c r="J4453" s="204"/>
      <c r="K4453" s="205"/>
      <c r="L4453" s="205"/>
      <c r="M4453" s="205"/>
      <c r="N4453" s="227">
        <f>Table7[[#This Row],[Drug Cost]]+Table7[[#This Row],[Drug Markup]]+Table7[[#This Row],[Drug Dispensing Fee]]</f>
        <v>0</v>
      </c>
      <c r="O4453" s="132"/>
      <c r="P4453" s="205">
        <f>Table7[[#This Row],[Total Drug Cost]]-Table7[[#This Row],[Total Third-party Pay]]</f>
        <v>0</v>
      </c>
      <c r="Q4453" s="205"/>
      <c r="R4453" s="70" t="e">
        <f>VLOOKUP(Table7[[#This Row],[Patient PHN]],'[1]MASTER LIST'!$C:$D,2,FALSE)</f>
        <v>#N/A</v>
      </c>
    </row>
    <row r="4454" spans="1:18" x14ac:dyDescent="0.25">
      <c r="A4454" s="202"/>
      <c r="B4454" s="203"/>
      <c r="C4454" s="204"/>
      <c r="D4454" s="204"/>
      <c r="E4454" s="204"/>
      <c r="F4454" s="204"/>
      <c r="G4454" s="204"/>
      <c r="H4454" s="131"/>
      <c r="I4454" s="204"/>
      <c r="J4454" s="204"/>
      <c r="K4454" s="205"/>
      <c r="L4454" s="205"/>
      <c r="M4454" s="205"/>
      <c r="N4454" s="227">
        <f>Table7[[#This Row],[Drug Cost]]+Table7[[#This Row],[Drug Markup]]+Table7[[#This Row],[Drug Dispensing Fee]]</f>
        <v>0</v>
      </c>
      <c r="O4454" s="132"/>
      <c r="P4454" s="205">
        <f>Table7[[#This Row],[Total Drug Cost]]-Table7[[#This Row],[Total Third-party Pay]]</f>
        <v>0</v>
      </c>
      <c r="Q4454" s="205"/>
      <c r="R4454" s="70" t="e">
        <f>VLOOKUP(Table7[[#This Row],[Patient PHN]],'[1]MASTER LIST'!$C:$D,2,FALSE)</f>
        <v>#N/A</v>
      </c>
    </row>
    <row r="4455" spans="1:18" x14ac:dyDescent="0.25">
      <c r="A4455" s="202"/>
      <c r="B4455" s="203"/>
      <c r="C4455" s="204"/>
      <c r="D4455" s="204"/>
      <c r="E4455" s="204"/>
      <c r="F4455" s="204"/>
      <c r="G4455" s="204"/>
      <c r="H4455" s="131"/>
      <c r="I4455" s="204"/>
      <c r="J4455" s="204"/>
      <c r="K4455" s="205"/>
      <c r="L4455" s="205"/>
      <c r="M4455" s="205"/>
      <c r="N4455" s="227">
        <f>Table7[[#This Row],[Drug Cost]]+Table7[[#This Row],[Drug Markup]]+Table7[[#This Row],[Drug Dispensing Fee]]</f>
        <v>0</v>
      </c>
      <c r="O4455" s="132"/>
      <c r="P4455" s="205">
        <f>Table7[[#This Row],[Total Drug Cost]]-Table7[[#This Row],[Total Third-party Pay]]</f>
        <v>0</v>
      </c>
      <c r="Q4455" s="205"/>
      <c r="R4455" s="70" t="e">
        <f>VLOOKUP(Table7[[#This Row],[Patient PHN]],'[1]MASTER LIST'!$C:$D,2,FALSE)</f>
        <v>#N/A</v>
      </c>
    </row>
    <row r="4456" spans="1:18" x14ac:dyDescent="0.25">
      <c r="A4456" s="202"/>
      <c r="B4456" s="203"/>
      <c r="C4456" s="204"/>
      <c r="D4456" s="204"/>
      <c r="E4456" s="204"/>
      <c r="F4456" s="204"/>
      <c r="G4456" s="204"/>
      <c r="H4456" s="131"/>
      <c r="I4456" s="204"/>
      <c r="J4456" s="204"/>
      <c r="K4456" s="205"/>
      <c r="L4456" s="205"/>
      <c r="M4456" s="205"/>
      <c r="N4456" s="227">
        <f>Table7[[#This Row],[Drug Cost]]+Table7[[#This Row],[Drug Markup]]+Table7[[#This Row],[Drug Dispensing Fee]]</f>
        <v>0</v>
      </c>
      <c r="O4456" s="132"/>
      <c r="P4456" s="205">
        <f>Table7[[#This Row],[Total Drug Cost]]-Table7[[#This Row],[Total Third-party Pay]]</f>
        <v>0</v>
      </c>
      <c r="Q4456" s="205"/>
      <c r="R4456" s="70" t="e">
        <f>VLOOKUP(Table7[[#This Row],[Patient PHN]],'[1]MASTER LIST'!$C:$D,2,FALSE)</f>
        <v>#N/A</v>
      </c>
    </row>
    <row r="4457" spans="1:18" x14ac:dyDescent="0.25">
      <c r="A4457" s="202"/>
      <c r="B4457" s="203"/>
      <c r="C4457" s="204"/>
      <c r="D4457" s="204"/>
      <c r="E4457" s="204"/>
      <c r="F4457" s="204"/>
      <c r="G4457" s="204"/>
      <c r="H4457" s="131"/>
      <c r="I4457" s="204"/>
      <c r="J4457" s="204"/>
      <c r="K4457" s="205"/>
      <c r="L4457" s="205"/>
      <c r="M4457" s="205"/>
      <c r="N4457" s="227">
        <f>Table7[[#This Row],[Drug Cost]]+Table7[[#This Row],[Drug Markup]]+Table7[[#This Row],[Drug Dispensing Fee]]</f>
        <v>0</v>
      </c>
      <c r="O4457" s="132"/>
      <c r="P4457" s="205">
        <f>Table7[[#This Row],[Total Drug Cost]]-Table7[[#This Row],[Total Third-party Pay]]</f>
        <v>0</v>
      </c>
      <c r="Q4457" s="205"/>
      <c r="R4457" s="70" t="e">
        <f>VLOOKUP(Table7[[#This Row],[Patient PHN]],'[1]MASTER LIST'!$C:$D,2,FALSE)</f>
        <v>#N/A</v>
      </c>
    </row>
    <row r="4458" spans="1:18" x14ac:dyDescent="0.25">
      <c r="A4458" s="202"/>
      <c r="B4458" s="203"/>
      <c r="C4458" s="204"/>
      <c r="D4458" s="204"/>
      <c r="E4458" s="204"/>
      <c r="F4458" s="204"/>
      <c r="G4458" s="204"/>
      <c r="H4458" s="131"/>
      <c r="I4458" s="204"/>
      <c r="J4458" s="204"/>
      <c r="K4458" s="205"/>
      <c r="L4458" s="205"/>
      <c r="M4458" s="205"/>
      <c r="N4458" s="227">
        <f>Table7[[#This Row],[Drug Cost]]+Table7[[#This Row],[Drug Markup]]+Table7[[#This Row],[Drug Dispensing Fee]]</f>
        <v>0</v>
      </c>
      <c r="O4458" s="132"/>
      <c r="P4458" s="205">
        <f>Table7[[#This Row],[Total Drug Cost]]-Table7[[#This Row],[Total Third-party Pay]]</f>
        <v>0</v>
      </c>
      <c r="Q4458" s="205"/>
      <c r="R4458" s="70" t="e">
        <f>VLOOKUP(Table7[[#This Row],[Patient PHN]],'[1]MASTER LIST'!$C:$D,2,FALSE)</f>
        <v>#N/A</v>
      </c>
    </row>
    <row r="4459" spans="1:18" x14ac:dyDescent="0.25">
      <c r="A4459" s="202"/>
      <c r="B4459" s="203"/>
      <c r="C4459" s="204"/>
      <c r="D4459" s="204"/>
      <c r="E4459" s="204"/>
      <c r="F4459" s="204"/>
      <c r="G4459" s="204"/>
      <c r="H4459" s="131"/>
      <c r="I4459" s="204"/>
      <c r="J4459" s="204"/>
      <c r="K4459" s="205"/>
      <c r="L4459" s="205"/>
      <c r="M4459" s="205"/>
      <c r="N4459" s="227">
        <f>Table7[[#This Row],[Drug Cost]]+Table7[[#This Row],[Drug Markup]]+Table7[[#This Row],[Drug Dispensing Fee]]</f>
        <v>0</v>
      </c>
      <c r="O4459" s="132"/>
      <c r="P4459" s="205">
        <f>Table7[[#This Row],[Total Drug Cost]]-Table7[[#This Row],[Total Third-party Pay]]</f>
        <v>0</v>
      </c>
      <c r="Q4459" s="205"/>
      <c r="R4459" s="70" t="e">
        <f>VLOOKUP(Table7[[#This Row],[Patient PHN]],'[1]MASTER LIST'!$C:$D,2,FALSE)</f>
        <v>#N/A</v>
      </c>
    </row>
    <row r="4460" spans="1:18" x14ac:dyDescent="0.25">
      <c r="A4460" s="202"/>
      <c r="B4460" s="203"/>
      <c r="C4460" s="204"/>
      <c r="D4460" s="204"/>
      <c r="E4460" s="204"/>
      <c r="F4460" s="204"/>
      <c r="G4460" s="204"/>
      <c r="H4460" s="131"/>
      <c r="I4460" s="204"/>
      <c r="J4460" s="204"/>
      <c r="K4460" s="205"/>
      <c r="L4460" s="205"/>
      <c r="M4460" s="205"/>
      <c r="N4460" s="227">
        <f>Table7[[#This Row],[Drug Cost]]+Table7[[#This Row],[Drug Markup]]+Table7[[#This Row],[Drug Dispensing Fee]]</f>
        <v>0</v>
      </c>
      <c r="O4460" s="132"/>
      <c r="P4460" s="205">
        <f>Table7[[#This Row],[Total Drug Cost]]-Table7[[#This Row],[Total Third-party Pay]]</f>
        <v>0</v>
      </c>
      <c r="Q4460" s="205"/>
      <c r="R4460" s="70" t="e">
        <f>VLOOKUP(Table7[[#This Row],[Patient PHN]],'[1]MASTER LIST'!$C:$D,2,FALSE)</f>
        <v>#N/A</v>
      </c>
    </row>
    <row r="4461" spans="1:18" x14ac:dyDescent="0.25">
      <c r="A4461" s="202"/>
      <c r="B4461" s="203"/>
      <c r="C4461" s="204"/>
      <c r="D4461" s="204"/>
      <c r="E4461" s="204"/>
      <c r="F4461" s="204"/>
      <c r="G4461" s="204"/>
      <c r="H4461" s="131"/>
      <c r="I4461" s="204"/>
      <c r="J4461" s="204"/>
      <c r="K4461" s="205"/>
      <c r="L4461" s="205"/>
      <c r="M4461" s="205"/>
      <c r="N4461" s="227">
        <f>Table7[[#This Row],[Drug Cost]]+Table7[[#This Row],[Drug Markup]]+Table7[[#This Row],[Drug Dispensing Fee]]</f>
        <v>0</v>
      </c>
      <c r="O4461" s="132"/>
      <c r="P4461" s="205">
        <f>Table7[[#This Row],[Total Drug Cost]]-Table7[[#This Row],[Total Third-party Pay]]</f>
        <v>0</v>
      </c>
      <c r="Q4461" s="205"/>
      <c r="R4461" s="70" t="e">
        <f>VLOOKUP(Table7[[#This Row],[Patient PHN]],'[1]MASTER LIST'!$C:$D,2,FALSE)</f>
        <v>#N/A</v>
      </c>
    </row>
    <row r="4462" spans="1:18" x14ac:dyDescent="0.25">
      <c r="A4462" s="202"/>
      <c r="B4462" s="203"/>
      <c r="C4462" s="204"/>
      <c r="D4462" s="204"/>
      <c r="E4462" s="204"/>
      <c r="F4462" s="204"/>
      <c r="G4462" s="204"/>
      <c r="H4462" s="131"/>
      <c r="I4462" s="204"/>
      <c r="J4462" s="204"/>
      <c r="K4462" s="205"/>
      <c r="L4462" s="205"/>
      <c r="M4462" s="205"/>
      <c r="N4462" s="227">
        <f>Table7[[#This Row],[Drug Cost]]+Table7[[#This Row],[Drug Markup]]+Table7[[#This Row],[Drug Dispensing Fee]]</f>
        <v>0</v>
      </c>
      <c r="O4462" s="132"/>
      <c r="P4462" s="205">
        <f>Table7[[#This Row],[Total Drug Cost]]-Table7[[#This Row],[Total Third-party Pay]]</f>
        <v>0</v>
      </c>
      <c r="Q4462" s="205"/>
      <c r="R4462" s="70" t="e">
        <f>VLOOKUP(Table7[[#This Row],[Patient PHN]],'[1]MASTER LIST'!$C:$D,2,FALSE)</f>
        <v>#N/A</v>
      </c>
    </row>
    <row r="4463" spans="1:18" x14ac:dyDescent="0.25">
      <c r="A4463" s="202"/>
      <c r="B4463" s="203"/>
      <c r="C4463" s="204"/>
      <c r="D4463" s="204"/>
      <c r="E4463" s="204"/>
      <c r="F4463" s="204"/>
      <c r="G4463" s="204"/>
      <c r="H4463" s="131"/>
      <c r="I4463" s="204"/>
      <c r="J4463" s="204"/>
      <c r="K4463" s="205"/>
      <c r="L4463" s="205"/>
      <c r="M4463" s="205"/>
      <c r="N4463" s="227">
        <f>Table7[[#This Row],[Drug Cost]]+Table7[[#This Row],[Drug Markup]]+Table7[[#This Row],[Drug Dispensing Fee]]</f>
        <v>0</v>
      </c>
      <c r="O4463" s="132"/>
      <c r="P4463" s="205">
        <f>Table7[[#This Row],[Total Drug Cost]]-Table7[[#This Row],[Total Third-party Pay]]</f>
        <v>0</v>
      </c>
      <c r="Q4463" s="205"/>
      <c r="R4463" s="70" t="e">
        <f>VLOOKUP(Table7[[#This Row],[Patient PHN]],'[1]MASTER LIST'!$C:$D,2,FALSE)</f>
        <v>#N/A</v>
      </c>
    </row>
    <row r="4464" spans="1:18" x14ac:dyDescent="0.25">
      <c r="A4464" s="202"/>
      <c r="B4464" s="203"/>
      <c r="C4464" s="204"/>
      <c r="D4464" s="204"/>
      <c r="E4464" s="204"/>
      <c r="F4464" s="204"/>
      <c r="G4464" s="204"/>
      <c r="H4464" s="131"/>
      <c r="I4464" s="204"/>
      <c r="J4464" s="204"/>
      <c r="K4464" s="205"/>
      <c r="L4464" s="205"/>
      <c r="M4464" s="205"/>
      <c r="N4464" s="227">
        <f>Table7[[#This Row],[Drug Cost]]+Table7[[#This Row],[Drug Markup]]+Table7[[#This Row],[Drug Dispensing Fee]]</f>
        <v>0</v>
      </c>
      <c r="O4464" s="132"/>
      <c r="P4464" s="205">
        <f>Table7[[#This Row],[Total Drug Cost]]-Table7[[#This Row],[Total Third-party Pay]]</f>
        <v>0</v>
      </c>
      <c r="Q4464" s="205"/>
      <c r="R4464" s="70" t="e">
        <f>VLOOKUP(Table7[[#This Row],[Patient PHN]],'[1]MASTER LIST'!$C:$D,2,FALSE)</f>
        <v>#N/A</v>
      </c>
    </row>
    <row r="4465" spans="1:18" x14ac:dyDescent="0.25">
      <c r="A4465" s="202"/>
      <c r="B4465" s="203"/>
      <c r="C4465" s="204"/>
      <c r="D4465" s="204"/>
      <c r="E4465" s="204"/>
      <c r="F4465" s="204"/>
      <c r="G4465" s="204"/>
      <c r="H4465" s="131"/>
      <c r="I4465" s="204"/>
      <c r="J4465" s="204"/>
      <c r="K4465" s="205"/>
      <c r="L4465" s="205"/>
      <c r="M4465" s="205"/>
      <c r="N4465" s="227">
        <f>Table7[[#This Row],[Drug Cost]]+Table7[[#This Row],[Drug Markup]]+Table7[[#This Row],[Drug Dispensing Fee]]</f>
        <v>0</v>
      </c>
      <c r="O4465" s="132"/>
      <c r="P4465" s="205">
        <f>Table7[[#This Row],[Total Drug Cost]]-Table7[[#This Row],[Total Third-party Pay]]</f>
        <v>0</v>
      </c>
      <c r="Q4465" s="205"/>
      <c r="R4465" s="70" t="e">
        <f>VLOOKUP(Table7[[#This Row],[Patient PHN]],'[1]MASTER LIST'!$C:$D,2,FALSE)</f>
        <v>#N/A</v>
      </c>
    </row>
    <row r="4466" spans="1:18" x14ac:dyDescent="0.25">
      <c r="A4466" s="202"/>
      <c r="B4466" s="203"/>
      <c r="C4466" s="204"/>
      <c r="D4466" s="204"/>
      <c r="E4466" s="204"/>
      <c r="F4466" s="204"/>
      <c r="G4466" s="204"/>
      <c r="H4466" s="131"/>
      <c r="I4466" s="204"/>
      <c r="J4466" s="204"/>
      <c r="K4466" s="205"/>
      <c r="L4466" s="205"/>
      <c r="M4466" s="205"/>
      <c r="N4466" s="227">
        <f>Table7[[#This Row],[Drug Cost]]+Table7[[#This Row],[Drug Markup]]+Table7[[#This Row],[Drug Dispensing Fee]]</f>
        <v>0</v>
      </c>
      <c r="O4466" s="132"/>
      <c r="P4466" s="205">
        <f>Table7[[#This Row],[Total Drug Cost]]-Table7[[#This Row],[Total Third-party Pay]]</f>
        <v>0</v>
      </c>
      <c r="Q4466" s="205"/>
      <c r="R4466" s="70" t="e">
        <f>VLOOKUP(Table7[[#This Row],[Patient PHN]],'[1]MASTER LIST'!$C:$D,2,FALSE)</f>
        <v>#N/A</v>
      </c>
    </row>
    <row r="4467" spans="1:18" x14ac:dyDescent="0.25">
      <c r="A4467" s="202"/>
      <c r="B4467" s="203"/>
      <c r="C4467" s="204"/>
      <c r="D4467" s="204"/>
      <c r="E4467" s="204"/>
      <c r="F4467" s="204"/>
      <c r="G4467" s="204"/>
      <c r="H4467" s="131"/>
      <c r="I4467" s="204"/>
      <c r="J4467" s="204"/>
      <c r="K4467" s="205"/>
      <c r="L4467" s="205"/>
      <c r="M4467" s="205"/>
      <c r="N4467" s="227">
        <f>Table7[[#This Row],[Drug Cost]]+Table7[[#This Row],[Drug Markup]]+Table7[[#This Row],[Drug Dispensing Fee]]</f>
        <v>0</v>
      </c>
      <c r="O4467" s="132"/>
      <c r="P4467" s="205">
        <f>Table7[[#This Row],[Total Drug Cost]]-Table7[[#This Row],[Total Third-party Pay]]</f>
        <v>0</v>
      </c>
      <c r="Q4467" s="205"/>
      <c r="R4467" s="70" t="e">
        <f>VLOOKUP(Table7[[#This Row],[Patient PHN]],'[1]MASTER LIST'!$C:$D,2,FALSE)</f>
        <v>#N/A</v>
      </c>
    </row>
    <row r="4468" spans="1:18" x14ac:dyDescent="0.25">
      <c r="A4468" s="202"/>
      <c r="B4468" s="203"/>
      <c r="C4468" s="204"/>
      <c r="D4468" s="204"/>
      <c r="E4468" s="204"/>
      <c r="F4468" s="204"/>
      <c r="G4468" s="204"/>
      <c r="H4468" s="131"/>
      <c r="I4468" s="204"/>
      <c r="J4468" s="204"/>
      <c r="K4468" s="205"/>
      <c r="L4468" s="205"/>
      <c r="M4468" s="205"/>
      <c r="N4468" s="227">
        <f>Table7[[#This Row],[Drug Cost]]+Table7[[#This Row],[Drug Markup]]+Table7[[#This Row],[Drug Dispensing Fee]]</f>
        <v>0</v>
      </c>
      <c r="O4468" s="132"/>
      <c r="P4468" s="205">
        <f>Table7[[#This Row],[Total Drug Cost]]-Table7[[#This Row],[Total Third-party Pay]]</f>
        <v>0</v>
      </c>
      <c r="Q4468" s="205"/>
      <c r="R4468" s="70" t="e">
        <f>VLOOKUP(Table7[[#This Row],[Patient PHN]],'[1]MASTER LIST'!$C:$D,2,FALSE)</f>
        <v>#N/A</v>
      </c>
    </row>
    <row r="4469" spans="1:18" x14ac:dyDescent="0.25">
      <c r="A4469" s="202"/>
      <c r="B4469" s="203"/>
      <c r="C4469" s="204"/>
      <c r="D4469" s="204"/>
      <c r="E4469" s="204"/>
      <c r="F4469" s="204"/>
      <c r="G4469" s="204"/>
      <c r="H4469" s="131"/>
      <c r="I4469" s="204"/>
      <c r="J4469" s="204"/>
      <c r="K4469" s="205"/>
      <c r="L4469" s="205"/>
      <c r="M4469" s="205"/>
      <c r="N4469" s="227">
        <f>Table7[[#This Row],[Drug Cost]]+Table7[[#This Row],[Drug Markup]]+Table7[[#This Row],[Drug Dispensing Fee]]</f>
        <v>0</v>
      </c>
      <c r="O4469" s="132"/>
      <c r="P4469" s="205">
        <f>Table7[[#This Row],[Total Drug Cost]]-Table7[[#This Row],[Total Third-party Pay]]</f>
        <v>0</v>
      </c>
      <c r="Q4469" s="205"/>
      <c r="R4469" s="70" t="e">
        <f>VLOOKUP(Table7[[#This Row],[Patient PHN]],'[1]MASTER LIST'!$C:$D,2,FALSE)</f>
        <v>#N/A</v>
      </c>
    </row>
    <row r="4470" spans="1:18" x14ac:dyDescent="0.25">
      <c r="A4470" s="202"/>
      <c r="B4470" s="203"/>
      <c r="C4470" s="204"/>
      <c r="D4470" s="204"/>
      <c r="E4470" s="204"/>
      <c r="F4470" s="204"/>
      <c r="G4470" s="204"/>
      <c r="H4470" s="131"/>
      <c r="I4470" s="204"/>
      <c r="J4470" s="204"/>
      <c r="K4470" s="205"/>
      <c r="L4470" s="205"/>
      <c r="M4470" s="205"/>
      <c r="N4470" s="227">
        <f>Table7[[#This Row],[Drug Cost]]+Table7[[#This Row],[Drug Markup]]+Table7[[#This Row],[Drug Dispensing Fee]]</f>
        <v>0</v>
      </c>
      <c r="O4470" s="132"/>
      <c r="P4470" s="205">
        <f>Table7[[#This Row],[Total Drug Cost]]-Table7[[#This Row],[Total Third-party Pay]]</f>
        <v>0</v>
      </c>
      <c r="Q4470" s="205"/>
      <c r="R4470" s="70" t="e">
        <f>VLOOKUP(Table7[[#This Row],[Patient PHN]],'[1]MASTER LIST'!$C:$D,2,FALSE)</f>
        <v>#N/A</v>
      </c>
    </row>
    <row r="4471" spans="1:18" x14ac:dyDescent="0.25">
      <c r="A4471" s="202"/>
      <c r="B4471" s="203"/>
      <c r="C4471" s="204"/>
      <c r="D4471" s="204"/>
      <c r="E4471" s="204"/>
      <c r="F4471" s="204"/>
      <c r="G4471" s="204"/>
      <c r="H4471" s="131"/>
      <c r="I4471" s="204"/>
      <c r="J4471" s="204"/>
      <c r="K4471" s="205"/>
      <c r="L4471" s="205"/>
      <c r="M4471" s="205"/>
      <c r="N4471" s="227">
        <f>Table7[[#This Row],[Drug Cost]]+Table7[[#This Row],[Drug Markup]]+Table7[[#This Row],[Drug Dispensing Fee]]</f>
        <v>0</v>
      </c>
      <c r="O4471" s="132"/>
      <c r="P4471" s="205">
        <f>Table7[[#This Row],[Total Drug Cost]]-Table7[[#This Row],[Total Third-party Pay]]</f>
        <v>0</v>
      </c>
      <c r="Q4471" s="205"/>
      <c r="R4471" s="70" t="e">
        <f>VLOOKUP(Table7[[#This Row],[Patient PHN]],'[1]MASTER LIST'!$C:$D,2,FALSE)</f>
        <v>#N/A</v>
      </c>
    </row>
    <row r="4472" spans="1:18" x14ac:dyDescent="0.25">
      <c r="A4472" s="202"/>
      <c r="B4472" s="203"/>
      <c r="C4472" s="204"/>
      <c r="D4472" s="204"/>
      <c r="E4472" s="204"/>
      <c r="F4472" s="204"/>
      <c r="G4472" s="204"/>
      <c r="H4472" s="131"/>
      <c r="I4472" s="204"/>
      <c r="J4472" s="204"/>
      <c r="K4472" s="205"/>
      <c r="L4472" s="205"/>
      <c r="M4472" s="205"/>
      <c r="N4472" s="227">
        <f>Table7[[#This Row],[Drug Cost]]+Table7[[#This Row],[Drug Markup]]+Table7[[#This Row],[Drug Dispensing Fee]]</f>
        <v>0</v>
      </c>
      <c r="O4472" s="132"/>
      <c r="P4472" s="205">
        <f>Table7[[#This Row],[Total Drug Cost]]-Table7[[#This Row],[Total Third-party Pay]]</f>
        <v>0</v>
      </c>
      <c r="Q4472" s="205"/>
      <c r="R4472" s="70" t="e">
        <f>VLOOKUP(Table7[[#This Row],[Patient PHN]],'[1]MASTER LIST'!$C:$D,2,FALSE)</f>
        <v>#N/A</v>
      </c>
    </row>
    <row r="4473" spans="1:18" x14ac:dyDescent="0.25">
      <c r="A4473" s="202"/>
      <c r="B4473" s="203"/>
      <c r="C4473" s="204"/>
      <c r="D4473" s="204"/>
      <c r="E4473" s="204"/>
      <c r="F4473" s="204"/>
      <c r="G4473" s="204"/>
      <c r="H4473" s="131"/>
      <c r="I4473" s="204"/>
      <c r="J4473" s="204"/>
      <c r="K4473" s="205"/>
      <c r="L4473" s="205"/>
      <c r="M4473" s="205"/>
      <c r="N4473" s="227">
        <f>Table7[[#This Row],[Drug Cost]]+Table7[[#This Row],[Drug Markup]]+Table7[[#This Row],[Drug Dispensing Fee]]</f>
        <v>0</v>
      </c>
      <c r="O4473" s="132"/>
      <c r="P4473" s="205">
        <f>Table7[[#This Row],[Total Drug Cost]]-Table7[[#This Row],[Total Third-party Pay]]</f>
        <v>0</v>
      </c>
      <c r="Q4473" s="205"/>
      <c r="R4473" s="70" t="e">
        <f>VLOOKUP(Table7[[#This Row],[Patient PHN]],'[1]MASTER LIST'!$C:$D,2,FALSE)</f>
        <v>#N/A</v>
      </c>
    </row>
    <row r="4474" spans="1:18" x14ac:dyDescent="0.25">
      <c r="A4474" s="202"/>
      <c r="B4474" s="203"/>
      <c r="C4474" s="204"/>
      <c r="D4474" s="204"/>
      <c r="E4474" s="204"/>
      <c r="F4474" s="204"/>
      <c r="G4474" s="204"/>
      <c r="H4474" s="131"/>
      <c r="I4474" s="204"/>
      <c r="J4474" s="204"/>
      <c r="K4474" s="205"/>
      <c r="L4474" s="205"/>
      <c r="M4474" s="205"/>
      <c r="N4474" s="227">
        <f>Table7[[#This Row],[Drug Cost]]+Table7[[#This Row],[Drug Markup]]+Table7[[#This Row],[Drug Dispensing Fee]]</f>
        <v>0</v>
      </c>
      <c r="O4474" s="132"/>
      <c r="P4474" s="205">
        <f>Table7[[#This Row],[Total Drug Cost]]-Table7[[#This Row],[Total Third-party Pay]]</f>
        <v>0</v>
      </c>
      <c r="Q4474" s="205"/>
      <c r="R4474" s="70" t="e">
        <f>VLOOKUP(Table7[[#This Row],[Patient PHN]],'[1]MASTER LIST'!$C:$D,2,FALSE)</f>
        <v>#N/A</v>
      </c>
    </row>
    <row r="4475" spans="1:18" x14ac:dyDescent="0.25">
      <c r="A4475" s="202"/>
      <c r="B4475" s="203"/>
      <c r="C4475" s="204"/>
      <c r="D4475" s="204"/>
      <c r="E4475" s="204"/>
      <c r="F4475" s="204"/>
      <c r="G4475" s="204"/>
      <c r="H4475" s="131"/>
      <c r="I4475" s="204"/>
      <c r="J4475" s="204"/>
      <c r="K4475" s="205"/>
      <c r="L4475" s="205"/>
      <c r="M4475" s="205"/>
      <c r="N4475" s="227">
        <f>Table7[[#This Row],[Drug Cost]]+Table7[[#This Row],[Drug Markup]]+Table7[[#This Row],[Drug Dispensing Fee]]</f>
        <v>0</v>
      </c>
      <c r="O4475" s="132"/>
      <c r="P4475" s="205">
        <f>Table7[[#This Row],[Total Drug Cost]]-Table7[[#This Row],[Total Third-party Pay]]</f>
        <v>0</v>
      </c>
      <c r="Q4475" s="205"/>
      <c r="R4475" s="70" t="e">
        <f>VLOOKUP(Table7[[#This Row],[Patient PHN]],'[1]MASTER LIST'!$C:$D,2,FALSE)</f>
        <v>#N/A</v>
      </c>
    </row>
    <row r="4476" spans="1:18" x14ac:dyDescent="0.25">
      <c r="A4476" s="202"/>
      <c r="B4476" s="203"/>
      <c r="C4476" s="204"/>
      <c r="D4476" s="204"/>
      <c r="E4476" s="204"/>
      <c r="F4476" s="204"/>
      <c r="G4476" s="204"/>
      <c r="H4476" s="131"/>
      <c r="I4476" s="204"/>
      <c r="J4476" s="204"/>
      <c r="K4476" s="205"/>
      <c r="L4476" s="205"/>
      <c r="M4476" s="205"/>
      <c r="N4476" s="227">
        <f>Table7[[#This Row],[Drug Cost]]+Table7[[#This Row],[Drug Markup]]+Table7[[#This Row],[Drug Dispensing Fee]]</f>
        <v>0</v>
      </c>
      <c r="O4476" s="132"/>
      <c r="P4476" s="205">
        <f>Table7[[#This Row],[Total Drug Cost]]-Table7[[#This Row],[Total Third-party Pay]]</f>
        <v>0</v>
      </c>
      <c r="Q4476" s="205"/>
      <c r="R4476" s="70" t="e">
        <f>VLOOKUP(Table7[[#This Row],[Patient PHN]],'[1]MASTER LIST'!$C:$D,2,FALSE)</f>
        <v>#N/A</v>
      </c>
    </row>
    <row r="4477" spans="1:18" x14ac:dyDescent="0.25">
      <c r="A4477" s="202"/>
      <c r="B4477" s="203"/>
      <c r="C4477" s="204"/>
      <c r="D4477" s="204"/>
      <c r="E4477" s="204"/>
      <c r="F4477" s="204"/>
      <c r="G4477" s="204"/>
      <c r="H4477" s="131"/>
      <c r="I4477" s="204"/>
      <c r="J4477" s="204"/>
      <c r="K4477" s="205"/>
      <c r="L4477" s="205"/>
      <c r="M4477" s="205"/>
      <c r="N4477" s="227">
        <f>Table7[[#This Row],[Drug Cost]]+Table7[[#This Row],[Drug Markup]]+Table7[[#This Row],[Drug Dispensing Fee]]</f>
        <v>0</v>
      </c>
      <c r="O4477" s="132"/>
      <c r="P4477" s="205">
        <f>Table7[[#This Row],[Total Drug Cost]]-Table7[[#This Row],[Total Third-party Pay]]</f>
        <v>0</v>
      </c>
      <c r="Q4477" s="205"/>
      <c r="R4477" s="70" t="e">
        <f>VLOOKUP(Table7[[#This Row],[Patient PHN]],'[1]MASTER LIST'!$C:$D,2,FALSE)</f>
        <v>#N/A</v>
      </c>
    </row>
    <row r="4478" spans="1:18" x14ac:dyDescent="0.25">
      <c r="A4478" s="202"/>
      <c r="B4478" s="203"/>
      <c r="C4478" s="204"/>
      <c r="D4478" s="204"/>
      <c r="E4478" s="204"/>
      <c r="F4478" s="204"/>
      <c r="G4478" s="204"/>
      <c r="H4478" s="131"/>
      <c r="I4478" s="204"/>
      <c r="J4478" s="204"/>
      <c r="K4478" s="205"/>
      <c r="L4478" s="205"/>
      <c r="M4478" s="205"/>
      <c r="N4478" s="227">
        <f>Table7[[#This Row],[Drug Cost]]+Table7[[#This Row],[Drug Markup]]+Table7[[#This Row],[Drug Dispensing Fee]]</f>
        <v>0</v>
      </c>
      <c r="O4478" s="132"/>
      <c r="P4478" s="205">
        <f>Table7[[#This Row],[Total Drug Cost]]-Table7[[#This Row],[Total Third-party Pay]]</f>
        <v>0</v>
      </c>
      <c r="Q4478" s="205"/>
      <c r="R4478" s="70" t="e">
        <f>VLOOKUP(Table7[[#This Row],[Patient PHN]],'[1]MASTER LIST'!$C:$D,2,FALSE)</f>
        <v>#N/A</v>
      </c>
    </row>
    <row r="4479" spans="1:18" x14ac:dyDescent="0.25">
      <c r="A4479" s="202"/>
      <c r="B4479" s="203"/>
      <c r="C4479" s="204"/>
      <c r="D4479" s="204"/>
      <c r="E4479" s="204"/>
      <c r="F4479" s="204"/>
      <c r="G4479" s="204"/>
      <c r="H4479" s="131"/>
      <c r="I4479" s="204"/>
      <c r="J4479" s="204"/>
      <c r="K4479" s="205"/>
      <c r="L4479" s="205"/>
      <c r="M4479" s="205"/>
      <c r="N4479" s="227">
        <f>Table7[[#This Row],[Drug Cost]]+Table7[[#This Row],[Drug Markup]]+Table7[[#This Row],[Drug Dispensing Fee]]</f>
        <v>0</v>
      </c>
      <c r="O4479" s="132"/>
      <c r="P4479" s="205">
        <f>Table7[[#This Row],[Total Drug Cost]]-Table7[[#This Row],[Total Third-party Pay]]</f>
        <v>0</v>
      </c>
      <c r="Q4479" s="205"/>
      <c r="R4479" s="70" t="e">
        <f>VLOOKUP(Table7[[#This Row],[Patient PHN]],'[1]MASTER LIST'!$C:$D,2,FALSE)</f>
        <v>#N/A</v>
      </c>
    </row>
    <row r="4480" spans="1:18" x14ac:dyDescent="0.25">
      <c r="A4480" s="202"/>
      <c r="B4480" s="203"/>
      <c r="C4480" s="204"/>
      <c r="D4480" s="204"/>
      <c r="E4480" s="204"/>
      <c r="F4480" s="204"/>
      <c r="G4480" s="204"/>
      <c r="H4480" s="131"/>
      <c r="I4480" s="204"/>
      <c r="J4480" s="204"/>
      <c r="K4480" s="205"/>
      <c r="L4480" s="205"/>
      <c r="M4480" s="205"/>
      <c r="N4480" s="227">
        <f>Table7[[#This Row],[Drug Cost]]+Table7[[#This Row],[Drug Markup]]+Table7[[#This Row],[Drug Dispensing Fee]]</f>
        <v>0</v>
      </c>
      <c r="O4480" s="132"/>
      <c r="P4480" s="205">
        <f>Table7[[#This Row],[Total Drug Cost]]-Table7[[#This Row],[Total Third-party Pay]]</f>
        <v>0</v>
      </c>
      <c r="Q4480" s="205"/>
      <c r="R4480" s="70" t="e">
        <f>VLOOKUP(Table7[[#This Row],[Patient PHN]],'[1]MASTER LIST'!$C:$D,2,FALSE)</f>
        <v>#N/A</v>
      </c>
    </row>
    <row r="4481" spans="1:18" x14ac:dyDescent="0.25">
      <c r="A4481" s="202"/>
      <c r="B4481" s="203"/>
      <c r="C4481" s="204"/>
      <c r="D4481" s="204"/>
      <c r="E4481" s="204"/>
      <c r="F4481" s="204"/>
      <c r="G4481" s="204"/>
      <c r="H4481" s="131"/>
      <c r="I4481" s="204"/>
      <c r="J4481" s="204"/>
      <c r="K4481" s="205"/>
      <c r="L4481" s="205"/>
      <c r="M4481" s="205"/>
      <c r="N4481" s="227">
        <f>Table7[[#This Row],[Drug Cost]]+Table7[[#This Row],[Drug Markup]]+Table7[[#This Row],[Drug Dispensing Fee]]</f>
        <v>0</v>
      </c>
      <c r="O4481" s="132"/>
      <c r="P4481" s="205">
        <f>Table7[[#This Row],[Total Drug Cost]]-Table7[[#This Row],[Total Third-party Pay]]</f>
        <v>0</v>
      </c>
      <c r="Q4481" s="205"/>
      <c r="R4481" s="70" t="e">
        <f>VLOOKUP(Table7[[#This Row],[Patient PHN]],'[1]MASTER LIST'!$C:$D,2,FALSE)</f>
        <v>#N/A</v>
      </c>
    </row>
    <row r="4482" spans="1:18" x14ac:dyDescent="0.25">
      <c r="A4482" s="202"/>
      <c r="B4482" s="203"/>
      <c r="C4482" s="204"/>
      <c r="D4482" s="204"/>
      <c r="E4482" s="204"/>
      <c r="F4482" s="204"/>
      <c r="G4482" s="204"/>
      <c r="H4482" s="131"/>
      <c r="I4482" s="204"/>
      <c r="J4482" s="204"/>
      <c r="K4482" s="205"/>
      <c r="L4482" s="205"/>
      <c r="M4482" s="205"/>
      <c r="N4482" s="227">
        <f>Table7[[#This Row],[Drug Cost]]+Table7[[#This Row],[Drug Markup]]+Table7[[#This Row],[Drug Dispensing Fee]]</f>
        <v>0</v>
      </c>
      <c r="O4482" s="132"/>
      <c r="P4482" s="205">
        <f>Table7[[#This Row],[Total Drug Cost]]-Table7[[#This Row],[Total Third-party Pay]]</f>
        <v>0</v>
      </c>
      <c r="Q4482" s="205"/>
      <c r="R4482" s="70" t="e">
        <f>VLOOKUP(Table7[[#This Row],[Patient PHN]],'[1]MASTER LIST'!$C:$D,2,FALSE)</f>
        <v>#N/A</v>
      </c>
    </row>
    <row r="4483" spans="1:18" x14ac:dyDescent="0.25">
      <c r="A4483" s="202"/>
      <c r="B4483" s="203"/>
      <c r="C4483" s="204"/>
      <c r="D4483" s="204"/>
      <c r="E4483" s="204"/>
      <c r="F4483" s="204"/>
      <c r="G4483" s="204"/>
      <c r="H4483" s="131"/>
      <c r="I4483" s="204"/>
      <c r="J4483" s="204"/>
      <c r="K4483" s="205"/>
      <c r="L4483" s="205"/>
      <c r="M4483" s="205"/>
      <c r="N4483" s="227">
        <f>Table7[[#This Row],[Drug Cost]]+Table7[[#This Row],[Drug Markup]]+Table7[[#This Row],[Drug Dispensing Fee]]</f>
        <v>0</v>
      </c>
      <c r="O4483" s="132"/>
      <c r="P4483" s="205">
        <f>Table7[[#This Row],[Total Drug Cost]]-Table7[[#This Row],[Total Third-party Pay]]</f>
        <v>0</v>
      </c>
      <c r="Q4483" s="205"/>
      <c r="R4483" s="70" t="e">
        <f>VLOOKUP(Table7[[#This Row],[Patient PHN]],'[1]MASTER LIST'!$C:$D,2,FALSE)</f>
        <v>#N/A</v>
      </c>
    </row>
    <row r="4484" spans="1:18" x14ac:dyDescent="0.25">
      <c r="A4484" s="202"/>
      <c r="B4484" s="203"/>
      <c r="C4484" s="204"/>
      <c r="D4484" s="204"/>
      <c r="E4484" s="204"/>
      <c r="F4484" s="204"/>
      <c r="G4484" s="204"/>
      <c r="H4484" s="131"/>
      <c r="I4484" s="204"/>
      <c r="J4484" s="204"/>
      <c r="K4484" s="205"/>
      <c r="L4484" s="205"/>
      <c r="M4484" s="205"/>
      <c r="N4484" s="227">
        <f>Table7[[#This Row],[Drug Cost]]+Table7[[#This Row],[Drug Markup]]+Table7[[#This Row],[Drug Dispensing Fee]]</f>
        <v>0</v>
      </c>
      <c r="O4484" s="132"/>
      <c r="P4484" s="205">
        <f>Table7[[#This Row],[Total Drug Cost]]-Table7[[#This Row],[Total Third-party Pay]]</f>
        <v>0</v>
      </c>
      <c r="Q4484" s="205"/>
      <c r="R4484" s="70" t="e">
        <f>VLOOKUP(Table7[[#This Row],[Patient PHN]],'[1]MASTER LIST'!$C:$D,2,FALSE)</f>
        <v>#N/A</v>
      </c>
    </row>
    <row r="4485" spans="1:18" x14ac:dyDescent="0.25">
      <c r="A4485" s="202"/>
      <c r="B4485" s="203"/>
      <c r="C4485" s="204"/>
      <c r="D4485" s="204"/>
      <c r="E4485" s="204"/>
      <c r="F4485" s="204"/>
      <c r="G4485" s="204"/>
      <c r="H4485" s="131"/>
      <c r="I4485" s="204"/>
      <c r="J4485" s="204"/>
      <c r="K4485" s="205"/>
      <c r="L4485" s="205"/>
      <c r="M4485" s="205"/>
      <c r="N4485" s="227">
        <f>Table7[[#This Row],[Drug Cost]]+Table7[[#This Row],[Drug Markup]]+Table7[[#This Row],[Drug Dispensing Fee]]</f>
        <v>0</v>
      </c>
      <c r="O4485" s="132"/>
      <c r="P4485" s="205">
        <f>Table7[[#This Row],[Total Drug Cost]]-Table7[[#This Row],[Total Third-party Pay]]</f>
        <v>0</v>
      </c>
      <c r="Q4485" s="205"/>
      <c r="R4485" s="70" t="e">
        <f>VLOOKUP(Table7[[#This Row],[Patient PHN]],'[1]MASTER LIST'!$C:$D,2,FALSE)</f>
        <v>#N/A</v>
      </c>
    </row>
    <row r="4486" spans="1:18" x14ac:dyDescent="0.25">
      <c r="A4486" s="202"/>
      <c r="B4486" s="203"/>
      <c r="C4486" s="204"/>
      <c r="D4486" s="204"/>
      <c r="E4486" s="204"/>
      <c r="F4486" s="204"/>
      <c r="G4486" s="204"/>
      <c r="H4486" s="131"/>
      <c r="I4486" s="204"/>
      <c r="J4486" s="204"/>
      <c r="K4486" s="205"/>
      <c r="L4486" s="205"/>
      <c r="M4486" s="205"/>
      <c r="N4486" s="227">
        <f>Table7[[#This Row],[Drug Cost]]+Table7[[#This Row],[Drug Markup]]+Table7[[#This Row],[Drug Dispensing Fee]]</f>
        <v>0</v>
      </c>
      <c r="O4486" s="132"/>
      <c r="P4486" s="205">
        <f>Table7[[#This Row],[Total Drug Cost]]-Table7[[#This Row],[Total Third-party Pay]]</f>
        <v>0</v>
      </c>
      <c r="Q4486" s="205"/>
      <c r="R4486" s="70" t="e">
        <f>VLOOKUP(Table7[[#This Row],[Patient PHN]],'[1]MASTER LIST'!$C:$D,2,FALSE)</f>
        <v>#N/A</v>
      </c>
    </row>
    <row r="4487" spans="1:18" x14ac:dyDescent="0.25">
      <c r="A4487" s="202"/>
      <c r="B4487" s="203"/>
      <c r="C4487" s="204"/>
      <c r="D4487" s="204"/>
      <c r="E4487" s="204"/>
      <c r="F4487" s="204"/>
      <c r="G4487" s="204"/>
      <c r="H4487" s="131"/>
      <c r="I4487" s="204"/>
      <c r="J4487" s="204"/>
      <c r="K4487" s="205"/>
      <c r="L4487" s="205"/>
      <c r="M4487" s="205"/>
      <c r="N4487" s="227">
        <f>Table7[[#This Row],[Drug Cost]]+Table7[[#This Row],[Drug Markup]]+Table7[[#This Row],[Drug Dispensing Fee]]</f>
        <v>0</v>
      </c>
      <c r="O4487" s="132"/>
      <c r="P4487" s="205">
        <f>Table7[[#This Row],[Total Drug Cost]]-Table7[[#This Row],[Total Third-party Pay]]</f>
        <v>0</v>
      </c>
      <c r="Q4487" s="205"/>
      <c r="R4487" s="70" t="e">
        <f>VLOOKUP(Table7[[#This Row],[Patient PHN]],'[1]MASTER LIST'!$C:$D,2,FALSE)</f>
        <v>#N/A</v>
      </c>
    </row>
    <row r="4488" spans="1:18" x14ac:dyDescent="0.25">
      <c r="A4488" s="202"/>
      <c r="B4488" s="203"/>
      <c r="C4488" s="204"/>
      <c r="D4488" s="204"/>
      <c r="E4488" s="204"/>
      <c r="F4488" s="204"/>
      <c r="G4488" s="204"/>
      <c r="H4488" s="131"/>
      <c r="I4488" s="204"/>
      <c r="J4488" s="204"/>
      <c r="K4488" s="205"/>
      <c r="L4488" s="205"/>
      <c r="M4488" s="205"/>
      <c r="N4488" s="227">
        <f>Table7[[#This Row],[Drug Cost]]+Table7[[#This Row],[Drug Markup]]+Table7[[#This Row],[Drug Dispensing Fee]]</f>
        <v>0</v>
      </c>
      <c r="O4488" s="132"/>
      <c r="P4488" s="205">
        <f>Table7[[#This Row],[Total Drug Cost]]-Table7[[#This Row],[Total Third-party Pay]]</f>
        <v>0</v>
      </c>
      <c r="Q4488" s="205"/>
      <c r="R4488" s="70" t="e">
        <f>VLOOKUP(Table7[[#This Row],[Patient PHN]],'[1]MASTER LIST'!$C:$D,2,FALSE)</f>
        <v>#N/A</v>
      </c>
    </row>
    <row r="4489" spans="1:18" x14ac:dyDescent="0.25">
      <c r="A4489" s="202"/>
      <c r="B4489" s="203"/>
      <c r="C4489" s="204"/>
      <c r="D4489" s="204"/>
      <c r="E4489" s="204"/>
      <c r="F4489" s="204"/>
      <c r="G4489" s="204"/>
      <c r="H4489" s="131"/>
      <c r="I4489" s="204"/>
      <c r="J4489" s="204"/>
      <c r="K4489" s="205"/>
      <c r="L4489" s="205"/>
      <c r="M4489" s="205"/>
      <c r="N4489" s="227">
        <f>Table7[[#This Row],[Drug Cost]]+Table7[[#This Row],[Drug Markup]]+Table7[[#This Row],[Drug Dispensing Fee]]</f>
        <v>0</v>
      </c>
      <c r="O4489" s="132"/>
      <c r="P4489" s="205">
        <f>Table7[[#This Row],[Total Drug Cost]]-Table7[[#This Row],[Total Third-party Pay]]</f>
        <v>0</v>
      </c>
      <c r="Q4489" s="205"/>
      <c r="R4489" s="70" t="e">
        <f>VLOOKUP(Table7[[#This Row],[Patient PHN]],'[1]MASTER LIST'!$C:$D,2,FALSE)</f>
        <v>#N/A</v>
      </c>
    </row>
    <row r="4490" spans="1:18" x14ac:dyDescent="0.25">
      <c r="A4490" s="202"/>
      <c r="B4490" s="203"/>
      <c r="C4490" s="204"/>
      <c r="D4490" s="204"/>
      <c r="E4490" s="204"/>
      <c r="F4490" s="204"/>
      <c r="G4490" s="204"/>
      <c r="H4490" s="131"/>
      <c r="I4490" s="204"/>
      <c r="J4490" s="204"/>
      <c r="K4490" s="205"/>
      <c r="L4490" s="205"/>
      <c r="M4490" s="205"/>
      <c r="N4490" s="227">
        <f>Table7[[#This Row],[Drug Cost]]+Table7[[#This Row],[Drug Markup]]+Table7[[#This Row],[Drug Dispensing Fee]]</f>
        <v>0</v>
      </c>
      <c r="O4490" s="132"/>
      <c r="P4490" s="205">
        <f>Table7[[#This Row],[Total Drug Cost]]-Table7[[#This Row],[Total Third-party Pay]]</f>
        <v>0</v>
      </c>
      <c r="Q4490" s="205"/>
      <c r="R4490" s="70" t="e">
        <f>VLOOKUP(Table7[[#This Row],[Patient PHN]],'[1]MASTER LIST'!$C:$D,2,FALSE)</f>
        <v>#N/A</v>
      </c>
    </row>
    <row r="4491" spans="1:18" x14ac:dyDescent="0.25">
      <c r="A4491" s="202"/>
      <c r="B4491" s="203"/>
      <c r="C4491" s="204"/>
      <c r="D4491" s="204"/>
      <c r="E4491" s="204"/>
      <c r="F4491" s="204"/>
      <c r="G4491" s="204"/>
      <c r="H4491" s="131"/>
      <c r="I4491" s="204"/>
      <c r="J4491" s="204"/>
      <c r="K4491" s="205"/>
      <c r="L4491" s="205"/>
      <c r="M4491" s="205"/>
      <c r="N4491" s="227">
        <f>Table7[[#This Row],[Drug Cost]]+Table7[[#This Row],[Drug Markup]]+Table7[[#This Row],[Drug Dispensing Fee]]</f>
        <v>0</v>
      </c>
      <c r="O4491" s="132"/>
      <c r="P4491" s="205">
        <f>Table7[[#This Row],[Total Drug Cost]]-Table7[[#This Row],[Total Third-party Pay]]</f>
        <v>0</v>
      </c>
      <c r="Q4491" s="205"/>
      <c r="R4491" s="70" t="e">
        <f>VLOOKUP(Table7[[#This Row],[Patient PHN]],'[1]MASTER LIST'!$C:$D,2,FALSE)</f>
        <v>#N/A</v>
      </c>
    </row>
    <row r="4492" spans="1:18" x14ac:dyDescent="0.25">
      <c r="A4492" s="202"/>
      <c r="B4492" s="203"/>
      <c r="C4492" s="204"/>
      <c r="D4492" s="204"/>
      <c r="E4492" s="204"/>
      <c r="F4492" s="204"/>
      <c r="G4492" s="204"/>
      <c r="H4492" s="131"/>
      <c r="I4492" s="204"/>
      <c r="J4492" s="204"/>
      <c r="K4492" s="205"/>
      <c r="L4492" s="205"/>
      <c r="M4492" s="205"/>
      <c r="N4492" s="227">
        <f>Table7[[#This Row],[Drug Cost]]+Table7[[#This Row],[Drug Markup]]+Table7[[#This Row],[Drug Dispensing Fee]]</f>
        <v>0</v>
      </c>
      <c r="O4492" s="132"/>
      <c r="P4492" s="205">
        <f>Table7[[#This Row],[Total Drug Cost]]-Table7[[#This Row],[Total Third-party Pay]]</f>
        <v>0</v>
      </c>
      <c r="Q4492" s="205"/>
      <c r="R4492" s="70" t="e">
        <f>VLOOKUP(Table7[[#This Row],[Patient PHN]],'[1]MASTER LIST'!$C:$D,2,FALSE)</f>
        <v>#N/A</v>
      </c>
    </row>
    <row r="4493" spans="1:18" x14ac:dyDescent="0.25">
      <c r="A4493" s="202"/>
      <c r="B4493" s="203"/>
      <c r="C4493" s="204"/>
      <c r="D4493" s="204"/>
      <c r="E4493" s="204"/>
      <c r="F4493" s="204"/>
      <c r="G4493" s="204"/>
      <c r="H4493" s="131"/>
      <c r="I4493" s="204"/>
      <c r="J4493" s="204"/>
      <c r="K4493" s="205"/>
      <c r="L4493" s="205"/>
      <c r="M4493" s="205"/>
      <c r="N4493" s="227">
        <f>Table7[[#This Row],[Drug Cost]]+Table7[[#This Row],[Drug Markup]]+Table7[[#This Row],[Drug Dispensing Fee]]</f>
        <v>0</v>
      </c>
      <c r="O4493" s="132"/>
      <c r="P4493" s="205">
        <f>Table7[[#This Row],[Total Drug Cost]]-Table7[[#This Row],[Total Third-party Pay]]</f>
        <v>0</v>
      </c>
      <c r="Q4493" s="205"/>
      <c r="R4493" s="70" t="e">
        <f>VLOOKUP(Table7[[#This Row],[Patient PHN]],'[1]MASTER LIST'!$C:$D,2,FALSE)</f>
        <v>#N/A</v>
      </c>
    </row>
    <row r="4494" spans="1:18" x14ac:dyDescent="0.25">
      <c r="A4494" s="202"/>
      <c r="B4494" s="203"/>
      <c r="C4494" s="204"/>
      <c r="D4494" s="204"/>
      <c r="E4494" s="204"/>
      <c r="F4494" s="204"/>
      <c r="G4494" s="204"/>
      <c r="H4494" s="131"/>
      <c r="I4494" s="204"/>
      <c r="J4494" s="204"/>
      <c r="K4494" s="205"/>
      <c r="L4494" s="205"/>
      <c r="M4494" s="205"/>
      <c r="N4494" s="227">
        <f>Table7[[#This Row],[Drug Cost]]+Table7[[#This Row],[Drug Markup]]+Table7[[#This Row],[Drug Dispensing Fee]]</f>
        <v>0</v>
      </c>
      <c r="O4494" s="132"/>
      <c r="P4494" s="205">
        <f>Table7[[#This Row],[Total Drug Cost]]-Table7[[#This Row],[Total Third-party Pay]]</f>
        <v>0</v>
      </c>
      <c r="Q4494" s="205"/>
      <c r="R4494" s="70" t="e">
        <f>VLOOKUP(Table7[[#This Row],[Patient PHN]],'[1]MASTER LIST'!$C:$D,2,FALSE)</f>
        <v>#N/A</v>
      </c>
    </row>
    <row r="4495" spans="1:18" x14ac:dyDescent="0.25">
      <c r="A4495" s="202"/>
      <c r="B4495" s="203"/>
      <c r="C4495" s="204"/>
      <c r="D4495" s="204"/>
      <c r="E4495" s="204"/>
      <c r="F4495" s="204"/>
      <c r="G4495" s="204"/>
      <c r="H4495" s="131"/>
      <c r="I4495" s="204"/>
      <c r="J4495" s="204"/>
      <c r="K4495" s="205"/>
      <c r="L4495" s="205"/>
      <c r="M4495" s="205"/>
      <c r="N4495" s="227">
        <f>Table7[[#This Row],[Drug Cost]]+Table7[[#This Row],[Drug Markup]]+Table7[[#This Row],[Drug Dispensing Fee]]</f>
        <v>0</v>
      </c>
      <c r="O4495" s="132"/>
      <c r="P4495" s="205">
        <f>Table7[[#This Row],[Total Drug Cost]]-Table7[[#This Row],[Total Third-party Pay]]</f>
        <v>0</v>
      </c>
      <c r="Q4495" s="205"/>
      <c r="R4495" s="70" t="e">
        <f>VLOOKUP(Table7[[#This Row],[Patient PHN]],'[1]MASTER LIST'!$C:$D,2,FALSE)</f>
        <v>#N/A</v>
      </c>
    </row>
    <row r="4496" spans="1:18" x14ac:dyDescent="0.25">
      <c r="A4496" s="202"/>
      <c r="B4496" s="203"/>
      <c r="C4496" s="204"/>
      <c r="D4496" s="204"/>
      <c r="E4496" s="204"/>
      <c r="F4496" s="204"/>
      <c r="G4496" s="204"/>
      <c r="H4496" s="131"/>
      <c r="I4496" s="204"/>
      <c r="J4496" s="204"/>
      <c r="K4496" s="205"/>
      <c r="L4496" s="205"/>
      <c r="M4496" s="205"/>
      <c r="N4496" s="227">
        <f>Table7[[#This Row],[Drug Cost]]+Table7[[#This Row],[Drug Markup]]+Table7[[#This Row],[Drug Dispensing Fee]]</f>
        <v>0</v>
      </c>
      <c r="O4496" s="132"/>
      <c r="P4496" s="205">
        <f>Table7[[#This Row],[Total Drug Cost]]-Table7[[#This Row],[Total Third-party Pay]]</f>
        <v>0</v>
      </c>
      <c r="Q4496" s="205"/>
      <c r="R4496" s="70" t="e">
        <f>VLOOKUP(Table7[[#This Row],[Patient PHN]],'[1]MASTER LIST'!$C:$D,2,FALSE)</f>
        <v>#N/A</v>
      </c>
    </row>
    <row r="4497" spans="1:18" x14ac:dyDescent="0.25">
      <c r="A4497" s="202"/>
      <c r="B4497" s="203"/>
      <c r="C4497" s="204"/>
      <c r="D4497" s="204"/>
      <c r="E4497" s="204"/>
      <c r="F4497" s="204"/>
      <c r="G4497" s="204"/>
      <c r="H4497" s="131"/>
      <c r="I4497" s="204"/>
      <c r="J4497" s="204"/>
      <c r="K4497" s="205"/>
      <c r="L4497" s="205"/>
      <c r="M4497" s="205"/>
      <c r="N4497" s="227">
        <f>Table7[[#This Row],[Drug Cost]]+Table7[[#This Row],[Drug Markup]]+Table7[[#This Row],[Drug Dispensing Fee]]</f>
        <v>0</v>
      </c>
      <c r="O4497" s="132"/>
      <c r="P4497" s="205">
        <f>Table7[[#This Row],[Total Drug Cost]]-Table7[[#This Row],[Total Third-party Pay]]</f>
        <v>0</v>
      </c>
      <c r="Q4497" s="205"/>
      <c r="R4497" s="70" t="e">
        <f>VLOOKUP(Table7[[#This Row],[Patient PHN]],'[1]MASTER LIST'!$C:$D,2,FALSE)</f>
        <v>#N/A</v>
      </c>
    </row>
    <row r="4498" spans="1:18" x14ac:dyDescent="0.25">
      <c r="A4498" s="202"/>
      <c r="B4498" s="203"/>
      <c r="C4498" s="204"/>
      <c r="D4498" s="204"/>
      <c r="E4498" s="204"/>
      <c r="F4498" s="204"/>
      <c r="G4498" s="204"/>
      <c r="H4498" s="131"/>
      <c r="I4498" s="204"/>
      <c r="J4498" s="204"/>
      <c r="K4498" s="205"/>
      <c r="L4498" s="205"/>
      <c r="M4498" s="205"/>
      <c r="N4498" s="227">
        <f>Table7[[#This Row],[Drug Cost]]+Table7[[#This Row],[Drug Markup]]+Table7[[#This Row],[Drug Dispensing Fee]]</f>
        <v>0</v>
      </c>
      <c r="O4498" s="132"/>
      <c r="P4498" s="205">
        <f>Table7[[#This Row],[Total Drug Cost]]-Table7[[#This Row],[Total Third-party Pay]]</f>
        <v>0</v>
      </c>
      <c r="Q4498" s="205"/>
      <c r="R4498" s="70" t="e">
        <f>VLOOKUP(Table7[[#This Row],[Patient PHN]],'[1]MASTER LIST'!$C:$D,2,FALSE)</f>
        <v>#N/A</v>
      </c>
    </row>
    <row r="4499" spans="1:18" x14ac:dyDescent="0.25">
      <c r="A4499" s="202"/>
      <c r="B4499" s="203"/>
      <c r="C4499" s="204"/>
      <c r="D4499" s="204"/>
      <c r="E4499" s="204"/>
      <c r="F4499" s="204"/>
      <c r="G4499" s="204"/>
      <c r="H4499" s="131"/>
      <c r="I4499" s="204"/>
      <c r="J4499" s="204"/>
      <c r="K4499" s="205"/>
      <c r="L4499" s="205"/>
      <c r="M4499" s="205"/>
      <c r="N4499" s="227">
        <f>Table7[[#This Row],[Drug Cost]]+Table7[[#This Row],[Drug Markup]]+Table7[[#This Row],[Drug Dispensing Fee]]</f>
        <v>0</v>
      </c>
      <c r="O4499" s="132"/>
      <c r="P4499" s="205">
        <f>Table7[[#This Row],[Total Drug Cost]]-Table7[[#This Row],[Total Third-party Pay]]</f>
        <v>0</v>
      </c>
      <c r="Q4499" s="205"/>
      <c r="R4499" s="70" t="e">
        <f>VLOOKUP(Table7[[#This Row],[Patient PHN]],'[1]MASTER LIST'!$C:$D,2,FALSE)</f>
        <v>#N/A</v>
      </c>
    </row>
    <row r="4500" spans="1:18" x14ac:dyDescent="0.25">
      <c r="A4500" s="202"/>
      <c r="B4500" s="203"/>
      <c r="C4500" s="204"/>
      <c r="D4500" s="204"/>
      <c r="E4500" s="204"/>
      <c r="F4500" s="204"/>
      <c r="G4500" s="204"/>
      <c r="H4500" s="131"/>
      <c r="I4500" s="204"/>
      <c r="J4500" s="204"/>
      <c r="K4500" s="205"/>
      <c r="L4500" s="205"/>
      <c r="M4500" s="205"/>
      <c r="N4500" s="227">
        <f>Table7[[#This Row],[Drug Cost]]+Table7[[#This Row],[Drug Markup]]+Table7[[#This Row],[Drug Dispensing Fee]]</f>
        <v>0</v>
      </c>
      <c r="O4500" s="132"/>
      <c r="P4500" s="205">
        <f>Table7[[#This Row],[Total Drug Cost]]-Table7[[#This Row],[Total Third-party Pay]]</f>
        <v>0</v>
      </c>
      <c r="Q4500" s="205"/>
      <c r="R4500" s="70" t="e">
        <f>VLOOKUP(Table7[[#This Row],[Patient PHN]],'[1]MASTER LIST'!$C:$D,2,FALSE)</f>
        <v>#N/A</v>
      </c>
    </row>
    <row r="4501" spans="1:18" x14ac:dyDescent="0.25">
      <c r="A4501" s="202"/>
      <c r="B4501" s="203"/>
      <c r="C4501" s="204"/>
      <c r="D4501" s="204"/>
      <c r="E4501" s="204"/>
      <c r="F4501" s="204"/>
      <c r="G4501" s="204"/>
      <c r="H4501" s="131"/>
      <c r="I4501" s="204"/>
      <c r="J4501" s="204"/>
      <c r="K4501" s="205"/>
      <c r="L4501" s="205"/>
      <c r="M4501" s="205"/>
      <c r="N4501" s="227">
        <f>Table7[[#This Row],[Drug Cost]]+Table7[[#This Row],[Drug Markup]]+Table7[[#This Row],[Drug Dispensing Fee]]</f>
        <v>0</v>
      </c>
      <c r="O4501" s="132"/>
      <c r="P4501" s="205">
        <f>Table7[[#This Row],[Total Drug Cost]]-Table7[[#This Row],[Total Third-party Pay]]</f>
        <v>0</v>
      </c>
      <c r="Q4501" s="205"/>
      <c r="R4501" s="70" t="e">
        <f>VLOOKUP(Table7[[#This Row],[Patient PHN]],'[1]MASTER LIST'!$C:$D,2,FALSE)</f>
        <v>#N/A</v>
      </c>
    </row>
    <row r="4502" spans="1:18" x14ac:dyDescent="0.25">
      <c r="A4502" s="202"/>
      <c r="B4502" s="203"/>
      <c r="C4502" s="204"/>
      <c r="D4502" s="204"/>
      <c r="E4502" s="204"/>
      <c r="F4502" s="204"/>
      <c r="G4502" s="204"/>
      <c r="H4502" s="131"/>
      <c r="I4502" s="204"/>
      <c r="J4502" s="204"/>
      <c r="K4502" s="205"/>
      <c r="L4502" s="205"/>
      <c r="M4502" s="205"/>
      <c r="N4502" s="227">
        <f>Table7[[#This Row],[Drug Cost]]+Table7[[#This Row],[Drug Markup]]+Table7[[#This Row],[Drug Dispensing Fee]]</f>
        <v>0</v>
      </c>
      <c r="O4502" s="132"/>
      <c r="P4502" s="205">
        <f>Table7[[#This Row],[Total Drug Cost]]-Table7[[#This Row],[Total Third-party Pay]]</f>
        <v>0</v>
      </c>
      <c r="Q4502" s="205"/>
      <c r="R4502" s="70" t="e">
        <f>VLOOKUP(Table7[[#This Row],[Patient PHN]],'[1]MASTER LIST'!$C:$D,2,FALSE)</f>
        <v>#N/A</v>
      </c>
    </row>
    <row r="4503" spans="1:18" x14ac:dyDescent="0.25">
      <c r="A4503" s="202"/>
      <c r="B4503" s="203"/>
      <c r="C4503" s="204"/>
      <c r="D4503" s="204"/>
      <c r="E4503" s="204"/>
      <c r="F4503" s="204"/>
      <c r="G4503" s="204"/>
      <c r="H4503" s="131"/>
      <c r="I4503" s="204"/>
      <c r="J4503" s="204"/>
      <c r="K4503" s="205"/>
      <c r="L4503" s="205"/>
      <c r="M4503" s="205"/>
      <c r="N4503" s="227">
        <f>Table7[[#This Row],[Drug Cost]]+Table7[[#This Row],[Drug Markup]]+Table7[[#This Row],[Drug Dispensing Fee]]</f>
        <v>0</v>
      </c>
      <c r="O4503" s="132"/>
      <c r="P4503" s="205">
        <f>Table7[[#This Row],[Total Drug Cost]]-Table7[[#This Row],[Total Third-party Pay]]</f>
        <v>0</v>
      </c>
      <c r="Q4503" s="205"/>
      <c r="R4503" s="70" t="e">
        <f>VLOOKUP(Table7[[#This Row],[Patient PHN]],'[1]MASTER LIST'!$C:$D,2,FALSE)</f>
        <v>#N/A</v>
      </c>
    </row>
    <row r="4504" spans="1:18" x14ac:dyDescent="0.25">
      <c r="A4504" s="202"/>
      <c r="B4504" s="203"/>
      <c r="C4504" s="204"/>
      <c r="D4504" s="204"/>
      <c r="E4504" s="204"/>
      <c r="F4504" s="204"/>
      <c r="G4504" s="204"/>
      <c r="H4504" s="131"/>
      <c r="I4504" s="204"/>
      <c r="J4504" s="204"/>
      <c r="K4504" s="205"/>
      <c r="L4504" s="205"/>
      <c r="M4504" s="205"/>
      <c r="N4504" s="227">
        <f>Table7[[#This Row],[Drug Cost]]+Table7[[#This Row],[Drug Markup]]+Table7[[#This Row],[Drug Dispensing Fee]]</f>
        <v>0</v>
      </c>
      <c r="O4504" s="132"/>
      <c r="P4504" s="205">
        <f>Table7[[#This Row],[Total Drug Cost]]-Table7[[#This Row],[Total Third-party Pay]]</f>
        <v>0</v>
      </c>
      <c r="Q4504" s="205"/>
      <c r="R4504" s="70" t="e">
        <f>VLOOKUP(Table7[[#This Row],[Patient PHN]],'[1]MASTER LIST'!$C:$D,2,FALSE)</f>
        <v>#N/A</v>
      </c>
    </row>
    <row r="4505" spans="1:18" x14ac:dyDescent="0.25">
      <c r="A4505" s="202"/>
      <c r="B4505" s="203"/>
      <c r="C4505" s="204"/>
      <c r="D4505" s="204"/>
      <c r="E4505" s="204"/>
      <c r="F4505" s="204"/>
      <c r="G4505" s="204"/>
      <c r="H4505" s="131"/>
      <c r="I4505" s="204"/>
      <c r="J4505" s="204"/>
      <c r="K4505" s="205"/>
      <c r="L4505" s="205"/>
      <c r="M4505" s="205"/>
      <c r="N4505" s="227">
        <f>Table7[[#This Row],[Drug Cost]]+Table7[[#This Row],[Drug Markup]]+Table7[[#This Row],[Drug Dispensing Fee]]</f>
        <v>0</v>
      </c>
      <c r="O4505" s="132"/>
      <c r="P4505" s="205">
        <f>Table7[[#This Row],[Total Drug Cost]]-Table7[[#This Row],[Total Third-party Pay]]</f>
        <v>0</v>
      </c>
      <c r="Q4505" s="205"/>
      <c r="R4505" s="70" t="e">
        <f>VLOOKUP(Table7[[#This Row],[Patient PHN]],'[1]MASTER LIST'!$C:$D,2,FALSE)</f>
        <v>#N/A</v>
      </c>
    </row>
    <row r="4506" spans="1:18" x14ac:dyDescent="0.25">
      <c r="A4506" s="202"/>
      <c r="B4506" s="203"/>
      <c r="C4506" s="204"/>
      <c r="D4506" s="204"/>
      <c r="E4506" s="204"/>
      <c r="F4506" s="204"/>
      <c r="G4506" s="204"/>
      <c r="H4506" s="131"/>
      <c r="I4506" s="204"/>
      <c r="J4506" s="204"/>
      <c r="K4506" s="205"/>
      <c r="L4506" s="205"/>
      <c r="M4506" s="205"/>
      <c r="N4506" s="227">
        <f>Table7[[#This Row],[Drug Cost]]+Table7[[#This Row],[Drug Markup]]+Table7[[#This Row],[Drug Dispensing Fee]]</f>
        <v>0</v>
      </c>
      <c r="O4506" s="132"/>
      <c r="P4506" s="205">
        <f>Table7[[#This Row],[Total Drug Cost]]-Table7[[#This Row],[Total Third-party Pay]]</f>
        <v>0</v>
      </c>
      <c r="Q4506" s="205"/>
      <c r="R4506" s="70" t="e">
        <f>VLOOKUP(Table7[[#This Row],[Patient PHN]],'[1]MASTER LIST'!$C:$D,2,FALSE)</f>
        <v>#N/A</v>
      </c>
    </row>
    <row r="4507" spans="1:18" x14ac:dyDescent="0.25">
      <c r="A4507" s="202"/>
      <c r="B4507" s="203"/>
      <c r="C4507" s="204"/>
      <c r="D4507" s="204"/>
      <c r="E4507" s="204"/>
      <c r="F4507" s="204"/>
      <c r="G4507" s="204"/>
      <c r="H4507" s="131"/>
      <c r="I4507" s="204"/>
      <c r="J4507" s="204"/>
      <c r="K4507" s="205"/>
      <c r="L4507" s="205"/>
      <c r="M4507" s="205"/>
      <c r="N4507" s="227">
        <f>Table7[[#This Row],[Drug Cost]]+Table7[[#This Row],[Drug Markup]]+Table7[[#This Row],[Drug Dispensing Fee]]</f>
        <v>0</v>
      </c>
      <c r="O4507" s="132"/>
      <c r="P4507" s="205">
        <f>Table7[[#This Row],[Total Drug Cost]]-Table7[[#This Row],[Total Third-party Pay]]</f>
        <v>0</v>
      </c>
      <c r="Q4507" s="205"/>
      <c r="R4507" s="70" t="e">
        <f>VLOOKUP(Table7[[#This Row],[Patient PHN]],'[1]MASTER LIST'!$C:$D,2,FALSE)</f>
        <v>#N/A</v>
      </c>
    </row>
    <row r="4508" spans="1:18" x14ac:dyDescent="0.25">
      <c r="A4508" s="202"/>
      <c r="B4508" s="203"/>
      <c r="C4508" s="204"/>
      <c r="D4508" s="204"/>
      <c r="E4508" s="204"/>
      <c r="F4508" s="204"/>
      <c r="G4508" s="204"/>
      <c r="H4508" s="131"/>
      <c r="I4508" s="204"/>
      <c r="J4508" s="204"/>
      <c r="K4508" s="205"/>
      <c r="L4508" s="205"/>
      <c r="M4508" s="205"/>
      <c r="N4508" s="227">
        <f>Table7[[#This Row],[Drug Cost]]+Table7[[#This Row],[Drug Markup]]+Table7[[#This Row],[Drug Dispensing Fee]]</f>
        <v>0</v>
      </c>
      <c r="O4508" s="132"/>
      <c r="P4508" s="205">
        <f>Table7[[#This Row],[Total Drug Cost]]-Table7[[#This Row],[Total Third-party Pay]]</f>
        <v>0</v>
      </c>
      <c r="Q4508" s="205"/>
      <c r="R4508" s="70" t="e">
        <f>VLOOKUP(Table7[[#This Row],[Patient PHN]],'[1]MASTER LIST'!$C:$D,2,FALSE)</f>
        <v>#N/A</v>
      </c>
    </row>
    <row r="4509" spans="1:18" x14ac:dyDescent="0.25">
      <c r="A4509" s="202"/>
      <c r="B4509" s="203"/>
      <c r="C4509" s="204"/>
      <c r="D4509" s="204"/>
      <c r="E4509" s="204"/>
      <c r="F4509" s="204"/>
      <c r="G4509" s="204"/>
      <c r="H4509" s="131"/>
      <c r="I4509" s="204"/>
      <c r="J4509" s="204"/>
      <c r="K4509" s="205"/>
      <c r="L4509" s="205"/>
      <c r="M4509" s="205"/>
      <c r="N4509" s="227">
        <f>Table7[[#This Row],[Drug Cost]]+Table7[[#This Row],[Drug Markup]]+Table7[[#This Row],[Drug Dispensing Fee]]</f>
        <v>0</v>
      </c>
      <c r="O4509" s="132"/>
      <c r="P4509" s="205">
        <f>Table7[[#This Row],[Total Drug Cost]]-Table7[[#This Row],[Total Third-party Pay]]</f>
        <v>0</v>
      </c>
      <c r="Q4509" s="205"/>
      <c r="R4509" s="70" t="e">
        <f>VLOOKUP(Table7[[#This Row],[Patient PHN]],'[1]MASTER LIST'!$C:$D,2,FALSE)</f>
        <v>#N/A</v>
      </c>
    </row>
    <row r="4510" spans="1:18" x14ac:dyDescent="0.25">
      <c r="A4510" s="202"/>
      <c r="B4510" s="203"/>
      <c r="C4510" s="204"/>
      <c r="D4510" s="204"/>
      <c r="E4510" s="204"/>
      <c r="F4510" s="204"/>
      <c r="G4510" s="204"/>
      <c r="H4510" s="131"/>
      <c r="I4510" s="204"/>
      <c r="J4510" s="204"/>
      <c r="K4510" s="205"/>
      <c r="L4510" s="205"/>
      <c r="M4510" s="205"/>
      <c r="N4510" s="227">
        <f>Table7[[#This Row],[Drug Cost]]+Table7[[#This Row],[Drug Markup]]+Table7[[#This Row],[Drug Dispensing Fee]]</f>
        <v>0</v>
      </c>
      <c r="O4510" s="132"/>
      <c r="P4510" s="205">
        <f>Table7[[#This Row],[Total Drug Cost]]-Table7[[#This Row],[Total Third-party Pay]]</f>
        <v>0</v>
      </c>
      <c r="Q4510" s="205"/>
      <c r="R4510" s="70" t="e">
        <f>VLOOKUP(Table7[[#This Row],[Patient PHN]],'[1]MASTER LIST'!$C:$D,2,FALSE)</f>
        <v>#N/A</v>
      </c>
    </row>
    <row r="4511" spans="1:18" x14ac:dyDescent="0.25">
      <c r="A4511" s="202"/>
      <c r="B4511" s="203"/>
      <c r="C4511" s="204"/>
      <c r="D4511" s="204"/>
      <c r="E4511" s="204"/>
      <c r="F4511" s="204"/>
      <c r="G4511" s="204"/>
      <c r="H4511" s="131"/>
      <c r="I4511" s="204"/>
      <c r="J4511" s="204"/>
      <c r="K4511" s="205"/>
      <c r="L4511" s="205"/>
      <c r="M4511" s="205"/>
      <c r="N4511" s="227">
        <f>Table7[[#This Row],[Drug Cost]]+Table7[[#This Row],[Drug Markup]]+Table7[[#This Row],[Drug Dispensing Fee]]</f>
        <v>0</v>
      </c>
      <c r="O4511" s="132"/>
      <c r="P4511" s="205">
        <f>Table7[[#This Row],[Total Drug Cost]]-Table7[[#This Row],[Total Third-party Pay]]</f>
        <v>0</v>
      </c>
      <c r="Q4511" s="205"/>
      <c r="R4511" s="70" t="e">
        <f>VLOOKUP(Table7[[#This Row],[Patient PHN]],'[1]MASTER LIST'!$C:$D,2,FALSE)</f>
        <v>#N/A</v>
      </c>
    </row>
    <row r="4512" spans="1:18" x14ac:dyDescent="0.25">
      <c r="A4512" s="202"/>
      <c r="B4512" s="203"/>
      <c r="C4512" s="204"/>
      <c r="D4512" s="204"/>
      <c r="E4512" s="204"/>
      <c r="F4512" s="204"/>
      <c r="G4512" s="204"/>
      <c r="H4512" s="131"/>
      <c r="I4512" s="204"/>
      <c r="J4512" s="204"/>
      <c r="K4512" s="205"/>
      <c r="L4512" s="205"/>
      <c r="M4512" s="205"/>
      <c r="N4512" s="227">
        <f>Table7[[#This Row],[Drug Cost]]+Table7[[#This Row],[Drug Markup]]+Table7[[#This Row],[Drug Dispensing Fee]]</f>
        <v>0</v>
      </c>
      <c r="O4512" s="132"/>
      <c r="P4512" s="205">
        <f>Table7[[#This Row],[Total Drug Cost]]-Table7[[#This Row],[Total Third-party Pay]]</f>
        <v>0</v>
      </c>
      <c r="Q4512" s="205"/>
      <c r="R4512" s="70" t="e">
        <f>VLOOKUP(Table7[[#This Row],[Patient PHN]],'[1]MASTER LIST'!$C:$D,2,FALSE)</f>
        <v>#N/A</v>
      </c>
    </row>
    <row r="4513" spans="1:18" x14ac:dyDescent="0.25">
      <c r="A4513" s="202"/>
      <c r="B4513" s="203"/>
      <c r="C4513" s="204"/>
      <c r="D4513" s="204"/>
      <c r="E4513" s="204"/>
      <c r="F4513" s="204"/>
      <c r="G4513" s="204"/>
      <c r="H4513" s="131"/>
      <c r="I4513" s="204"/>
      <c r="J4513" s="204"/>
      <c r="K4513" s="205"/>
      <c r="L4513" s="205"/>
      <c r="M4513" s="205"/>
      <c r="N4513" s="227">
        <f>Table7[[#This Row],[Drug Cost]]+Table7[[#This Row],[Drug Markup]]+Table7[[#This Row],[Drug Dispensing Fee]]</f>
        <v>0</v>
      </c>
      <c r="O4513" s="132"/>
      <c r="P4513" s="205">
        <f>Table7[[#This Row],[Total Drug Cost]]-Table7[[#This Row],[Total Third-party Pay]]</f>
        <v>0</v>
      </c>
      <c r="Q4513" s="205"/>
      <c r="R4513" s="70" t="e">
        <f>VLOOKUP(Table7[[#This Row],[Patient PHN]],'[1]MASTER LIST'!$C:$D,2,FALSE)</f>
        <v>#N/A</v>
      </c>
    </row>
    <row r="4514" spans="1:18" x14ac:dyDescent="0.25">
      <c r="A4514" s="202"/>
      <c r="B4514" s="203"/>
      <c r="C4514" s="204"/>
      <c r="D4514" s="204"/>
      <c r="E4514" s="204"/>
      <c r="F4514" s="204"/>
      <c r="G4514" s="204"/>
      <c r="H4514" s="131"/>
      <c r="I4514" s="204"/>
      <c r="J4514" s="204"/>
      <c r="K4514" s="205"/>
      <c r="L4514" s="205"/>
      <c r="M4514" s="205"/>
      <c r="N4514" s="227">
        <f>Table7[[#This Row],[Drug Cost]]+Table7[[#This Row],[Drug Markup]]+Table7[[#This Row],[Drug Dispensing Fee]]</f>
        <v>0</v>
      </c>
      <c r="O4514" s="132"/>
      <c r="P4514" s="205">
        <f>Table7[[#This Row],[Total Drug Cost]]-Table7[[#This Row],[Total Third-party Pay]]</f>
        <v>0</v>
      </c>
      <c r="Q4514" s="205"/>
      <c r="R4514" s="70" t="e">
        <f>VLOOKUP(Table7[[#This Row],[Patient PHN]],'[1]MASTER LIST'!$C:$D,2,FALSE)</f>
        <v>#N/A</v>
      </c>
    </row>
    <row r="4515" spans="1:18" x14ac:dyDescent="0.25">
      <c r="A4515" s="202"/>
      <c r="B4515" s="203"/>
      <c r="C4515" s="204"/>
      <c r="D4515" s="204"/>
      <c r="E4515" s="204"/>
      <c r="F4515" s="204"/>
      <c r="G4515" s="204"/>
      <c r="H4515" s="131"/>
      <c r="I4515" s="204"/>
      <c r="J4515" s="204"/>
      <c r="K4515" s="205"/>
      <c r="L4515" s="205"/>
      <c r="M4515" s="205"/>
      <c r="N4515" s="227">
        <f>Table7[[#This Row],[Drug Cost]]+Table7[[#This Row],[Drug Markup]]+Table7[[#This Row],[Drug Dispensing Fee]]</f>
        <v>0</v>
      </c>
      <c r="O4515" s="132"/>
      <c r="P4515" s="205">
        <f>Table7[[#This Row],[Total Drug Cost]]-Table7[[#This Row],[Total Third-party Pay]]</f>
        <v>0</v>
      </c>
      <c r="Q4515" s="205"/>
      <c r="R4515" s="70" t="e">
        <f>VLOOKUP(Table7[[#This Row],[Patient PHN]],'[1]MASTER LIST'!$C:$D,2,FALSE)</f>
        <v>#N/A</v>
      </c>
    </row>
    <row r="4516" spans="1:18" x14ac:dyDescent="0.25">
      <c r="A4516" s="202"/>
      <c r="B4516" s="203"/>
      <c r="C4516" s="204"/>
      <c r="D4516" s="204"/>
      <c r="E4516" s="204"/>
      <c r="F4516" s="204"/>
      <c r="G4516" s="204"/>
      <c r="H4516" s="131"/>
      <c r="I4516" s="204"/>
      <c r="J4516" s="204"/>
      <c r="K4516" s="205"/>
      <c r="L4516" s="205"/>
      <c r="M4516" s="205"/>
      <c r="N4516" s="227">
        <f>Table7[[#This Row],[Drug Cost]]+Table7[[#This Row],[Drug Markup]]+Table7[[#This Row],[Drug Dispensing Fee]]</f>
        <v>0</v>
      </c>
      <c r="O4516" s="132"/>
      <c r="P4516" s="205">
        <f>Table7[[#This Row],[Total Drug Cost]]-Table7[[#This Row],[Total Third-party Pay]]</f>
        <v>0</v>
      </c>
      <c r="Q4516" s="205"/>
      <c r="R4516" s="70" t="e">
        <f>VLOOKUP(Table7[[#This Row],[Patient PHN]],'[1]MASTER LIST'!$C:$D,2,FALSE)</f>
        <v>#N/A</v>
      </c>
    </row>
    <row r="4517" spans="1:18" x14ac:dyDescent="0.25">
      <c r="A4517" s="202"/>
      <c r="B4517" s="203"/>
      <c r="C4517" s="204"/>
      <c r="D4517" s="204"/>
      <c r="E4517" s="204"/>
      <c r="F4517" s="204"/>
      <c r="G4517" s="204"/>
      <c r="H4517" s="131"/>
      <c r="I4517" s="204"/>
      <c r="J4517" s="204"/>
      <c r="K4517" s="205"/>
      <c r="L4517" s="205"/>
      <c r="M4517" s="205"/>
      <c r="N4517" s="227">
        <f>Table7[[#This Row],[Drug Cost]]+Table7[[#This Row],[Drug Markup]]+Table7[[#This Row],[Drug Dispensing Fee]]</f>
        <v>0</v>
      </c>
      <c r="O4517" s="132"/>
      <c r="P4517" s="205">
        <f>Table7[[#This Row],[Total Drug Cost]]-Table7[[#This Row],[Total Third-party Pay]]</f>
        <v>0</v>
      </c>
      <c r="Q4517" s="205"/>
      <c r="R4517" s="70" t="e">
        <f>VLOOKUP(Table7[[#This Row],[Patient PHN]],'[1]MASTER LIST'!$C:$D,2,FALSE)</f>
        <v>#N/A</v>
      </c>
    </row>
    <row r="4518" spans="1:18" x14ac:dyDescent="0.25">
      <c r="A4518" s="202"/>
      <c r="B4518" s="203"/>
      <c r="C4518" s="204"/>
      <c r="D4518" s="204"/>
      <c r="E4518" s="204"/>
      <c r="F4518" s="204"/>
      <c r="G4518" s="204"/>
      <c r="H4518" s="131"/>
      <c r="I4518" s="204"/>
      <c r="J4518" s="204"/>
      <c r="K4518" s="205"/>
      <c r="L4518" s="205"/>
      <c r="M4518" s="205"/>
      <c r="N4518" s="227">
        <f>Table7[[#This Row],[Drug Cost]]+Table7[[#This Row],[Drug Markup]]+Table7[[#This Row],[Drug Dispensing Fee]]</f>
        <v>0</v>
      </c>
      <c r="O4518" s="132"/>
      <c r="P4518" s="205">
        <f>Table7[[#This Row],[Total Drug Cost]]-Table7[[#This Row],[Total Third-party Pay]]</f>
        <v>0</v>
      </c>
      <c r="Q4518" s="205"/>
      <c r="R4518" s="70" t="e">
        <f>VLOOKUP(Table7[[#This Row],[Patient PHN]],'[1]MASTER LIST'!$C:$D,2,FALSE)</f>
        <v>#N/A</v>
      </c>
    </row>
    <row r="4519" spans="1:18" x14ac:dyDescent="0.25">
      <c r="A4519" s="202"/>
      <c r="B4519" s="203"/>
      <c r="C4519" s="204"/>
      <c r="D4519" s="204"/>
      <c r="E4519" s="204"/>
      <c r="F4519" s="204"/>
      <c r="G4519" s="204"/>
      <c r="H4519" s="131"/>
      <c r="I4519" s="204"/>
      <c r="J4519" s="204"/>
      <c r="K4519" s="205"/>
      <c r="L4519" s="205"/>
      <c r="M4519" s="205"/>
      <c r="N4519" s="227">
        <f>Table7[[#This Row],[Drug Cost]]+Table7[[#This Row],[Drug Markup]]+Table7[[#This Row],[Drug Dispensing Fee]]</f>
        <v>0</v>
      </c>
      <c r="O4519" s="132"/>
      <c r="P4519" s="205">
        <f>Table7[[#This Row],[Total Drug Cost]]-Table7[[#This Row],[Total Third-party Pay]]</f>
        <v>0</v>
      </c>
      <c r="Q4519" s="205"/>
      <c r="R4519" s="70" t="e">
        <f>VLOOKUP(Table7[[#This Row],[Patient PHN]],'[1]MASTER LIST'!$C:$D,2,FALSE)</f>
        <v>#N/A</v>
      </c>
    </row>
    <row r="4520" spans="1:18" x14ac:dyDescent="0.25">
      <c r="A4520" s="202"/>
      <c r="B4520" s="203"/>
      <c r="C4520" s="204"/>
      <c r="D4520" s="204"/>
      <c r="E4520" s="204"/>
      <c r="F4520" s="204"/>
      <c r="G4520" s="204"/>
      <c r="H4520" s="131"/>
      <c r="I4520" s="204"/>
      <c r="J4520" s="204"/>
      <c r="K4520" s="205"/>
      <c r="L4520" s="205"/>
      <c r="M4520" s="205"/>
      <c r="N4520" s="227">
        <f>Table7[[#This Row],[Drug Cost]]+Table7[[#This Row],[Drug Markup]]+Table7[[#This Row],[Drug Dispensing Fee]]</f>
        <v>0</v>
      </c>
      <c r="O4520" s="132"/>
      <c r="P4520" s="205">
        <f>Table7[[#This Row],[Total Drug Cost]]-Table7[[#This Row],[Total Third-party Pay]]</f>
        <v>0</v>
      </c>
      <c r="Q4520" s="205"/>
      <c r="R4520" s="70" t="e">
        <f>VLOOKUP(Table7[[#This Row],[Patient PHN]],'[1]MASTER LIST'!$C:$D,2,FALSE)</f>
        <v>#N/A</v>
      </c>
    </row>
    <row r="4521" spans="1:18" x14ac:dyDescent="0.25">
      <c r="A4521" s="202"/>
      <c r="B4521" s="203"/>
      <c r="C4521" s="204"/>
      <c r="D4521" s="204"/>
      <c r="E4521" s="204"/>
      <c r="F4521" s="204"/>
      <c r="G4521" s="204"/>
      <c r="H4521" s="131"/>
      <c r="I4521" s="204"/>
      <c r="J4521" s="204"/>
      <c r="K4521" s="205"/>
      <c r="L4521" s="205"/>
      <c r="M4521" s="205"/>
      <c r="N4521" s="227">
        <f>Table7[[#This Row],[Drug Cost]]+Table7[[#This Row],[Drug Markup]]+Table7[[#This Row],[Drug Dispensing Fee]]</f>
        <v>0</v>
      </c>
      <c r="O4521" s="132"/>
      <c r="P4521" s="205">
        <f>Table7[[#This Row],[Total Drug Cost]]-Table7[[#This Row],[Total Third-party Pay]]</f>
        <v>0</v>
      </c>
      <c r="Q4521" s="205"/>
      <c r="R4521" s="70" t="e">
        <f>VLOOKUP(Table7[[#This Row],[Patient PHN]],'[1]MASTER LIST'!$C:$D,2,FALSE)</f>
        <v>#N/A</v>
      </c>
    </row>
    <row r="4522" spans="1:18" x14ac:dyDescent="0.25">
      <c r="A4522" s="202"/>
      <c r="B4522" s="203"/>
      <c r="C4522" s="204"/>
      <c r="D4522" s="204"/>
      <c r="E4522" s="204"/>
      <c r="F4522" s="204"/>
      <c r="G4522" s="204"/>
      <c r="H4522" s="131"/>
      <c r="I4522" s="204"/>
      <c r="J4522" s="204"/>
      <c r="K4522" s="205"/>
      <c r="L4522" s="205"/>
      <c r="M4522" s="205"/>
      <c r="N4522" s="227">
        <f>Table7[[#This Row],[Drug Cost]]+Table7[[#This Row],[Drug Markup]]+Table7[[#This Row],[Drug Dispensing Fee]]</f>
        <v>0</v>
      </c>
      <c r="O4522" s="132"/>
      <c r="P4522" s="205">
        <f>Table7[[#This Row],[Total Drug Cost]]-Table7[[#This Row],[Total Third-party Pay]]</f>
        <v>0</v>
      </c>
      <c r="Q4522" s="205"/>
      <c r="R4522" s="70" t="e">
        <f>VLOOKUP(Table7[[#This Row],[Patient PHN]],'[1]MASTER LIST'!$C:$D,2,FALSE)</f>
        <v>#N/A</v>
      </c>
    </row>
    <row r="4523" spans="1:18" x14ac:dyDescent="0.25">
      <c r="A4523" s="202"/>
      <c r="B4523" s="203"/>
      <c r="C4523" s="204"/>
      <c r="D4523" s="204"/>
      <c r="E4523" s="204"/>
      <c r="F4523" s="204"/>
      <c r="G4523" s="204"/>
      <c r="H4523" s="131"/>
      <c r="I4523" s="204"/>
      <c r="J4523" s="204"/>
      <c r="K4523" s="205"/>
      <c r="L4523" s="205"/>
      <c r="M4523" s="205"/>
      <c r="N4523" s="227">
        <f>Table7[[#This Row],[Drug Cost]]+Table7[[#This Row],[Drug Markup]]+Table7[[#This Row],[Drug Dispensing Fee]]</f>
        <v>0</v>
      </c>
      <c r="O4523" s="132"/>
      <c r="P4523" s="205">
        <f>Table7[[#This Row],[Total Drug Cost]]-Table7[[#This Row],[Total Third-party Pay]]</f>
        <v>0</v>
      </c>
      <c r="Q4523" s="205"/>
      <c r="R4523" s="70" t="e">
        <f>VLOOKUP(Table7[[#This Row],[Patient PHN]],'[1]MASTER LIST'!$C:$D,2,FALSE)</f>
        <v>#N/A</v>
      </c>
    </row>
    <row r="4524" spans="1:18" x14ac:dyDescent="0.25">
      <c r="A4524" s="202"/>
      <c r="B4524" s="203"/>
      <c r="C4524" s="204"/>
      <c r="D4524" s="204"/>
      <c r="E4524" s="204"/>
      <c r="F4524" s="204"/>
      <c r="G4524" s="204"/>
      <c r="H4524" s="131"/>
      <c r="I4524" s="204"/>
      <c r="J4524" s="204"/>
      <c r="K4524" s="205"/>
      <c r="L4524" s="205"/>
      <c r="M4524" s="205"/>
      <c r="N4524" s="227">
        <f>Table7[[#This Row],[Drug Cost]]+Table7[[#This Row],[Drug Markup]]+Table7[[#This Row],[Drug Dispensing Fee]]</f>
        <v>0</v>
      </c>
      <c r="O4524" s="132"/>
      <c r="P4524" s="205">
        <f>Table7[[#This Row],[Total Drug Cost]]-Table7[[#This Row],[Total Third-party Pay]]</f>
        <v>0</v>
      </c>
      <c r="Q4524" s="205"/>
      <c r="R4524" s="70" t="e">
        <f>VLOOKUP(Table7[[#This Row],[Patient PHN]],'[1]MASTER LIST'!$C:$D,2,FALSE)</f>
        <v>#N/A</v>
      </c>
    </row>
    <row r="4525" spans="1:18" x14ac:dyDescent="0.25">
      <c r="A4525" s="202"/>
      <c r="B4525" s="203"/>
      <c r="C4525" s="204"/>
      <c r="D4525" s="204"/>
      <c r="E4525" s="204"/>
      <c r="F4525" s="204"/>
      <c r="G4525" s="204"/>
      <c r="H4525" s="131"/>
      <c r="I4525" s="204"/>
      <c r="J4525" s="204"/>
      <c r="K4525" s="205"/>
      <c r="L4525" s="205"/>
      <c r="M4525" s="205"/>
      <c r="N4525" s="227">
        <f>Table7[[#This Row],[Drug Cost]]+Table7[[#This Row],[Drug Markup]]+Table7[[#This Row],[Drug Dispensing Fee]]</f>
        <v>0</v>
      </c>
      <c r="O4525" s="132"/>
      <c r="P4525" s="205">
        <f>Table7[[#This Row],[Total Drug Cost]]-Table7[[#This Row],[Total Third-party Pay]]</f>
        <v>0</v>
      </c>
      <c r="Q4525" s="205"/>
      <c r="R4525" s="70" t="e">
        <f>VLOOKUP(Table7[[#This Row],[Patient PHN]],'[1]MASTER LIST'!$C:$D,2,FALSE)</f>
        <v>#N/A</v>
      </c>
    </row>
    <row r="4526" spans="1:18" x14ac:dyDescent="0.25">
      <c r="A4526" s="202"/>
      <c r="B4526" s="203"/>
      <c r="C4526" s="204"/>
      <c r="D4526" s="204"/>
      <c r="E4526" s="204"/>
      <c r="F4526" s="204"/>
      <c r="G4526" s="204"/>
      <c r="H4526" s="131"/>
      <c r="I4526" s="204"/>
      <c r="J4526" s="204"/>
      <c r="K4526" s="205"/>
      <c r="L4526" s="205"/>
      <c r="M4526" s="205"/>
      <c r="N4526" s="227">
        <f>Table7[[#This Row],[Drug Cost]]+Table7[[#This Row],[Drug Markup]]+Table7[[#This Row],[Drug Dispensing Fee]]</f>
        <v>0</v>
      </c>
      <c r="O4526" s="132"/>
      <c r="P4526" s="205">
        <f>Table7[[#This Row],[Total Drug Cost]]-Table7[[#This Row],[Total Third-party Pay]]</f>
        <v>0</v>
      </c>
      <c r="Q4526" s="205"/>
      <c r="R4526" s="70" t="e">
        <f>VLOOKUP(Table7[[#This Row],[Patient PHN]],'[1]MASTER LIST'!$C:$D,2,FALSE)</f>
        <v>#N/A</v>
      </c>
    </row>
    <row r="4527" spans="1:18" x14ac:dyDescent="0.25">
      <c r="A4527" s="202"/>
      <c r="B4527" s="203"/>
      <c r="C4527" s="204"/>
      <c r="D4527" s="204"/>
      <c r="E4527" s="204"/>
      <c r="F4527" s="204"/>
      <c r="G4527" s="204"/>
      <c r="H4527" s="131"/>
      <c r="I4527" s="204"/>
      <c r="J4527" s="204"/>
      <c r="K4527" s="205"/>
      <c r="L4527" s="205"/>
      <c r="M4527" s="205"/>
      <c r="N4527" s="227">
        <f>Table7[[#This Row],[Drug Cost]]+Table7[[#This Row],[Drug Markup]]+Table7[[#This Row],[Drug Dispensing Fee]]</f>
        <v>0</v>
      </c>
      <c r="O4527" s="132"/>
      <c r="P4527" s="205">
        <f>Table7[[#This Row],[Total Drug Cost]]-Table7[[#This Row],[Total Third-party Pay]]</f>
        <v>0</v>
      </c>
      <c r="Q4527" s="205"/>
      <c r="R4527" s="70" t="e">
        <f>VLOOKUP(Table7[[#This Row],[Patient PHN]],'[1]MASTER LIST'!$C:$D,2,FALSE)</f>
        <v>#N/A</v>
      </c>
    </row>
    <row r="4528" spans="1:18" x14ac:dyDescent="0.25">
      <c r="A4528" s="202"/>
      <c r="B4528" s="203"/>
      <c r="C4528" s="204"/>
      <c r="D4528" s="204"/>
      <c r="E4528" s="204"/>
      <c r="F4528" s="204"/>
      <c r="G4528" s="204"/>
      <c r="H4528" s="131"/>
      <c r="I4528" s="204"/>
      <c r="J4528" s="204"/>
      <c r="K4528" s="205"/>
      <c r="L4528" s="205"/>
      <c r="M4528" s="205"/>
      <c r="N4528" s="227">
        <f>Table7[[#This Row],[Drug Cost]]+Table7[[#This Row],[Drug Markup]]+Table7[[#This Row],[Drug Dispensing Fee]]</f>
        <v>0</v>
      </c>
      <c r="O4528" s="132"/>
      <c r="P4528" s="205">
        <f>Table7[[#This Row],[Total Drug Cost]]-Table7[[#This Row],[Total Third-party Pay]]</f>
        <v>0</v>
      </c>
      <c r="Q4528" s="205"/>
      <c r="R4528" s="70" t="e">
        <f>VLOOKUP(Table7[[#This Row],[Patient PHN]],'[1]MASTER LIST'!$C:$D,2,FALSE)</f>
        <v>#N/A</v>
      </c>
    </row>
    <row r="4529" spans="1:18" x14ac:dyDescent="0.25">
      <c r="A4529" s="202"/>
      <c r="B4529" s="203"/>
      <c r="C4529" s="204"/>
      <c r="D4529" s="204"/>
      <c r="E4529" s="204"/>
      <c r="F4529" s="204"/>
      <c r="G4529" s="204"/>
      <c r="H4529" s="131"/>
      <c r="I4529" s="204"/>
      <c r="J4529" s="204"/>
      <c r="K4529" s="205"/>
      <c r="L4529" s="205"/>
      <c r="M4529" s="205"/>
      <c r="N4529" s="227">
        <f>Table7[[#This Row],[Drug Cost]]+Table7[[#This Row],[Drug Markup]]+Table7[[#This Row],[Drug Dispensing Fee]]</f>
        <v>0</v>
      </c>
      <c r="O4529" s="132"/>
      <c r="P4529" s="205">
        <f>Table7[[#This Row],[Total Drug Cost]]-Table7[[#This Row],[Total Third-party Pay]]</f>
        <v>0</v>
      </c>
      <c r="Q4529" s="205"/>
      <c r="R4529" s="70" t="e">
        <f>VLOOKUP(Table7[[#This Row],[Patient PHN]],'[1]MASTER LIST'!$C:$D,2,FALSE)</f>
        <v>#N/A</v>
      </c>
    </row>
    <row r="4530" spans="1:18" x14ac:dyDescent="0.25">
      <c r="A4530" s="202"/>
      <c r="B4530" s="203"/>
      <c r="C4530" s="204"/>
      <c r="D4530" s="204"/>
      <c r="E4530" s="204"/>
      <c r="F4530" s="204"/>
      <c r="G4530" s="204"/>
      <c r="H4530" s="131"/>
      <c r="I4530" s="204"/>
      <c r="J4530" s="204"/>
      <c r="K4530" s="205"/>
      <c r="L4530" s="205"/>
      <c r="M4530" s="205"/>
      <c r="N4530" s="227">
        <f>Table7[[#This Row],[Drug Cost]]+Table7[[#This Row],[Drug Markup]]+Table7[[#This Row],[Drug Dispensing Fee]]</f>
        <v>0</v>
      </c>
      <c r="O4530" s="132"/>
      <c r="P4530" s="205">
        <f>Table7[[#This Row],[Total Drug Cost]]-Table7[[#This Row],[Total Third-party Pay]]</f>
        <v>0</v>
      </c>
      <c r="Q4530" s="205"/>
      <c r="R4530" s="70" t="e">
        <f>VLOOKUP(Table7[[#This Row],[Patient PHN]],'[1]MASTER LIST'!$C:$D,2,FALSE)</f>
        <v>#N/A</v>
      </c>
    </row>
    <row r="4531" spans="1:18" x14ac:dyDescent="0.25">
      <c r="A4531" s="202"/>
      <c r="B4531" s="203"/>
      <c r="C4531" s="204"/>
      <c r="D4531" s="204"/>
      <c r="E4531" s="204"/>
      <c r="F4531" s="204"/>
      <c r="G4531" s="204"/>
      <c r="H4531" s="131"/>
      <c r="I4531" s="204"/>
      <c r="J4531" s="204"/>
      <c r="K4531" s="205"/>
      <c r="L4531" s="205"/>
      <c r="M4531" s="205"/>
      <c r="N4531" s="227">
        <f>Table7[[#This Row],[Drug Cost]]+Table7[[#This Row],[Drug Markup]]+Table7[[#This Row],[Drug Dispensing Fee]]</f>
        <v>0</v>
      </c>
      <c r="O4531" s="132"/>
      <c r="P4531" s="205">
        <f>Table7[[#This Row],[Total Drug Cost]]-Table7[[#This Row],[Total Third-party Pay]]</f>
        <v>0</v>
      </c>
      <c r="Q4531" s="205"/>
      <c r="R4531" s="70" t="e">
        <f>VLOOKUP(Table7[[#This Row],[Patient PHN]],'[1]MASTER LIST'!$C:$D,2,FALSE)</f>
        <v>#N/A</v>
      </c>
    </row>
    <row r="4532" spans="1:18" x14ac:dyDescent="0.25">
      <c r="A4532" s="202"/>
      <c r="B4532" s="203"/>
      <c r="C4532" s="204"/>
      <c r="D4532" s="204"/>
      <c r="E4532" s="204"/>
      <c r="F4532" s="204"/>
      <c r="G4532" s="204"/>
      <c r="H4532" s="131"/>
      <c r="I4532" s="204"/>
      <c r="J4532" s="204"/>
      <c r="K4532" s="205"/>
      <c r="L4532" s="205"/>
      <c r="M4532" s="205"/>
      <c r="N4532" s="227">
        <f>Table7[[#This Row],[Drug Cost]]+Table7[[#This Row],[Drug Markup]]+Table7[[#This Row],[Drug Dispensing Fee]]</f>
        <v>0</v>
      </c>
      <c r="O4532" s="132"/>
      <c r="P4532" s="205">
        <f>Table7[[#This Row],[Total Drug Cost]]-Table7[[#This Row],[Total Third-party Pay]]</f>
        <v>0</v>
      </c>
      <c r="Q4532" s="205"/>
      <c r="R4532" s="70" t="e">
        <f>VLOOKUP(Table7[[#This Row],[Patient PHN]],'[1]MASTER LIST'!$C:$D,2,FALSE)</f>
        <v>#N/A</v>
      </c>
    </row>
    <row r="4533" spans="1:18" x14ac:dyDescent="0.25">
      <c r="A4533" s="202"/>
      <c r="B4533" s="203"/>
      <c r="C4533" s="204"/>
      <c r="D4533" s="204"/>
      <c r="E4533" s="204"/>
      <c r="F4533" s="204"/>
      <c r="G4533" s="204"/>
      <c r="H4533" s="131"/>
      <c r="I4533" s="204"/>
      <c r="J4533" s="204"/>
      <c r="K4533" s="205"/>
      <c r="L4533" s="205"/>
      <c r="M4533" s="205"/>
      <c r="N4533" s="227">
        <f>Table7[[#This Row],[Drug Cost]]+Table7[[#This Row],[Drug Markup]]+Table7[[#This Row],[Drug Dispensing Fee]]</f>
        <v>0</v>
      </c>
      <c r="O4533" s="132"/>
      <c r="P4533" s="205">
        <f>Table7[[#This Row],[Total Drug Cost]]-Table7[[#This Row],[Total Third-party Pay]]</f>
        <v>0</v>
      </c>
      <c r="Q4533" s="205"/>
      <c r="R4533" s="70" t="e">
        <f>VLOOKUP(Table7[[#This Row],[Patient PHN]],'[1]MASTER LIST'!$C:$D,2,FALSE)</f>
        <v>#N/A</v>
      </c>
    </row>
    <row r="4534" spans="1:18" x14ac:dyDescent="0.25">
      <c r="A4534" s="202"/>
      <c r="B4534" s="203"/>
      <c r="C4534" s="204"/>
      <c r="D4534" s="204"/>
      <c r="E4534" s="204"/>
      <c r="F4534" s="204"/>
      <c r="G4534" s="204"/>
      <c r="H4534" s="131"/>
      <c r="I4534" s="204"/>
      <c r="J4534" s="204"/>
      <c r="K4534" s="205"/>
      <c r="L4534" s="205"/>
      <c r="M4534" s="205"/>
      <c r="N4534" s="227">
        <f>Table7[[#This Row],[Drug Cost]]+Table7[[#This Row],[Drug Markup]]+Table7[[#This Row],[Drug Dispensing Fee]]</f>
        <v>0</v>
      </c>
      <c r="O4534" s="132"/>
      <c r="P4534" s="205">
        <f>Table7[[#This Row],[Total Drug Cost]]-Table7[[#This Row],[Total Third-party Pay]]</f>
        <v>0</v>
      </c>
      <c r="Q4534" s="205"/>
      <c r="R4534" s="70" t="e">
        <f>VLOOKUP(Table7[[#This Row],[Patient PHN]],'[1]MASTER LIST'!$C:$D,2,FALSE)</f>
        <v>#N/A</v>
      </c>
    </row>
    <row r="4535" spans="1:18" x14ac:dyDescent="0.25">
      <c r="A4535" s="202"/>
      <c r="B4535" s="203"/>
      <c r="C4535" s="204"/>
      <c r="D4535" s="204"/>
      <c r="E4535" s="204"/>
      <c r="F4535" s="204"/>
      <c r="G4535" s="204"/>
      <c r="H4535" s="131"/>
      <c r="I4535" s="204"/>
      <c r="J4535" s="204"/>
      <c r="K4535" s="205"/>
      <c r="L4535" s="205"/>
      <c r="M4535" s="205"/>
      <c r="N4535" s="227">
        <f>Table7[[#This Row],[Drug Cost]]+Table7[[#This Row],[Drug Markup]]+Table7[[#This Row],[Drug Dispensing Fee]]</f>
        <v>0</v>
      </c>
      <c r="O4535" s="132"/>
      <c r="P4535" s="205">
        <f>Table7[[#This Row],[Total Drug Cost]]-Table7[[#This Row],[Total Third-party Pay]]</f>
        <v>0</v>
      </c>
      <c r="Q4535" s="205"/>
      <c r="R4535" s="70" t="e">
        <f>VLOOKUP(Table7[[#This Row],[Patient PHN]],'[1]MASTER LIST'!$C:$D,2,FALSE)</f>
        <v>#N/A</v>
      </c>
    </row>
    <row r="4536" spans="1:18" x14ac:dyDescent="0.25">
      <c r="A4536" s="202"/>
      <c r="B4536" s="203"/>
      <c r="C4536" s="204"/>
      <c r="D4536" s="204"/>
      <c r="E4536" s="204"/>
      <c r="F4536" s="204"/>
      <c r="G4536" s="204"/>
      <c r="H4536" s="131"/>
      <c r="I4536" s="204"/>
      <c r="J4536" s="204"/>
      <c r="K4536" s="205"/>
      <c r="L4536" s="205"/>
      <c r="M4536" s="205"/>
      <c r="N4536" s="227">
        <f>Table7[[#This Row],[Drug Cost]]+Table7[[#This Row],[Drug Markup]]+Table7[[#This Row],[Drug Dispensing Fee]]</f>
        <v>0</v>
      </c>
      <c r="O4536" s="132"/>
      <c r="P4536" s="205">
        <f>Table7[[#This Row],[Total Drug Cost]]-Table7[[#This Row],[Total Third-party Pay]]</f>
        <v>0</v>
      </c>
      <c r="Q4536" s="205"/>
      <c r="R4536" s="70" t="e">
        <f>VLOOKUP(Table7[[#This Row],[Patient PHN]],'[1]MASTER LIST'!$C:$D,2,FALSE)</f>
        <v>#N/A</v>
      </c>
    </row>
    <row r="4537" spans="1:18" x14ac:dyDescent="0.25">
      <c r="A4537" s="202"/>
      <c r="B4537" s="203"/>
      <c r="C4537" s="204"/>
      <c r="D4537" s="204"/>
      <c r="E4537" s="204"/>
      <c r="F4537" s="204"/>
      <c r="G4537" s="204"/>
      <c r="H4537" s="131"/>
      <c r="I4537" s="204"/>
      <c r="J4537" s="204"/>
      <c r="K4537" s="205"/>
      <c r="L4537" s="205"/>
      <c r="M4537" s="205"/>
      <c r="N4537" s="227">
        <f>Table7[[#This Row],[Drug Cost]]+Table7[[#This Row],[Drug Markup]]+Table7[[#This Row],[Drug Dispensing Fee]]</f>
        <v>0</v>
      </c>
      <c r="O4537" s="132"/>
      <c r="P4537" s="205">
        <f>Table7[[#This Row],[Total Drug Cost]]-Table7[[#This Row],[Total Third-party Pay]]</f>
        <v>0</v>
      </c>
      <c r="Q4537" s="205"/>
      <c r="R4537" s="70" t="e">
        <f>VLOOKUP(Table7[[#This Row],[Patient PHN]],'[1]MASTER LIST'!$C:$D,2,FALSE)</f>
        <v>#N/A</v>
      </c>
    </row>
    <row r="4538" spans="1:18" x14ac:dyDescent="0.25">
      <c r="A4538" s="202"/>
      <c r="B4538" s="203"/>
      <c r="C4538" s="204"/>
      <c r="D4538" s="204"/>
      <c r="E4538" s="204"/>
      <c r="F4538" s="204"/>
      <c r="G4538" s="204"/>
      <c r="H4538" s="131"/>
      <c r="I4538" s="204"/>
      <c r="J4538" s="204"/>
      <c r="K4538" s="205"/>
      <c r="L4538" s="205"/>
      <c r="M4538" s="205"/>
      <c r="N4538" s="227">
        <f>Table7[[#This Row],[Drug Cost]]+Table7[[#This Row],[Drug Markup]]+Table7[[#This Row],[Drug Dispensing Fee]]</f>
        <v>0</v>
      </c>
      <c r="O4538" s="132"/>
      <c r="P4538" s="205">
        <f>Table7[[#This Row],[Total Drug Cost]]-Table7[[#This Row],[Total Third-party Pay]]</f>
        <v>0</v>
      </c>
      <c r="Q4538" s="205"/>
      <c r="R4538" s="70" t="e">
        <f>VLOOKUP(Table7[[#This Row],[Patient PHN]],'[1]MASTER LIST'!$C:$D,2,FALSE)</f>
        <v>#N/A</v>
      </c>
    </row>
    <row r="4539" spans="1:18" x14ac:dyDescent="0.25">
      <c r="A4539" s="202"/>
      <c r="B4539" s="203"/>
      <c r="C4539" s="204"/>
      <c r="D4539" s="204"/>
      <c r="E4539" s="204"/>
      <c r="F4539" s="204"/>
      <c r="G4539" s="204"/>
      <c r="H4539" s="131"/>
      <c r="I4539" s="204"/>
      <c r="J4539" s="204"/>
      <c r="K4539" s="205"/>
      <c r="L4539" s="205"/>
      <c r="M4539" s="205"/>
      <c r="N4539" s="227">
        <f>Table7[[#This Row],[Drug Cost]]+Table7[[#This Row],[Drug Markup]]+Table7[[#This Row],[Drug Dispensing Fee]]</f>
        <v>0</v>
      </c>
      <c r="O4539" s="132"/>
      <c r="P4539" s="205">
        <f>Table7[[#This Row],[Total Drug Cost]]-Table7[[#This Row],[Total Third-party Pay]]</f>
        <v>0</v>
      </c>
      <c r="Q4539" s="205"/>
      <c r="R4539" s="70" t="e">
        <f>VLOOKUP(Table7[[#This Row],[Patient PHN]],'[1]MASTER LIST'!$C:$D,2,FALSE)</f>
        <v>#N/A</v>
      </c>
    </row>
    <row r="4540" spans="1:18" x14ac:dyDescent="0.25">
      <c r="A4540" s="202"/>
      <c r="B4540" s="203"/>
      <c r="C4540" s="204"/>
      <c r="D4540" s="204"/>
      <c r="E4540" s="204"/>
      <c r="F4540" s="204"/>
      <c r="G4540" s="204"/>
      <c r="H4540" s="131"/>
      <c r="I4540" s="204"/>
      <c r="J4540" s="204"/>
      <c r="K4540" s="205"/>
      <c r="L4540" s="205"/>
      <c r="M4540" s="205"/>
      <c r="N4540" s="227">
        <f>Table7[[#This Row],[Drug Cost]]+Table7[[#This Row],[Drug Markup]]+Table7[[#This Row],[Drug Dispensing Fee]]</f>
        <v>0</v>
      </c>
      <c r="O4540" s="132"/>
      <c r="P4540" s="205">
        <f>Table7[[#This Row],[Total Drug Cost]]-Table7[[#This Row],[Total Third-party Pay]]</f>
        <v>0</v>
      </c>
      <c r="Q4540" s="205"/>
      <c r="R4540" s="70" t="e">
        <f>VLOOKUP(Table7[[#This Row],[Patient PHN]],'[1]MASTER LIST'!$C:$D,2,FALSE)</f>
        <v>#N/A</v>
      </c>
    </row>
    <row r="4541" spans="1:18" x14ac:dyDescent="0.25">
      <c r="A4541" s="202"/>
      <c r="B4541" s="203"/>
      <c r="C4541" s="204"/>
      <c r="D4541" s="204"/>
      <c r="E4541" s="204"/>
      <c r="F4541" s="204"/>
      <c r="G4541" s="204"/>
      <c r="H4541" s="131"/>
      <c r="I4541" s="204"/>
      <c r="J4541" s="204"/>
      <c r="K4541" s="205"/>
      <c r="L4541" s="205"/>
      <c r="M4541" s="205"/>
      <c r="N4541" s="227">
        <f>Table7[[#This Row],[Drug Cost]]+Table7[[#This Row],[Drug Markup]]+Table7[[#This Row],[Drug Dispensing Fee]]</f>
        <v>0</v>
      </c>
      <c r="O4541" s="132"/>
      <c r="P4541" s="205">
        <f>Table7[[#This Row],[Total Drug Cost]]-Table7[[#This Row],[Total Third-party Pay]]</f>
        <v>0</v>
      </c>
      <c r="Q4541" s="205"/>
      <c r="R4541" s="70" t="e">
        <f>VLOOKUP(Table7[[#This Row],[Patient PHN]],'[1]MASTER LIST'!$C:$D,2,FALSE)</f>
        <v>#N/A</v>
      </c>
    </row>
    <row r="4542" spans="1:18" x14ac:dyDescent="0.25">
      <c r="A4542" s="202"/>
      <c r="B4542" s="203"/>
      <c r="C4542" s="204"/>
      <c r="D4542" s="204"/>
      <c r="E4542" s="204"/>
      <c r="F4542" s="204"/>
      <c r="G4542" s="204"/>
      <c r="H4542" s="131"/>
      <c r="I4542" s="204"/>
      <c r="J4542" s="204"/>
      <c r="K4542" s="205"/>
      <c r="L4542" s="205"/>
      <c r="M4542" s="205"/>
      <c r="N4542" s="227">
        <f>Table7[[#This Row],[Drug Cost]]+Table7[[#This Row],[Drug Markup]]+Table7[[#This Row],[Drug Dispensing Fee]]</f>
        <v>0</v>
      </c>
      <c r="O4542" s="132"/>
      <c r="P4542" s="205">
        <f>Table7[[#This Row],[Total Drug Cost]]-Table7[[#This Row],[Total Third-party Pay]]</f>
        <v>0</v>
      </c>
      <c r="Q4542" s="205"/>
      <c r="R4542" s="70" t="e">
        <f>VLOOKUP(Table7[[#This Row],[Patient PHN]],'[1]MASTER LIST'!$C:$D,2,FALSE)</f>
        <v>#N/A</v>
      </c>
    </row>
    <row r="4543" spans="1:18" x14ac:dyDescent="0.25">
      <c r="A4543" s="202"/>
      <c r="B4543" s="203"/>
      <c r="C4543" s="204"/>
      <c r="D4543" s="204"/>
      <c r="E4543" s="204"/>
      <c r="F4543" s="204"/>
      <c r="G4543" s="204"/>
      <c r="H4543" s="131"/>
      <c r="I4543" s="204"/>
      <c r="J4543" s="204"/>
      <c r="K4543" s="205"/>
      <c r="L4543" s="205"/>
      <c r="M4543" s="205"/>
      <c r="N4543" s="227">
        <f>Table7[[#This Row],[Drug Cost]]+Table7[[#This Row],[Drug Markup]]+Table7[[#This Row],[Drug Dispensing Fee]]</f>
        <v>0</v>
      </c>
      <c r="O4543" s="132"/>
      <c r="P4543" s="205">
        <f>Table7[[#This Row],[Total Drug Cost]]-Table7[[#This Row],[Total Third-party Pay]]</f>
        <v>0</v>
      </c>
      <c r="Q4543" s="205"/>
      <c r="R4543" s="70" t="e">
        <f>VLOOKUP(Table7[[#This Row],[Patient PHN]],'[1]MASTER LIST'!$C:$D,2,FALSE)</f>
        <v>#N/A</v>
      </c>
    </row>
    <row r="4544" spans="1:18" x14ac:dyDescent="0.25">
      <c r="A4544" s="202"/>
      <c r="B4544" s="203"/>
      <c r="C4544" s="204"/>
      <c r="D4544" s="204"/>
      <c r="E4544" s="204"/>
      <c r="F4544" s="204"/>
      <c r="G4544" s="204"/>
      <c r="H4544" s="131"/>
      <c r="I4544" s="204"/>
      <c r="J4544" s="204"/>
      <c r="K4544" s="205"/>
      <c r="L4544" s="205"/>
      <c r="M4544" s="205"/>
      <c r="N4544" s="227">
        <f>Table7[[#This Row],[Drug Cost]]+Table7[[#This Row],[Drug Markup]]+Table7[[#This Row],[Drug Dispensing Fee]]</f>
        <v>0</v>
      </c>
      <c r="O4544" s="132"/>
      <c r="P4544" s="205">
        <f>Table7[[#This Row],[Total Drug Cost]]-Table7[[#This Row],[Total Third-party Pay]]</f>
        <v>0</v>
      </c>
      <c r="Q4544" s="205"/>
      <c r="R4544" s="70" t="e">
        <f>VLOOKUP(Table7[[#This Row],[Patient PHN]],'[1]MASTER LIST'!$C:$D,2,FALSE)</f>
        <v>#N/A</v>
      </c>
    </row>
    <row r="4545" spans="1:18" x14ac:dyDescent="0.25">
      <c r="A4545" s="202"/>
      <c r="B4545" s="203"/>
      <c r="C4545" s="204"/>
      <c r="D4545" s="204"/>
      <c r="E4545" s="204"/>
      <c r="F4545" s="204"/>
      <c r="G4545" s="204"/>
      <c r="H4545" s="131"/>
      <c r="I4545" s="204"/>
      <c r="J4545" s="204"/>
      <c r="K4545" s="205"/>
      <c r="L4545" s="205"/>
      <c r="M4545" s="205"/>
      <c r="N4545" s="227">
        <f>Table7[[#This Row],[Drug Cost]]+Table7[[#This Row],[Drug Markup]]+Table7[[#This Row],[Drug Dispensing Fee]]</f>
        <v>0</v>
      </c>
      <c r="O4545" s="132"/>
      <c r="P4545" s="205">
        <f>Table7[[#This Row],[Total Drug Cost]]-Table7[[#This Row],[Total Third-party Pay]]</f>
        <v>0</v>
      </c>
      <c r="Q4545" s="205"/>
      <c r="R4545" s="70" t="e">
        <f>VLOOKUP(Table7[[#This Row],[Patient PHN]],'[1]MASTER LIST'!$C:$D,2,FALSE)</f>
        <v>#N/A</v>
      </c>
    </row>
    <row r="4546" spans="1:18" x14ac:dyDescent="0.25">
      <c r="A4546" s="202"/>
      <c r="B4546" s="203"/>
      <c r="C4546" s="204"/>
      <c r="D4546" s="204"/>
      <c r="E4546" s="204"/>
      <c r="F4546" s="204"/>
      <c r="G4546" s="204"/>
      <c r="H4546" s="131"/>
      <c r="I4546" s="204"/>
      <c r="J4546" s="204"/>
      <c r="K4546" s="205"/>
      <c r="L4546" s="205"/>
      <c r="M4546" s="205"/>
      <c r="N4546" s="227">
        <f>Table7[[#This Row],[Drug Cost]]+Table7[[#This Row],[Drug Markup]]+Table7[[#This Row],[Drug Dispensing Fee]]</f>
        <v>0</v>
      </c>
      <c r="O4546" s="132"/>
      <c r="P4546" s="205">
        <f>Table7[[#This Row],[Total Drug Cost]]-Table7[[#This Row],[Total Third-party Pay]]</f>
        <v>0</v>
      </c>
      <c r="Q4546" s="205"/>
      <c r="R4546" s="70" t="e">
        <f>VLOOKUP(Table7[[#This Row],[Patient PHN]],'[1]MASTER LIST'!$C:$D,2,FALSE)</f>
        <v>#N/A</v>
      </c>
    </row>
    <row r="4547" spans="1:18" x14ac:dyDescent="0.25">
      <c r="A4547" s="202"/>
      <c r="B4547" s="203"/>
      <c r="C4547" s="204"/>
      <c r="D4547" s="204"/>
      <c r="E4547" s="204"/>
      <c r="F4547" s="204"/>
      <c r="G4547" s="204"/>
      <c r="H4547" s="131"/>
      <c r="I4547" s="204"/>
      <c r="J4547" s="204"/>
      <c r="K4547" s="205"/>
      <c r="L4547" s="205"/>
      <c r="M4547" s="205"/>
      <c r="N4547" s="227">
        <f>Table7[[#This Row],[Drug Cost]]+Table7[[#This Row],[Drug Markup]]+Table7[[#This Row],[Drug Dispensing Fee]]</f>
        <v>0</v>
      </c>
      <c r="O4547" s="132"/>
      <c r="P4547" s="205">
        <f>Table7[[#This Row],[Total Drug Cost]]-Table7[[#This Row],[Total Third-party Pay]]</f>
        <v>0</v>
      </c>
      <c r="Q4547" s="205"/>
      <c r="R4547" s="70" t="e">
        <f>VLOOKUP(Table7[[#This Row],[Patient PHN]],'[1]MASTER LIST'!$C:$D,2,FALSE)</f>
        <v>#N/A</v>
      </c>
    </row>
    <row r="4548" spans="1:18" x14ac:dyDescent="0.25">
      <c r="A4548" s="202"/>
      <c r="B4548" s="203"/>
      <c r="C4548" s="204"/>
      <c r="D4548" s="204"/>
      <c r="E4548" s="204"/>
      <c r="F4548" s="204"/>
      <c r="G4548" s="204"/>
      <c r="H4548" s="131"/>
      <c r="I4548" s="204"/>
      <c r="J4548" s="204"/>
      <c r="K4548" s="205"/>
      <c r="L4548" s="205"/>
      <c r="M4548" s="205"/>
      <c r="N4548" s="227">
        <f>Table7[[#This Row],[Drug Cost]]+Table7[[#This Row],[Drug Markup]]+Table7[[#This Row],[Drug Dispensing Fee]]</f>
        <v>0</v>
      </c>
      <c r="O4548" s="132"/>
      <c r="P4548" s="205">
        <f>Table7[[#This Row],[Total Drug Cost]]-Table7[[#This Row],[Total Third-party Pay]]</f>
        <v>0</v>
      </c>
      <c r="Q4548" s="205"/>
      <c r="R4548" s="70" t="e">
        <f>VLOOKUP(Table7[[#This Row],[Patient PHN]],'[1]MASTER LIST'!$C:$D,2,FALSE)</f>
        <v>#N/A</v>
      </c>
    </row>
    <row r="4549" spans="1:18" x14ac:dyDescent="0.25">
      <c r="A4549" s="202"/>
      <c r="B4549" s="203"/>
      <c r="C4549" s="204"/>
      <c r="D4549" s="204"/>
      <c r="E4549" s="204"/>
      <c r="F4549" s="204"/>
      <c r="G4549" s="204"/>
      <c r="H4549" s="131"/>
      <c r="I4549" s="204"/>
      <c r="J4549" s="204"/>
      <c r="K4549" s="205"/>
      <c r="L4549" s="205"/>
      <c r="M4549" s="205"/>
      <c r="N4549" s="227">
        <f>Table7[[#This Row],[Drug Cost]]+Table7[[#This Row],[Drug Markup]]+Table7[[#This Row],[Drug Dispensing Fee]]</f>
        <v>0</v>
      </c>
      <c r="O4549" s="132"/>
      <c r="P4549" s="205">
        <f>Table7[[#This Row],[Total Drug Cost]]-Table7[[#This Row],[Total Third-party Pay]]</f>
        <v>0</v>
      </c>
      <c r="Q4549" s="205"/>
      <c r="R4549" s="70" t="e">
        <f>VLOOKUP(Table7[[#This Row],[Patient PHN]],'[1]MASTER LIST'!$C:$D,2,FALSE)</f>
        <v>#N/A</v>
      </c>
    </row>
    <row r="4550" spans="1:18" x14ac:dyDescent="0.25">
      <c r="A4550" s="202"/>
      <c r="B4550" s="203"/>
      <c r="C4550" s="204"/>
      <c r="D4550" s="204"/>
      <c r="E4550" s="204"/>
      <c r="F4550" s="204"/>
      <c r="G4550" s="204"/>
      <c r="H4550" s="131"/>
      <c r="I4550" s="204"/>
      <c r="J4550" s="204"/>
      <c r="K4550" s="205"/>
      <c r="L4550" s="205"/>
      <c r="M4550" s="205"/>
      <c r="N4550" s="227">
        <f>Table7[[#This Row],[Drug Cost]]+Table7[[#This Row],[Drug Markup]]+Table7[[#This Row],[Drug Dispensing Fee]]</f>
        <v>0</v>
      </c>
      <c r="O4550" s="132"/>
      <c r="P4550" s="205">
        <f>Table7[[#This Row],[Total Drug Cost]]-Table7[[#This Row],[Total Third-party Pay]]</f>
        <v>0</v>
      </c>
      <c r="Q4550" s="205"/>
      <c r="R4550" s="70" t="e">
        <f>VLOOKUP(Table7[[#This Row],[Patient PHN]],'[1]MASTER LIST'!$C:$D,2,FALSE)</f>
        <v>#N/A</v>
      </c>
    </row>
    <row r="4551" spans="1:18" x14ac:dyDescent="0.25">
      <c r="A4551" s="202"/>
      <c r="B4551" s="203"/>
      <c r="C4551" s="204"/>
      <c r="D4551" s="204"/>
      <c r="E4551" s="204"/>
      <c r="F4551" s="204"/>
      <c r="G4551" s="204"/>
      <c r="H4551" s="131"/>
      <c r="I4551" s="204"/>
      <c r="J4551" s="204"/>
      <c r="K4551" s="205"/>
      <c r="L4551" s="205"/>
      <c r="M4551" s="205"/>
      <c r="N4551" s="227">
        <f>Table7[[#This Row],[Drug Cost]]+Table7[[#This Row],[Drug Markup]]+Table7[[#This Row],[Drug Dispensing Fee]]</f>
        <v>0</v>
      </c>
      <c r="O4551" s="132"/>
      <c r="P4551" s="205">
        <f>Table7[[#This Row],[Total Drug Cost]]-Table7[[#This Row],[Total Third-party Pay]]</f>
        <v>0</v>
      </c>
      <c r="Q4551" s="205"/>
      <c r="R4551" s="70" t="e">
        <f>VLOOKUP(Table7[[#This Row],[Patient PHN]],'[1]MASTER LIST'!$C:$D,2,FALSE)</f>
        <v>#N/A</v>
      </c>
    </row>
    <row r="4552" spans="1:18" x14ac:dyDescent="0.25">
      <c r="A4552" s="202"/>
      <c r="B4552" s="203"/>
      <c r="C4552" s="204"/>
      <c r="D4552" s="204"/>
      <c r="E4552" s="204"/>
      <c r="F4552" s="204"/>
      <c r="G4552" s="204"/>
      <c r="H4552" s="131"/>
      <c r="I4552" s="204"/>
      <c r="J4552" s="204"/>
      <c r="K4552" s="205"/>
      <c r="L4552" s="205"/>
      <c r="M4552" s="205"/>
      <c r="N4552" s="227">
        <f>Table7[[#This Row],[Drug Cost]]+Table7[[#This Row],[Drug Markup]]+Table7[[#This Row],[Drug Dispensing Fee]]</f>
        <v>0</v>
      </c>
      <c r="O4552" s="132"/>
      <c r="P4552" s="205">
        <f>Table7[[#This Row],[Total Drug Cost]]-Table7[[#This Row],[Total Third-party Pay]]</f>
        <v>0</v>
      </c>
      <c r="Q4552" s="205"/>
      <c r="R4552" s="70" t="e">
        <f>VLOOKUP(Table7[[#This Row],[Patient PHN]],'[1]MASTER LIST'!$C:$D,2,FALSE)</f>
        <v>#N/A</v>
      </c>
    </row>
    <row r="4553" spans="1:18" x14ac:dyDescent="0.25">
      <c r="A4553" s="202"/>
      <c r="B4553" s="203"/>
      <c r="C4553" s="204"/>
      <c r="D4553" s="204"/>
      <c r="E4553" s="204"/>
      <c r="F4553" s="204"/>
      <c r="G4553" s="204"/>
      <c r="H4553" s="131"/>
      <c r="I4553" s="204"/>
      <c r="J4553" s="204"/>
      <c r="K4553" s="205"/>
      <c r="L4553" s="205"/>
      <c r="M4553" s="205"/>
      <c r="N4553" s="227">
        <f>Table7[[#This Row],[Drug Cost]]+Table7[[#This Row],[Drug Markup]]+Table7[[#This Row],[Drug Dispensing Fee]]</f>
        <v>0</v>
      </c>
      <c r="O4553" s="132"/>
      <c r="P4553" s="205">
        <f>Table7[[#This Row],[Total Drug Cost]]-Table7[[#This Row],[Total Third-party Pay]]</f>
        <v>0</v>
      </c>
      <c r="Q4553" s="205"/>
      <c r="R4553" s="70" t="e">
        <f>VLOOKUP(Table7[[#This Row],[Patient PHN]],'[1]MASTER LIST'!$C:$D,2,FALSE)</f>
        <v>#N/A</v>
      </c>
    </row>
    <row r="4554" spans="1:18" x14ac:dyDescent="0.25">
      <c r="A4554" s="202"/>
      <c r="B4554" s="203"/>
      <c r="C4554" s="204"/>
      <c r="D4554" s="204"/>
      <c r="E4554" s="204"/>
      <c r="F4554" s="204"/>
      <c r="G4554" s="204"/>
      <c r="H4554" s="131"/>
      <c r="I4554" s="204"/>
      <c r="J4554" s="204"/>
      <c r="K4554" s="205"/>
      <c r="L4554" s="205"/>
      <c r="M4554" s="205"/>
      <c r="N4554" s="227">
        <f>Table7[[#This Row],[Drug Cost]]+Table7[[#This Row],[Drug Markup]]+Table7[[#This Row],[Drug Dispensing Fee]]</f>
        <v>0</v>
      </c>
      <c r="O4554" s="132"/>
      <c r="P4554" s="205">
        <f>Table7[[#This Row],[Total Drug Cost]]-Table7[[#This Row],[Total Third-party Pay]]</f>
        <v>0</v>
      </c>
      <c r="Q4554" s="205"/>
      <c r="R4554" s="70" t="e">
        <f>VLOOKUP(Table7[[#This Row],[Patient PHN]],'[1]MASTER LIST'!$C:$D,2,FALSE)</f>
        <v>#N/A</v>
      </c>
    </row>
    <row r="4555" spans="1:18" x14ac:dyDescent="0.25">
      <c r="A4555" s="202"/>
      <c r="B4555" s="203"/>
      <c r="C4555" s="204"/>
      <c r="D4555" s="204"/>
      <c r="E4555" s="204"/>
      <c r="F4555" s="204"/>
      <c r="G4555" s="204"/>
      <c r="H4555" s="131"/>
      <c r="I4555" s="204"/>
      <c r="J4555" s="204"/>
      <c r="K4555" s="205"/>
      <c r="L4555" s="205"/>
      <c r="M4555" s="205"/>
      <c r="N4555" s="227">
        <f>Table7[[#This Row],[Drug Cost]]+Table7[[#This Row],[Drug Markup]]+Table7[[#This Row],[Drug Dispensing Fee]]</f>
        <v>0</v>
      </c>
      <c r="O4555" s="132"/>
      <c r="P4555" s="205">
        <f>Table7[[#This Row],[Total Drug Cost]]-Table7[[#This Row],[Total Third-party Pay]]</f>
        <v>0</v>
      </c>
      <c r="Q4555" s="205"/>
      <c r="R4555" s="70" t="e">
        <f>VLOOKUP(Table7[[#This Row],[Patient PHN]],'[1]MASTER LIST'!$C:$D,2,FALSE)</f>
        <v>#N/A</v>
      </c>
    </row>
    <row r="4556" spans="1:18" x14ac:dyDescent="0.25">
      <c r="A4556" s="202"/>
      <c r="B4556" s="203"/>
      <c r="C4556" s="204"/>
      <c r="D4556" s="204"/>
      <c r="E4556" s="204"/>
      <c r="F4556" s="204"/>
      <c r="G4556" s="204"/>
      <c r="H4556" s="131"/>
      <c r="I4556" s="204"/>
      <c r="J4556" s="204"/>
      <c r="K4556" s="205"/>
      <c r="L4556" s="205"/>
      <c r="M4556" s="205"/>
      <c r="N4556" s="227">
        <f>Table7[[#This Row],[Drug Cost]]+Table7[[#This Row],[Drug Markup]]+Table7[[#This Row],[Drug Dispensing Fee]]</f>
        <v>0</v>
      </c>
      <c r="O4556" s="132"/>
      <c r="P4556" s="205">
        <f>Table7[[#This Row],[Total Drug Cost]]-Table7[[#This Row],[Total Third-party Pay]]</f>
        <v>0</v>
      </c>
      <c r="Q4556" s="205"/>
      <c r="R4556" s="70" t="e">
        <f>VLOOKUP(Table7[[#This Row],[Patient PHN]],'[1]MASTER LIST'!$C:$D,2,FALSE)</f>
        <v>#N/A</v>
      </c>
    </row>
    <row r="4557" spans="1:18" x14ac:dyDescent="0.25">
      <c r="A4557" s="202"/>
      <c r="B4557" s="203"/>
      <c r="C4557" s="204"/>
      <c r="D4557" s="204"/>
      <c r="E4557" s="204"/>
      <c r="F4557" s="204"/>
      <c r="G4557" s="204"/>
      <c r="H4557" s="131"/>
      <c r="I4557" s="204"/>
      <c r="J4557" s="204"/>
      <c r="K4557" s="205"/>
      <c r="L4557" s="205"/>
      <c r="M4557" s="205"/>
      <c r="N4557" s="227">
        <f>Table7[[#This Row],[Drug Cost]]+Table7[[#This Row],[Drug Markup]]+Table7[[#This Row],[Drug Dispensing Fee]]</f>
        <v>0</v>
      </c>
      <c r="O4557" s="132"/>
      <c r="P4557" s="205">
        <f>Table7[[#This Row],[Total Drug Cost]]-Table7[[#This Row],[Total Third-party Pay]]</f>
        <v>0</v>
      </c>
      <c r="Q4557" s="205"/>
      <c r="R4557" s="70" t="e">
        <f>VLOOKUP(Table7[[#This Row],[Patient PHN]],'[1]MASTER LIST'!$C:$D,2,FALSE)</f>
        <v>#N/A</v>
      </c>
    </row>
    <row r="4558" spans="1:18" x14ac:dyDescent="0.25">
      <c r="A4558" s="202"/>
      <c r="B4558" s="203"/>
      <c r="C4558" s="204"/>
      <c r="D4558" s="204"/>
      <c r="E4558" s="204"/>
      <c r="F4558" s="204"/>
      <c r="G4558" s="204"/>
      <c r="H4558" s="131"/>
      <c r="I4558" s="204"/>
      <c r="J4558" s="204"/>
      <c r="K4558" s="205"/>
      <c r="L4558" s="205"/>
      <c r="M4558" s="205"/>
      <c r="N4558" s="227">
        <f>Table7[[#This Row],[Drug Cost]]+Table7[[#This Row],[Drug Markup]]+Table7[[#This Row],[Drug Dispensing Fee]]</f>
        <v>0</v>
      </c>
      <c r="O4558" s="132"/>
      <c r="P4558" s="205">
        <f>Table7[[#This Row],[Total Drug Cost]]-Table7[[#This Row],[Total Third-party Pay]]</f>
        <v>0</v>
      </c>
      <c r="Q4558" s="205"/>
      <c r="R4558" s="70" t="e">
        <f>VLOOKUP(Table7[[#This Row],[Patient PHN]],'[1]MASTER LIST'!$C:$D,2,FALSE)</f>
        <v>#N/A</v>
      </c>
    </row>
    <row r="4559" spans="1:18" x14ac:dyDescent="0.25">
      <c r="A4559" s="202"/>
      <c r="B4559" s="203"/>
      <c r="C4559" s="204"/>
      <c r="D4559" s="204"/>
      <c r="E4559" s="204"/>
      <c r="F4559" s="204"/>
      <c r="G4559" s="204"/>
      <c r="H4559" s="131"/>
      <c r="I4559" s="204"/>
      <c r="J4559" s="204"/>
      <c r="K4559" s="205"/>
      <c r="L4559" s="205"/>
      <c r="M4559" s="205"/>
      <c r="N4559" s="227">
        <f>Table7[[#This Row],[Drug Cost]]+Table7[[#This Row],[Drug Markup]]+Table7[[#This Row],[Drug Dispensing Fee]]</f>
        <v>0</v>
      </c>
      <c r="O4559" s="132"/>
      <c r="P4559" s="205">
        <f>Table7[[#This Row],[Total Drug Cost]]-Table7[[#This Row],[Total Third-party Pay]]</f>
        <v>0</v>
      </c>
      <c r="Q4559" s="205"/>
      <c r="R4559" s="70" t="e">
        <f>VLOOKUP(Table7[[#This Row],[Patient PHN]],'[1]MASTER LIST'!$C:$D,2,FALSE)</f>
        <v>#N/A</v>
      </c>
    </row>
    <row r="4560" spans="1:18" x14ac:dyDescent="0.25">
      <c r="A4560" s="202"/>
      <c r="B4560" s="203"/>
      <c r="C4560" s="204"/>
      <c r="D4560" s="204"/>
      <c r="E4560" s="204"/>
      <c r="F4560" s="204"/>
      <c r="G4560" s="204"/>
      <c r="H4560" s="131"/>
      <c r="I4560" s="204"/>
      <c r="J4560" s="204"/>
      <c r="K4560" s="205"/>
      <c r="L4560" s="205"/>
      <c r="M4560" s="205"/>
      <c r="N4560" s="227">
        <f>Table7[[#This Row],[Drug Cost]]+Table7[[#This Row],[Drug Markup]]+Table7[[#This Row],[Drug Dispensing Fee]]</f>
        <v>0</v>
      </c>
      <c r="O4560" s="132"/>
      <c r="P4560" s="205">
        <f>Table7[[#This Row],[Total Drug Cost]]-Table7[[#This Row],[Total Third-party Pay]]</f>
        <v>0</v>
      </c>
      <c r="Q4560" s="205"/>
      <c r="R4560" s="70" t="e">
        <f>VLOOKUP(Table7[[#This Row],[Patient PHN]],'[1]MASTER LIST'!$C:$D,2,FALSE)</f>
        <v>#N/A</v>
      </c>
    </row>
    <row r="4561" spans="1:18" x14ac:dyDescent="0.25">
      <c r="A4561" s="202"/>
      <c r="B4561" s="203"/>
      <c r="C4561" s="204"/>
      <c r="D4561" s="204"/>
      <c r="E4561" s="204"/>
      <c r="F4561" s="204"/>
      <c r="G4561" s="204"/>
      <c r="H4561" s="131"/>
      <c r="I4561" s="204"/>
      <c r="J4561" s="204"/>
      <c r="K4561" s="205"/>
      <c r="L4561" s="205"/>
      <c r="M4561" s="205"/>
      <c r="N4561" s="227">
        <f>Table7[[#This Row],[Drug Cost]]+Table7[[#This Row],[Drug Markup]]+Table7[[#This Row],[Drug Dispensing Fee]]</f>
        <v>0</v>
      </c>
      <c r="O4561" s="132"/>
      <c r="P4561" s="205">
        <f>Table7[[#This Row],[Total Drug Cost]]-Table7[[#This Row],[Total Third-party Pay]]</f>
        <v>0</v>
      </c>
      <c r="Q4561" s="205"/>
      <c r="R4561" s="70" t="e">
        <f>VLOOKUP(Table7[[#This Row],[Patient PHN]],'[1]MASTER LIST'!$C:$D,2,FALSE)</f>
        <v>#N/A</v>
      </c>
    </row>
    <row r="4562" spans="1:18" x14ac:dyDescent="0.25">
      <c r="A4562" s="202"/>
      <c r="B4562" s="203"/>
      <c r="C4562" s="204"/>
      <c r="D4562" s="204"/>
      <c r="E4562" s="204"/>
      <c r="F4562" s="204"/>
      <c r="G4562" s="204"/>
      <c r="H4562" s="131"/>
      <c r="I4562" s="204"/>
      <c r="J4562" s="204"/>
      <c r="K4562" s="205"/>
      <c r="L4562" s="205"/>
      <c r="M4562" s="205"/>
      <c r="N4562" s="227">
        <f>Table7[[#This Row],[Drug Cost]]+Table7[[#This Row],[Drug Markup]]+Table7[[#This Row],[Drug Dispensing Fee]]</f>
        <v>0</v>
      </c>
      <c r="O4562" s="132"/>
      <c r="P4562" s="205">
        <f>Table7[[#This Row],[Total Drug Cost]]-Table7[[#This Row],[Total Third-party Pay]]</f>
        <v>0</v>
      </c>
      <c r="Q4562" s="205"/>
      <c r="R4562" s="70" t="e">
        <f>VLOOKUP(Table7[[#This Row],[Patient PHN]],'[1]MASTER LIST'!$C:$D,2,FALSE)</f>
        <v>#N/A</v>
      </c>
    </row>
    <row r="4563" spans="1:18" x14ac:dyDescent="0.25">
      <c r="A4563" s="202"/>
      <c r="B4563" s="203"/>
      <c r="C4563" s="204"/>
      <c r="D4563" s="204"/>
      <c r="E4563" s="204"/>
      <c r="F4563" s="204"/>
      <c r="G4563" s="204"/>
      <c r="H4563" s="131"/>
      <c r="I4563" s="204"/>
      <c r="J4563" s="204"/>
      <c r="K4563" s="205"/>
      <c r="L4563" s="205"/>
      <c r="M4563" s="205"/>
      <c r="N4563" s="227">
        <f>Table7[[#This Row],[Drug Cost]]+Table7[[#This Row],[Drug Markup]]+Table7[[#This Row],[Drug Dispensing Fee]]</f>
        <v>0</v>
      </c>
      <c r="O4563" s="132"/>
      <c r="P4563" s="205">
        <f>Table7[[#This Row],[Total Drug Cost]]-Table7[[#This Row],[Total Third-party Pay]]</f>
        <v>0</v>
      </c>
      <c r="Q4563" s="205"/>
      <c r="R4563" s="70" t="e">
        <f>VLOOKUP(Table7[[#This Row],[Patient PHN]],'[1]MASTER LIST'!$C:$D,2,FALSE)</f>
        <v>#N/A</v>
      </c>
    </row>
    <row r="4564" spans="1:18" x14ac:dyDescent="0.25">
      <c r="A4564" s="202"/>
      <c r="B4564" s="203"/>
      <c r="C4564" s="204"/>
      <c r="D4564" s="204"/>
      <c r="E4564" s="204"/>
      <c r="F4564" s="204"/>
      <c r="G4564" s="204"/>
      <c r="H4564" s="131"/>
      <c r="I4564" s="204"/>
      <c r="J4564" s="204"/>
      <c r="K4564" s="205"/>
      <c r="L4564" s="205"/>
      <c r="M4564" s="205"/>
      <c r="N4564" s="227">
        <f>Table7[[#This Row],[Drug Cost]]+Table7[[#This Row],[Drug Markup]]+Table7[[#This Row],[Drug Dispensing Fee]]</f>
        <v>0</v>
      </c>
      <c r="O4564" s="132"/>
      <c r="P4564" s="205">
        <f>Table7[[#This Row],[Total Drug Cost]]-Table7[[#This Row],[Total Third-party Pay]]</f>
        <v>0</v>
      </c>
      <c r="Q4564" s="205"/>
      <c r="R4564" s="70" t="e">
        <f>VLOOKUP(Table7[[#This Row],[Patient PHN]],'[1]MASTER LIST'!$C:$D,2,FALSE)</f>
        <v>#N/A</v>
      </c>
    </row>
    <row r="4565" spans="1:18" x14ac:dyDescent="0.25">
      <c r="A4565" s="202"/>
      <c r="B4565" s="203"/>
      <c r="C4565" s="204"/>
      <c r="D4565" s="204"/>
      <c r="E4565" s="204"/>
      <c r="F4565" s="204"/>
      <c r="G4565" s="204"/>
      <c r="H4565" s="131"/>
      <c r="I4565" s="204"/>
      <c r="J4565" s="204"/>
      <c r="K4565" s="205"/>
      <c r="L4565" s="205"/>
      <c r="M4565" s="205"/>
      <c r="N4565" s="227">
        <f>Table7[[#This Row],[Drug Cost]]+Table7[[#This Row],[Drug Markup]]+Table7[[#This Row],[Drug Dispensing Fee]]</f>
        <v>0</v>
      </c>
      <c r="O4565" s="132"/>
      <c r="P4565" s="205">
        <f>Table7[[#This Row],[Total Drug Cost]]-Table7[[#This Row],[Total Third-party Pay]]</f>
        <v>0</v>
      </c>
      <c r="Q4565" s="205"/>
      <c r="R4565" s="70" t="e">
        <f>VLOOKUP(Table7[[#This Row],[Patient PHN]],'[1]MASTER LIST'!$C:$D,2,FALSE)</f>
        <v>#N/A</v>
      </c>
    </row>
    <row r="4566" spans="1:18" x14ac:dyDescent="0.25">
      <c r="A4566" s="202"/>
      <c r="B4566" s="203"/>
      <c r="C4566" s="204"/>
      <c r="D4566" s="204"/>
      <c r="E4566" s="204"/>
      <c r="F4566" s="204"/>
      <c r="G4566" s="204"/>
      <c r="H4566" s="131"/>
      <c r="I4566" s="204"/>
      <c r="J4566" s="204"/>
      <c r="K4566" s="205"/>
      <c r="L4566" s="205"/>
      <c r="M4566" s="205"/>
      <c r="N4566" s="227">
        <f>Table7[[#This Row],[Drug Cost]]+Table7[[#This Row],[Drug Markup]]+Table7[[#This Row],[Drug Dispensing Fee]]</f>
        <v>0</v>
      </c>
      <c r="O4566" s="132"/>
      <c r="P4566" s="205">
        <f>Table7[[#This Row],[Total Drug Cost]]-Table7[[#This Row],[Total Third-party Pay]]</f>
        <v>0</v>
      </c>
      <c r="Q4566" s="205"/>
      <c r="R4566" s="70" t="e">
        <f>VLOOKUP(Table7[[#This Row],[Patient PHN]],'[1]MASTER LIST'!$C:$D,2,FALSE)</f>
        <v>#N/A</v>
      </c>
    </row>
    <row r="4567" spans="1:18" x14ac:dyDescent="0.25">
      <c r="A4567" s="202"/>
      <c r="B4567" s="203"/>
      <c r="C4567" s="204"/>
      <c r="D4567" s="204"/>
      <c r="E4567" s="204"/>
      <c r="F4567" s="204"/>
      <c r="G4567" s="204"/>
      <c r="H4567" s="131"/>
      <c r="I4567" s="204"/>
      <c r="J4567" s="204"/>
      <c r="K4567" s="205"/>
      <c r="L4567" s="205"/>
      <c r="M4567" s="205"/>
      <c r="N4567" s="227">
        <f>Table7[[#This Row],[Drug Cost]]+Table7[[#This Row],[Drug Markup]]+Table7[[#This Row],[Drug Dispensing Fee]]</f>
        <v>0</v>
      </c>
      <c r="O4567" s="132"/>
      <c r="P4567" s="205">
        <f>Table7[[#This Row],[Total Drug Cost]]-Table7[[#This Row],[Total Third-party Pay]]</f>
        <v>0</v>
      </c>
      <c r="Q4567" s="205"/>
      <c r="R4567" s="70" t="e">
        <f>VLOOKUP(Table7[[#This Row],[Patient PHN]],'[1]MASTER LIST'!$C:$D,2,FALSE)</f>
        <v>#N/A</v>
      </c>
    </row>
    <row r="4568" spans="1:18" x14ac:dyDescent="0.25">
      <c r="A4568" s="202"/>
      <c r="B4568" s="203"/>
      <c r="C4568" s="204"/>
      <c r="D4568" s="204"/>
      <c r="E4568" s="204"/>
      <c r="F4568" s="204"/>
      <c r="G4568" s="204"/>
      <c r="H4568" s="131"/>
      <c r="I4568" s="204"/>
      <c r="J4568" s="204"/>
      <c r="K4568" s="205"/>
      <c r="L4568" s="205"/>
      <c r="M4568" s="205"/>
      <c r="N4568" s="227">
        <f>Table7[[#This Row],[Drug Cost]]+Table7[[#This Row],[Drug Markup]]+Table7[[#This Row],[Drug Dispensing Fee]]</f>
        <v>0</v>
      </c>
      <c r="O4568" s="132"/>
      <c r="P4568" s="205">
        <f>Table7[[#This Row],[Total Drug Cost]]-Table7[[#This Row],[Total Third-party Pay]]</f>
        <v>0</v>
      </c>
      <c r="Q4568" s="205"/>
      <c r="R4568" s="70" t="e">
        <f>VLOOKUP(Table7[[#This Row],[Patient PHN]],'[1]MASTER LIST'!$C:$D,2,FALSE)</f>
        <v>#N/A</v>
      </c>
    </row>
    <row r="4569" spans="1:18" x14ac:dyDescent="0.25">
      <c r="A4569" s="202"/>
      <c r="B4569" s="203"/>
      <c r="C4569" s="204"/>
      <c r="D4569" s="204"/>
      <c r="E4569" s="204"/>
      <c r="F4569" s="204"/>
      <c r="G4569" s="204"/>
      <c r="H4569" s="131"/>
      <c r="I4569" s="204"/>
      <c r="J4569" s="204"/>
      <c r="K4569" s="205"/>
      <c r="L4569" s="205"/>
      <c r="M4569" s="205"/>
      <c r="N4569" s="227">
        <f>Table7[[#This Row],[Drug Cost]]+Table7[[#This Row],[Drug Markup]]+Table7[[#This Row],[Drug Dispensing Fee]]</f>
        <v>0</v>
      </c>
      <c r="O4569" s="132"/>
      <c r="P4569" s="205">
        <f>Table7[[#This Row],[Total Drug Cost]]-Table7[[#This Row],[Total Third-party Pay]]</f>
        <v>0</v>
      </c>
      <c r="Q4569" s="205"/>
      <c r="R4569" s="70" t="e">
        <f>VLOOKUP(Table7[[#This Row],[Patient PHN]],'[1]MASTER LIST'!$C:$D,2,FALSE)</f>
        <v>#N/A</v>
      </c>
    </row>
    <row r="4570" spans="1:18" x14ac:dyDescent="0.25">
      <c r="A4570" s="202"/>
      <c r="B4570" s="203"/>
      <c r="C4570" s="204"/>
      <c r="D4570" s="204"/>
      <c r="E4570" s="204"/>
      <c r="F4570" s="204"/>
      <c r="G4570" s="204"/>
      <c r="H4570" s="131"/>
      <c r="I4570" s="204"/>
      <c r="J4570" s="204"/>
      <c r="K4570" s="205"/>
      <c r="L4570" s="205"/>
      <c r="M4570" s="205"/>
      <c r="N4570" s="227">
        <f>Table7[[#This Row],[Drug Cost]]+Table7[[#This Row],[Drug Markup]]+Table7[[#This Row],[Drug Dispensing Fee]]</f>
        <v>0</v>
      </c>
      <c r="O4570" s="132"/>
      <c r="P4570" s="205">
        <f>Table7[[#This Row],[Total Drug Cost]]-Table7[[#This Row],[Total Third-party Pay]]</f>
        <v>0</v>
      </c>
      <c r="Q4570" s="205"/>
      <c r="R4570" s="70" t="e">
        <f>VLOOKUP(Table7[[#This Row],[Patient PHN]],'[1]MASTER LIST'!$C:$D,2,FALSE)</f>
        <v>#N/A</v>
      </c>
    </row>
    <row r="4571" spans="1:18" x14ac:dyDescent="0.25">
      <c r="A4571" s="202"/>
      <c r="B4571" s="203"/>
      <c r="C4571" s="204"/>
      <c r="D4571" s="204"/>
      <c r="E4571" s="204"/>
      <c r="F4571" s="204"/>
      <c r="G4571" s="204"/>
      <c r="H4571" s="131"/>
      <c r="I4571" s="204"/>
      <c r="J4571" s="204"/>
      <c r="K4571" s="205"/>
      <c r="L4571" s="205"/>
      <c r="M4571" s="205"/>
      <c r="N4571" s="227">
        <f>Table7[[#This Row],[Drug Cost]]+Table7[[#This Row],[Drug Markup]]+Table7[[#This Row],[Drug Dispensing Fee]]</f>
        <v>0</v>
      </c>
      <c r="O4571" s="132"/>
      <c r="P4571" s="205">
        <f>Table7[[#This Row],[Total Drug Cost]]-Table7[[#This Row],[Total Third-party Pay]]</f>
        <v>0</v>
      </c>
      <c r="Q4571" s="205"/>
      <c r="R4571" s="70" t="e">
        <f>VLOOKUP(Table7[[#This Row],[Patient PHN]],'[1]MASTER LIST'!$C:$D,2,FALSE)</f>
        <v>#N/A</v>
      </c>
    </row>
    <row r="4572" spans="1:18" x14ac:dyDescent="0.25">
      <c r="A4572" s="202"/>
      <c r="B4572" s="203"/>
      <c r="C4572" s="204"/>
      <c r="D4572" s="204"/>
      <c r="E4572" s="204"/>
      <c r="F4572" s="204"/>
      <c r="G4572" s="204"/>
      <c r="H4572" s="131"/>
      <c r="I4572" s="204"/>
      <c r="J4572" s="204"/>
      <c r="K4572" s="205"/>
      <c r="L4572" s="205"/>
      <c r="M4572" s="205"/>
      <c r="N4572" s="227">
        <f>Table7[[#This Row],[Drug Cost]]+Table7[[#This Row],[Drug Markup]]+Table7[[#This Row],[Drug Dispensing Fee]]</f>
        <v>0</v>
      </c>
      <c r="O4572" s="132"/>
      <c r="P4572" s="205">
        <f>Table7[[#This Row],[Total Drug Cost]]-Table7[[#This Row],[Total Third-party Pay]]</f>
        <v>0</v>
      </c>
      <c r="Q4572" s="205"/>
      <c r="R4572" s="70" t="e">
        <f>VLOOKUP(Table7[[#This Row],[Patient PHN]],'[1]MASTER LIST'!$C:$D,2,FALSE)</f>
        <v>#N/A</v>
      </c>
    </row>
    <row r="4573" spans="1:18" x14ac:dyDescent="0.25">
      <c r="A4573" s="202"/>
      <c r="B4573" s="203"/>
      <c r="C4573" s="204"/>
      <c r="D4573" s="204"/>
      <c r="E4573" s="204"/>
      <c r="F4573" s="204"/>
      <c r="G4573" s="204"/>
      <c r="H4573" s="131"/>
      <c r="I4573" s="204"/>
      <c r="J4573" s="204"/>
      <c r="K4573" s="205"/>
      <c r="L4573" s="205"/>
      <c r="M4573" s="205"/>
      <c r="N4573" s="227">
        <f>Table7[[#This Row],[Drug Cost]]+Table7[[#This Row],[Drug Markup]]+Table7[[#This Row],[Drug Dispensing Fee]]</f>
        <v>0</v>
      </c>
      <c r="O4573" s="132"/>
      <c r="P4573" s="205">
        <f>Table7[[#This Row],[Total Drug Cost]]-Table7[[#This Row],[Total Third-party Pay]]</f>
        <v>0</v>
      </c>
      <c r="Q4573" s="205"/>
      <c r="R4573" s="70" t="e">
        <f>VLOOKUP(Table7[[#This Row],[Patient PHN]],'[1]MASTER LIST'!$C:$D,2,FALSE)</f>
        <v>#N/A</v>
      </c>
    </row>
    <row r="4574" spans="1:18" x14ac:dyDescent="0.25">
      <c r="A4574" s="202"/>
      <c r="B4574" s="203"/>
      <c r="C4574" s="204"/>
      <c r="D4574" s="204"/>
      <c r="E4574" s="204"/>
      <c r="F4574" s="204"/>
      <c r="G4574" s="204"/>
      <c r="H4574" s="131"/>
      <c r="I4574" s="204"/>
      <c r="J4574" s="204"/>
      <c r="K4574" s="205"/>
      <c r="L4574" s="205"/>
      <c r="M4574" s="205"/>
      <c r="N4574" s="227">
        <f>Table7[[#This Row],[Drug Cost]]+Table7[[#This Row],[Drug Markup]]+Table7[[#This Row],[Drug Dispensing Fee]]</f>
        <v>0</v>
      </c>
      <c r="O4574" s="132"/>
      <c r="P4574" s="205">
        <f>Table7[[#This Row],[Total Drug Cost]]-Table7[[#This Row],[Total Third-party Pay]]</f>
        <v>0</v>
      </c>
      <c r="Q4574" s="205"/>
      <c r="R4574" s="70" t="e">
        <f>VLOOKUP(Table7[[#This Row],[Patient PHN]],'[1]MASTER LIST'!$C:$D,2,FALSE)</f>
        <v>#N/A</v>
      </c>
    </row>
    <row r="4575" spans="1:18" x14ac:dyDescent="0.25">
      <c r="A4575" s="202"/>
      <c r="B4575" s="203"/>
      <c r="C4575" s="204"/>
      <c r="D4575" s="204"/>
      <c r="E4575" s="204"/>
      <c r="F4575" s="204"/>
      <c r="G4575" s="204"/>
      <c r="H4575" s="131"/>
      <c r="I4575" s="204"/>
      <c r="J4575" s="204"/>
      <c r="K4575" s="205"/>
      <c r="L4575" s="205"/>
      <c r="M4575" s="205"/>
      <c r="N4575" s="227">
        <f>Table7[[#This Row],[Drug Cost]]+Table7[[#This Row],[Drug Markup]]+Table7[[#This Row],[Drug Dispensing Fee]]</f>
        <v>0</v>
      </c>
      <c r="O4575" s="132"/>
      <c r="P4575" s="205">
        <f>Table7[[#This Row],[Total Drug Cost]]-Table7[[#This Row],[Total Third-party Pay]]</f>
        <v>0</v>
      </c>
      <c r="Q4575" s="205"/>
      <c r="R4575" s="70" t="e">
        <f>VLOOKUP(Table7[[#This Row],[Patient PHN]],'[1]MASTER LIST'!$C:$D,2,FALSE)</f>
        <v>#N/A</v>
      </c>
    </row>
    <row r="4576" spans="1:18" x14ac:dyDescent="0.25">
      <c r="A4576" s="202"/>
      <c r="B4576" s="203"/>
      <c r="C4576" s="204"/>
      <c r="D4576" s="204"/>
      <c r="E4576" s="204"/>
      <c r="F4576" s="204"/>
      <c r="G4576" s="204"/>
      <c r="H4576" s="131"/>
      <c r="I4576" s="204"/>
      <c r="J4576" s="204"/>
      <c r="K4576" s="205"/>
      <c r="L4576" s="205"/>
      <c r="M4576" s="205"/>
      <c r="N4576" s="227">
        <f>Table7[[#This Row],[Drug Cost]]+Table7[[#This Row],[Drug Markup]]+Table7[[#This Row],[Drug Dispensing Fee]]</f>
        <v>0</v>
      </c>
      <c r="O4576" s="132"/>
      <c r="P4576" s="205">
        <f>Table7[[#This Row],[Total Drug Cost]]-Table7[[#This Row],[Total Third-party Pay]]</f>
        <v>0</v>
      </c>
      <c r="Q4576" s="205"/>
      <c r="R4576" s="70" t="e">
        <f>VLOOKUP(Table7[[#This Row],[Patient PHN]],'[1]MASTER LIST'!$C:$D,2,FALSE)</f>
        <v>#N/A</v>
      </c>
    </row>
    <row r="4577" spans="1:18" x14ac:dyDescent="0.25">
      <c r="A4577" s="202"/>
      <c r="B4577" s="203"/>
      <c r="C4577" s="204"/>
      <c r="D4577" s="204"/>
      <c r="E4577" s="204"/>
      <c r="F4577" s="204"/>
      <c r="G4577" s="204"/>
      <c r="H4577" s="131"/>
      <c r="I4577" s="204"/>
      <c r="J4577" s="204"/>
      <c r="K4577" s="205"/>
      <c r="L4577" s="205"/>
      <c r="M4577" s="205"/>
      <c r="N4577" s="227">
        <f>Table7[[#This Row],[Drug Cost]]+Table7[[#This Row],[Drug Markup]]+Table7[[#This Row],[Drug Dispensing Fee]]</f>
        <v>0</v>
      </c>
      <c r="O4577" s="132"/>
      <c r="P4577" s="205">
        <f>Table7[[#This Row],[Total Drug Cost]]-Table7[[#This Row],[Total Third-party Pay]]</f>
        <v>0</v>
      </c>
      <c r="Q4577" s="205"/>
      <c r="R4577" s="70" t="e">
        <f>VLOOKUP(Table7[[#This Row],[Patient PHN]],'[1]MASTER LIST'!$C:$D,2,FALSE)</f>
        <v>#N/A</v>
      </c>
    </row>
    <row r="4578" spans="1:18" x14ac:dyDescent="0.25">
      <c r="A4578" s="202"/>
      <c r="B4578" s="203"/>
      <c r="C4578" s="204"/>
      <c r="D4578" s="204"/>
      <c r="E4578" s="204"/>
      <c r="F4578" s="204"/>
      <c r="G4578" s="204"/>
      <c r="H4578" s="131"/>
      <c r="I4578" s="204"/>
      <c r="J4578" s="204"/>
      <c r="K4578" s="205"/>
      <c r="L4578" s="205"/>
      <c r="M4578" s="205"/>
      <c r="N4578" s="227">
        <f>Table7[[#This Row],[Drug Cost]]+Table7[[#This Row],[Drug Markup]]+Table7[[#This Row],[Drug Dispensing Fee]]</f>
        <v>0</v>
      </c>
      <c r="O4578" s="132"/>
      <c r="P4578" s="205">
        <f>Table7[[#This Row],[Total Drug Cost]]-Table7[[#This Row],[Total Third-party Pay]]</f>
        <v>0</v>
      </c>
      <c r="Q4578" s="205"/>
      <c r="R4578" s="70" t="e">
        <f>VLOOKUP(Table7[[#This Row],[Patient PHN]],'[1]MASTER LIST'!$C:$D,2,FALSE)</f>
        <v>#N/A</v>
      </c>
    </row>
    <row r="4579" spans="1:18" x14ac:dyDescent="0.25">
      <c r="A4579" s="202"/>
      <c r="B4579" s="203"/>
      <c r="C4579" s="204"/>
      <c r="D4579" s="204"/>
      <c r="E4579" s="204"/>
      <c r="F4579" s="204"/>
      <c r="G4579" s="204"/>
      <c r="H4579" s="131"/>
      <c r="I4579" s="204"/>
      <c r="J4579" s="204"/>
      <c r="K4579" s="205"/>
      <c r="L4579" s="205"/>
      <c r="M4579" s="205"/>
      <c r="N4579" s="227">
        <f>Table7[[#This Row],[Drug Cost]]+Table7[[#This Row],[Drug Markup]]+Table7[[#This Row],[Drug Dispensing Fee]]</f>
        <v>0</v>
      </c>
      <c r="O4579" s="132"/>
      <c r="P4579" s="205">
        <f>Table7[[#This Row],[Total Drug Cost]]-Table7[[#This Row],[Total Third-party Pay]]</f>
        <v>0</v>
      </c>
      <c r="Q4579" s="205"/>
      <c r="R4579" s="70" t="e">
        <f>VLOOKUP(Table7[[#This Row],[Patient PHN]],'[1]MASTER LIST'!$C:$D,2,FALSE)</f>
        <v>#N/A</v>
      </c>
    </row>
    <row r="4580" spans="1:18" x14ac:dyDescent="0.25">
      <c r="A4580" s="202"/>
      <c r="B4580" s="203"/>
      <c r="C4580" s="204"/>
      <c r="D4580" s="204"/>
      <c r="E4580" s="204"/>
      <c r="F4580" s="204"/>
      <c r="G4580" s="204"/>
      <c r="H4580" s="131"/>
      <c r="I4580" s="204"/>
      <c r="J4580" s="204"/>
      <c r="K4580" s="205"/>
      <c r="L4580" s="205"/>
      <c r="M4580" s="205"/>
      <c r="N4580" s="227">
        <f>Table7[[#This Row],[Drug Cost]]+Table7[[#This Row],[Drug Markup]]+Table7[[#This Row],[Drug Dispensing Fee]]</f>
        <v>0</v>
      </c>
      <c r="O4580" s="132"/>
      <c r="P4580" s="205">
        <f>Table7[[#This Row],[Total Drug Cost]]-Table7[[#This Row],[Total Third-party Pay]]</f>
        <v>0</v>
      </c>
      <c r="Q4580" s="205"/>
      <c r="R4580" s="70" t="e">
        <f>VLOOKUP(Table7[[#This Row],[Patient PHN]],'[1]MASTER LIST'!$C:$D,2,FALSE)</f>
        <v>#N/A</v>
      </c>
    </row>
    <row r="4581" spans="1:18" x14ac:dyDescent="0.25">
      <c r="A4581" s="202"/>
      <c r="B4581" s="203"/>
      <c r="C4581" s="204"/>
      <c r="D4581" s="204"/>
      <c r="E4581" s="204"/>
      <c r="F4581" s="204"/>
      <c r="G4581" s="204"/>
      <c r="H4581" s="131"/>
      <c r="I4581" s="204"/>
      <c r="J4581" s="204"/>
      <c r="K4581" s="205"/>
      <c r="L4581" s="205"/>
      <c r="M4581" s="205"/>
      <c r="N4581" s="227">
        <f>Table7[[#This Row],[Drug Cost]]+Table7[[#This Row],[Drug Markup]]+Table7[[#This Row],[Drug Dispensing Fee]]</f>
        <v>0</v>
      </c>
      <c r="O4581" s="132"/>
      <c r="P4581" s="205">
        <f>Table7[[#This Row],[Total Drug Cost]]-Table7[[#This Row],[Total Third-party Pay]]</f>
        <v>0</v>
      </c>
      <c r="Q4581" s="205"/>
      <c r="R4581" s="70" t="e">
        <f>VLOOKUP(Table7[[#This Row],[Patient PHN]],'[1]MASTER LIST'!$C:$D,2,FALSE)</f>
        <v>#N/A</v>
      </c>
    </row>
    <row r="4582" spans="1:18" x14ac:dyDescent="0.25">
      <c r="A4582" s="202"/>
      <c r="B4582" s="203"/>
      <c r="C4582" s="204"/>
      <c r="D4582" s="204"/>
      <c r="E4582" s="204"/>
      <c r="F4582" s="204"/>
      <c r="G4582" s="204"/>
      <c r="H4582" s="131"/>
      <c r="I4582" s="204"/>
      <c r="J4582" s="204"/>
      <c r="K4582" s="205"/>
      <c r="L4582" s="205"/>
      <c r="M4582" s="205"/>
      <c r="N4582" s="227">
        <f>Table7[[#This Row],[Drug Cost]]+Table7[[#This Row],[Drug Markup]]+Table7[[#This Row],[Drug Dispensing Fee]]</f>
        <v>0</v>
      </c>
      <c r="O4582" s="132"/>
      <c r="P4582" s="205">
        <f>Table7[[#This Row],[Total Drug Cost]]-Table7[[#This Row],[Total Third-party Pay]]</f>
        <v>0</v>
      </c>
      <c r="Q4582" s="205"/>
      <c r="R4582" s="70" t="e">
        <f>VLOOKUP(Table7[[#This Row],[Patient PHN]],'[1]MASTER LIST'!$C:$D,2,FALSE)</f>
        <v>#N/A</v>
      </c>
    </row>
    <row r="4583" spans="1:18" x14ac:dyDescent="0.25">
      <c r="A4583" s="202"/>
      <c r="B4583" s="203"/>
      <c r="C4583" s="204"/>
      <c r="D4583" s="204"/>
      <c r="E4583" s="204"/>
      <c r="F4583" s="204"/>
      <c r="G4583" s="204"/>
      <c r="H4583" s="131"/>
      <c r="I4583" s="204"/>
      <c r="J4583" s="204"/>
      <c r="K4583" s="205"/>
      <c r="L4583" s="205"/>
      <c r="M4583" s="205"/>
      <c r="N4583" s="227">
        <f>Table7[[#This Row],[Drug Cost]]+Table7[[#This Row],[Drug Markup]]+Table7[[#This Row],[Drug Dispensing Fee]]</f>
        <v>0</v>
      </c>
      <c r="O4583" s="132"/>
      <c r="P4583" s="205">
        <f>Table7[[#This Row],[Total Drug Cost]]-Table7[[#This Row],[Total Third-party Pay]]</f>
        <v>0</v>
      </c>
      <c r="Q4583" s="205"/>
      <c r="R4583" s="70" t="e">
        <f>VLOOKUP(Table7[[#This Row],[Patient PHN]],'[1]MASTER LIST'!$C:$D,2,FALSE)</f>
        <v>#N/A</v>
      </c>
    </row>
    <row r="4584" spans="1:18" x14ac:dyDescent="0.25">
      <c r="A4584" s="202"/>
      <c r="B4584" s="203"/>
      <c r="C4584" s="204"/>
      <c r="D4584" s="204"/>
      <c r="E4584" s="204"/>
      <c r="F4584" s="204"/>
      <c r="G4584" s="204"/>
      <c r="H4584" s="131"/>
      <c r="I4584" s="204"/>
      <c r="J4584" s="204"/>
      <c r="K4584" s="205"/>
      <c r="L4584" s="205"/>
      <c r="M4584" s="205"/>
      <c r="N4584" s="227">
        <f>Table7[[#This Row],[Drug Cost]]+Table7[[#This Row],[Drug Markup]]+Table7[[#This Row],[Drug Dispensing Fee]]</f>
        <v>0</v>
      </c>
      <c r="O4584" s="132"/>
      <c r="P4584" s="205">
        <f>Table7[[#This Row],[Total Drug Cost]]-Table7[[#This Row],[Total Third-party Pay]]</f>
        <v>0</v>
      </c>
      <c r="Q4584" s="205"/>
      <c r="R4584" s="70" t="e">
        <f>VLOOKUP(Table7[[#This Row],[Patient PHN]],'[1]MASTER LIST'!$C:$D,2,FALSE)</f>
        <v>#N/A</v>
      </c>
    </row>
    <row r="4585" spans="1:18" x14ac:dyDescent="0.25">
      <c r="A4585" s="202"/>
      <c r="B4585" s="203"/>
      <c r="C4585" s="204"/>
      <c r="D4585" s="204"/>
      <c r="E4585" s="204"/>
      <c r="F4585" s="204"/>
      <c r="G4585" s="204"/>
      <c r="H4585" s="131"/>
      <c r="I4585" s="204"/>
      <c r="J4585" s="204"/>
      <c r="K4585" s="205"/>
      <c r="L4585" s="205"/>
      <c r="M4585" s="205"/>
      <c r="N4585" s="227">
        <f>Table7[[#This Row],[Drug Cost]]+Table7[[#This Row],[Drug Markup]]+Table7[[#This Row],[Drug Dispensing Fee]]</f>
        <v>0</v>
      </c>
      <c r="O4585" s="132"/>
      <c r="P4585" s="205">
        <f>Table7[[#This Row],[Total Drug Cost]]-Table7[[#This Row],[Total Third-party Pay]]</f>
        <v>0</v>
      </c>
      <c r="Q4585" s="205"/>
      <c r="R4585" s="70" t="e">
        <f>VLOOKUP(Table7[[#This Row],[Patient PHN]],'[1]MASTER LIST'!$C:$D,2,FALSE)</f>
        <v>#N/A</v>
      </c>
    </row>
    <row r="4586" spans="1:18" x14ac:dyDescent="0.25">
      <c r="A4586" s="202"/>
      <c r="B4586" s="203"/>
      <c r="C4586" s="204"/>
      <c r="D4586" s="204"/>
      <c r="E4586" s="204"/>
      <c r="F4586" s="204"/>
      <c r="G4586" s="204"/>
      <c r="H4586" s="131"/>
      <c r="I4586" s="204"/>
      <c r="J4586" s="204"/>
      <c r="K4586" s="205"/>
      <c r="L4586" s="205"/>
      <c r="M4586" s="205"/>
      <c r="N4586" s="227">
        <f>Table7[[#This Row],[Drug Cost]]+Table7[[#This Row],[Drug Markup]]+Table7[[#This Row],[Drug Dispensing Fee]]</f>
        <v>0</v>
      </c>
      <c r="O4586" s="132"/>
      <c r="P4586" s="205">
        <f>Table7[[#This Row],[Total Drug Cost]]-Table7[[#This Row],[Total Third-party Pay]]</f>
        <v>0</v>
      </c>
      <c r="Q4586" s="205"/>
      <c r="R4586" s="70" t="e">
        <f>VLOOKUP(Table7[[#This Row],[Patient PHN]],'[1]MASTER LIST'!$C:$D,2,FALSE)</f>
        <v>#N/A</v>
      </c>
    </row>
    <row r="4587" spans="1:18" x14ac:dyDescent="0.25">
      <c r="A4587" s="202"/>
      <c r="B4587" s="203"/>
      <c r="C4587" s="204"/>
      <c r="D4587" s="204"/>
      <c r="E4587" s="204"/>
      <c r="F4587" s="204"/>
      <c r="G4587" s="204"/>
      <c r="H4587" s="131"/>
      <c r="I4587" s="204"/>
      <c r="J4587" s="204"/>
      <c r="K4587" s="205"/>
      <c r="L4587" s="205"/>
      <c r="M4587" s="205"/>
      <c r="N4587" s="227">
        <f>Table7[[#This Row],[Drug Cost]]+Table7[[#This Row],[Drug Markup]]+Table7[[#This Row],[Drug Dispensing Fee]]</f>
        <v>0</v>
      </c>
      <c r="O4587" s="132"/>
      <c r="P4587" s="205">
        <f>Table7[[#This Row],[Total Drug Cost]]-Table7[[#This Row],[Total Third-party Pay]]</f>
        <v>0</v>
      </c>
      <c r="Q4587" s="205"/>
      <c r="R4587" s="70" t="e">
        <f>VLOOKUP(Table7[[#This Row],[Patient PHN]],'[1]MASTER LIST'!$C:$D,2,FALSE)</f>
        <v>#N/A</v>
      </c>
    </row>
    <row r="4588" spans="1:18" x14ac:dyDescent="0.25">
      <c r="A4588" s="202"/>
      <c r="B4588" s="203"/>
      <c r="C4588" s="204"/>
      <c r="D4588" s="204"/>
      <c r="E4588" s="204"/>
      <c r="F4588" s="204"/>
      <c r="G4588" s="204"/>
      <c r="H4588" s="131"/>
      <c r="I4588" s="204"/>
      <c r="J4588" s="204"/>
      <c r="K4588" s="205"/>
      <c r="L4588" s="205"/>
      <c r="M4588" s="205"/>
      <c r="N4588" s="227">
        <f>Table7[[#This Row],[Drug Cost]]+Table7[[#This Row],[Drug Markup]]+Table7[[#This Row],[Drug Dispensing Fee]]</f>
        <v>0</v>
      </c>
      <c r="O4588" s="132"/>
      <c r="P4588" s="205">
        <f>Table7[[#This Row],[Total Drug Cost]]-Table7[[#This Row],[Total Third-party Pay]]</f>
        <v>0</v>
      </c>
      <c r="Q4588" s="205"/>
      <c r="R4588" s="70" t="e">
        <f>VLOOKUP(Table7[[#This Row],[Patient PHN]],'[1]MASTER LIST'!$C:$D,2,FALSE)</f>
        <v>#N/A</v>
      </c>
    </row>
    <row r="4589" spans="1:18" x14ac:dyDescent="0.25">
      <c r="A4589" s="202"/>
      <c r="B4589" s="203"/>
      <c r="C4589" s="204"/>
      <c r="D4589" s="204"/>
      <c r="E4589" s="204"/>
      <c r="F4589" s="204"/>
      <c r="G4589" s="204"/>
      <c r="H4589" s="131"/>
      <c r="I4589" s="204"/>
      <c r="J4589" s="204"/>
      <c r="K4589" s="205"/>
      <c r="L4589" s="205"/>
      <c r="M4589" s="205"/>
      <c r="N4589" s="227">
        <f>Table7[[#This Row],[Drug Cost]]+Table7[[#This Row],[Drug Markup]]+Table7[[#This Row],[Drug Dispensing Fee]]</f>
        <v>0</v>
      </c>
      <c r="O4589" s="132"/>
      <c r="P4589" s="205">
        <f>Table7[[#This Row],[Total Drug Cost]]-Table7[[#This Row],[Total Third-party Pay]]</f>
        <v>0</v>
      </c>
      <c r="Q4589" s="205"/>
      <c r="R4589" s="70" t="e">
        <f>VLOOKUP(Table7[[#This Row],[Patient PHN]],'[1]MASTER LIST'!$C:$D,2,FALSE)</f>
        <v>#N/A</v>
      </c>
    </row>
    <row r="4590" spans="1:18" x14ac:dyDescent="0.25">
      <c r="A4590" s="202"/>
      <c r="B4590" s="203"/>
      <c r="C4590" s="204"/>
      <c r="D4590" s="204"/>
      <c r="E4590" s="204"/>
      <c r="F4590" s="204"/>
      <c r="G4590" s="204"/>
      <c r="H4590" s="131"/>
      <c r="I4590" s="204"/>
      <c r="J4590" s="204"/>
      <c r="K4590" s="205"/>
      <c r="L4590" s="205"/>
      <c r="M4590" s="205"/>
      <c r="N4590" s="227">
        <f>Table7[[#This Row],[Drug Cost]]+Table7[[#This Row],[Drug Markup]]+Table7[[#This Row],[Drug Dispensing Fee]]</f>
        <v>0</v>
      </c>
      <c r="O4590" s="132"/>
      <c r="P4590" s="205">
        <f>Table7[[#This Row],[Total Drug Cost]]-Table7[[#This Row],[Total Third-party Pay]]</f>
        <v>0</v>
      </c>
      <c r="Q4590" s="205"/>
      <c r="R4590" s="70" t="e">
        <f>VLOOKUP(Table7[[#This Row],[Patient PHN]],'[1]MASTER LIST'!$C:$D,2,FALSE)</f>
        <v>#N/A</v>
      </c>
    </row>
    <row r="4591" spans="1:18" x14ac:dyDescent="0.25">
      <c r="A4591" s="202"/>
      <c r="B4591" s="203"/>
      <c r="C4591" s="204"/>
      <c r="D4591" s="204"/>
      <c r="E4591" s="204"/>
      <c r="F4591" s="204"/>
      <c r="G4591" s="204"/>
      <c r="H4591" s="131"/>
      <c r="I4591" s="204"/>
      <c r="J4591" s="204"/>
      <c r="K4591" s="205"/>
      <c r="L4591" s="205"/>
      <c r="M4591" s="205"/>
      <c r="N4591" s="227">
        <f>Table7[[#This Row],[Drug Cost]]+Table7[[#This Row],[Drug Markup]]+Table7[[#This Row],[Drug Dispensing Fee]]</f>
        <v>0</v>
      </c>
      <c r="O4591" s="132"/>
      <c r="P4591" s="205">
        <f>Table7[[#This Row],[Total Drug Cost]]-Table7[[#This Row],[Total Third-party Pay]]</f>
        <v>0</v>
      </c>
      <c r="Q4591" s="205"/>
      <c r="R4591" s="70" t="e">
        <f>VLOOKUP(Table7[[#This Row],[Patient PHN]],'[1]MASTER LIST'!$C:$D,2,FALSE)</f>
        <v>#N/A</v>
      </c>
    </row>
    <row r="4592" spans="1:18" x14ac:dyDescent="0.25">
      <c r="A4592" s="202"/>
      <c r="B4592" s="203"/>
      <c r="C4592" s="204"/>
      <c r="D4592" s="204"/>
      <c r="E4592" s="204"/>
      <c r="F4592" s="204"/>
      <c r="G4592" s="204"/>
      <c r="H4592" s="131"/>
      <c r="I4592" s="204"/>
      <c r="J4592" s="204"/>
      <c r="K4592" s="205"/>
      <c r="L4592" s="205"/>
      <c r="M4592" s="205"/>
      <c r="N4592" s="227">
        <f>Table7[[#This Row],[Drug Cost]]+Table7[[#This Row],[Drug Markup]]+Table7[[#This Row],[Drug Dispensing Fee]]</f>
        <v>0</v>
      </c>
      <c r="O4592" s="132"/>
      <c r="P4592" s="205">
        <f>Table7[[#This Row],[Total Drug Cost]]-Table7[[#This Row],[Total Third-party Pay]]</f>
        <v>0</v>
      </c>
      <c r="Q4592" s="205"/>
      <c r="R4592" s="70" t="e">
        <f>VLOOKUP(Table7[[#This Row],[Patient PHN]],'[1]MASTER LIST'!$C:$D,2,FALSE)</f>
        <v>#N/A</v>
      </c>
    </row>
    <row r="4593" spans="1:18" x14ac:dyDescent="0.25">
      <c r="A4593" s="202"/>
      <c r="B4593" s="203"/>
      <c r="C4593" s="204"/>
      <c r="D4593" s="204"/>
      <c r="E4593" s="204"/>
      <c r="F4593" s="204"/>
      <c r="G4593" s="204"/>
      <c r="H4593" s="131"/>
      <c r="I4593" s="204"/>
      <c r="J4593" s="204"/>
      <c r="K4593" s="205"/>
      <c r="L4593" s="205"/>
      <c r="M4593" s="205"/>
      <c r="N4593" s="227">
        <f>Table7[[#This Row],[Drug Cost]]+Table7[[#This Row],[Drug Markup]]+Table7[[#This Row],[Drug Dispensing Fee]]</f>
        <v>0</v>
      </c>
      <c r="O4593" s="132"/>
      <c r="P4593" s="205">
        <f>Table7[[#This Row],[Total Drug Cost]]-Table7[[#This Row],[Total Third-party Pay]]</f>
        <v>0</v>
      </c>
      <c r="Q4593" s="205"/>
      <c r="R4593" s="70" t="e">
        <f>VLOOKUP(Table7[[#This Row],[Patient PHN]],'[1]MASTER LIST'!$C:$D,2,FALSE)</f>
        <v>#N/A</v>
      </c>
    </row>
    <row r="4594" spans="1:18" x14ac:dyDescent="0.25">
      <c r="A4594" s="202"/>
      <c r="B4594" s="203"/>
      <c r="C4594" s="204"/>
      <c r="D4594" s="204"/>
      <c r="E4594" s="204"/>
      <c r="F4594" s="204"/>
      <c r="G4594" s="204"/>
      <c r="H4594" s="131"/>
      <c r="I4594" s="204"/>
      <c r="J4594" s="204"/>
      <c r="K4594" s="205"/>
      <c r="L4594" s="205"/>
      <c r="M4594" s="205"/>
      <c r="N4594" s="227">
        <f>Table7[[#This Row],[Drug Cost]]+Table7[[#This Row],[Drug Markup]]+Table7[[#This Row],[Drug Dispensing Fee]]</f>
        <v>0</v>
      </c>
      <c r="O4594" s="132"/>
      <c r="P4594" s="205">
        <f>Table7[[#This Row],[Total Drug Cost]]-Table7[[#This Row],[Total Third-party Pay]]</f>
        <v>0</v>
      </c>
      <c r="Q4594" s="205"/>
      <c r="R4594" s="70" t="e">
        <f>VLOOKUP(Table7[[#This Row],[Patient PHN]],'[1]MASTER LIST'!$C:$D,2,FALSE)</f>
        <v>#N/A</v>
      </c>
    </row>
    <row r="4595" spans="1:18" x14ac:dyDescent="0.25">
      <c r="A4595" s="202"/>
      <c r="B4595" s="203"/>
      <c r="C4595" s="204"/>
      <c r="D4595" s="204"/>
      <c r="E4595" s="204"/>
      <c r="F4595" s="204"/>
      <c r="G4595" s="204"/>
      <c r="H4595" s="131"/>
      <c r="I4595" s="204"/>
      <c r="J4595" s="204"/>
      <c r="K4595" s="205"/>
      <c r="L4595" s="205"/>
      <c r="M4595" s="205"/>
      <c r="N4595" s="227">
        <f>Table7[[#This Row],[Drug Cost]]+Table7[[#This Row],[Drug Markup]]+Table7[[#This Row],[Drug Dispensing Fee]]</f>
        <v>0</v>
      </c>
      <c r="O4595" s="132"/>
      <c r="P4595" s="205">
        <f>Table7[[#This Row],[Total Drug Cost]]-Table7[[#This Row],[Total Third-party Pay]]</f>
        <v>0</v>
      </c>
      <c r="Q4595" s="205"/>
      <c r="R4595" s="70" t="e">
        <f>VLOOKUP(Table7[[#This Row],[Patient PHN]],'[1]MASTER LIST'!$C:$D,2,FALSE)</f>
        <v>#N/A</v>
      </c>
    </row>
    <row r="4596" spans="1:18" x14ac:dyDescent="0.25">
      <c r="A4596" s="202"/>
      <c r="B4596" s="203"/>
      <c r="C4596" s="204"/>
      <c r="D4596" s="204"/>
      <c r="E4596" s="204"/>
      <c r="F4596" s="204"/>
      <c r="G4596" s="204"/>
      <c r="H4596" s="131"/>
      <c r="I4596" s="204"/>
      <c r="J4596" s="204"/>
      <c r="K4596" s="205"/>
      <c r="L4596" s="205"/>
      <c r="M4596" s="205"/>
      <c r="N4596" s="227">
        <f>Table7[[#This Row],[Drug Cost]]+Table7[[#This Row],[Drug Markup]]+Table7[[#This Row],[Drug Dispensing Fee]]</f>
        <v>0</v>
      </c>
      <c r="O4596" s="132"/>
      <c r="P4596" s="205">
        <f>Table7[[#This Row],[Total Drug Cost]]-Table7[[#This Row],[Total Third-party Pay]]</f>
        <v>0</v>
      </c>
      <c r="Q4596" s="205"/>
      <c r="R4596" s="70" t="e">
        <f>VLOOKUP(Table7[[#This Row],[Patient PHN]],'[1]MASTER LIST'!$C:$D,2,FALSE)</f>
        <v>#N/A</v>
      </c>
    </row>
    <row r="4597" spans="1:18" x14ac:dyDescent="0.25">
      <c r="A4597" s="202"/>
      <c r="B4597" s="203"/>
      <c r="C4597" s="204"/>
      <c r="D4597" s="204"/>
      <c r="E4597" s="204"/>
      <c r="F4597" s="204"/>
      <c r="G4597" s="204"/>
      <c r="H4597" s="131"/>
      <c r="I4597" s="204"/>
      <c r="J4597" s="204"/>
      <c r="K4597" s="205"/>
      <c r="L4597" s="205"/>
      <c r="M4597" s="205"/>
      <c r="N4597" s="227">
        <f>Table7[[#This Row],[Drug Cost]]+Table7[[#This Row],[Drug Markup]]+Table7[[#This Row],[Drug Dispensing Fee]]</f>
        <v>0</v>
      </c>
      <c r="O4597" s="132"/>
      <c r="P4597" s="205">
        <f>Table7[[#This Row],[Total Drug Cost]]-Table7[[#This Row],[Total Third-party Pay]]</f>
        <v>0</v>
      </c>
      <c r="Q4597" s="205"/>
      <c r="R4597" s="70" t="e">
        <f>VLOOKUP(Table7[[#This Row],[Patient PHN]],'[1]MASTER LIST'!$C:$D,2,FALSE)</f>
        <v>#N/A</v>
      </c>
    </row>
    <row r="4598" spans="1:18" x14ac:dyDescent="0.25">
      <c r="A4598" s="202"/>
      <c r="B4598" s="203"/>
      <c r="C4598" s="204"/>
      <c r="D4598" s="204"/>
      <c r="E4598" s="204"/>
      <c r="F4598" s="204"/>
      <c r="G4598" s="204"/>
      <c r="H4598" s="131"/>
      <c r="I4598" s="204"/>
      <c r="J4598" s="204"/>
      <c r="K4598" s="205"/>
      <c r="L4598" s="205"/>
      <c r="M4598" s="205"/>
      <c r="N4598" s="227">
        <f>Table7[[#This Row],[Drug Cost]]+Table7[[#This Row],[Drug Markup]]+Table7[[#This Row],[Drug Dispensing Fee]]</f>
        <v>0</v>
      </c>
      <c r="O4598" s="132"/>
      <c r="P4598" s="205">
        <f>Table7[[#This Row],[Total Drug Cost]]-Table7[[#This Row],[Total Third-party Pay]]</f>
        <v>0</v>
      </c>
      <c r="Q4598" s="205"/>
      <c r="R4598" s="70" t="e">
        <f>VLOOKUP(Table7[[#This Row],[Patient PHN]],'[1]MASTER LIST'!$C:$D,2,FALSE)</f>
        <v>#N/A</v>
      </c>
    </row>
    <row r="4599" spans="1:18" x14ac:dyDescent="0.25">
      <c r="A4599" s="202"/>
      <c r="B4599" s="203"/>
      <c r="C4599" s="204"/>
      <c r="D4599" s="204"/>
      <c r="E4599" s="204"/>
      <c r="F4599" s="204"/>
      <c r="G4599" s="204"/>
      <c r="H4599" s="131"/>
      <c r="I4599" s="204"/>
      <c r="J4599" s="204"/>
      <c r="K4599" s="205"/>
      <c r="L4599" s="205"/>
      <c r="M4599" s="205"/>
      <c r="N4599" s="227">
        <f>Table7[[#This Row],[Drug Cost]]+Table7[[#This Row],[Drug Markup]]+Table7[[#This Row],[Drug Dispensing Fee]]</f>
        <v>0</v>
      </c>
      <c r="O4599" s="132"/>
      <c r="P4599" s="205">
        <f>Table7[[#This Row],[Total Drug Cost]]-Table7[[#This Row],[Total Third-party Pay]]</f>
        <v>0</v>
      </c>
      <c r="Q4599" s="205"/>
      <c r="R4599" s="70" t="e">
        <f>VLOOKUP(Table7[[#This Row],[Patient PHN]],'[1]MASTER LIST'!$C:$D,2,FALSE)</f>
        <v>#N/A</v>
      </c>
    </row>
    <row r="4600" spans="1:18" x14ac:dyDescent="0.25">
      <c r="A4600" s="202"/>
      <c r="B4600" s="203"/>
      <c r="C4600" s="204"/>
      <c r="D4600" s="204"/>
      <c r="E4600" s="204"/>
      <c r="F4600" s="204"/>
      <c r="G4600" s="204"/>
      <c r="H4600" s="131"/>
      <c r="I4600" s="204"/>
      <c r="J4600" s="204"/>
      <c r="K4600" s="205"/>
      <c r="L4600" s="205"/>
      <c r="M4600" s="205"/>
      <c r="N4600" s="227">
        <f>Table7[[#This Row],[Drug Cost]]+Table7[[#This Row],[Drug Markup]]+Table7[[#This Row],[Drug Dispensing Fee]]</f>
        <v>0</v>
      </c>
      <c r="O4600" s="132"/>
      <c r="P4600" s="205">
        <f>Table7[[#This Row],[Total Drug Cost]]-Table7[[#This Row],[Total Third-party Pay]]</f>
        <v>0</v>
      </c>
      <c r="Q4600" s="205"/>
      <c r="R4600" s="70" t="e">
        <f>VLOOKUP(Table7[[#This Row],[Patient PHN]],'[1]MASTER LIST'!$C:$D,2,FALSE)</f>
        <v>#N/A</v>
      </c>
    </row>
    <row r="4601" spans="1:18" x14ac:dyDescent="0.25">
      <c r="A4601" s="202"/>
      <c r="B4601" s="203"/>
      <c r="C4601" s="204"/>
      <c r="D4601" s="204"/>
      <c r="E4601" s="204"/>
      <c r="F4601" s="204"/>
      <c r="G4601" s="204"/>
      <c r="H4601" s="131"/>
      <c r="I4601" s="204"/>
      <c r="J4601" s="204"/>
      <c r="K4601" s="205"/>
      <c r="L4601" s="205"/>
      <c r="M4601" s="205"/>
      <c r="N4601" s="227">
        <f>Table7[[#This Row],[Drug Cost]]+Table7[[#This Row],[Drug Markup]]+Table7[[#This Row],[Drug Dispensing Fee]]</f>
        <v>0</v>
      </c>
      <c r="O4601" s="132"/>
      <c r="P4601" s="205">
        <f>Table7[[#This Row],[Total Drug Cost]]-Table7[[#This Row],[Total Third-party Pay]]</f>
        <v>0</v>
      </c>
      <c r="Q4601" s="205"/>
      <c r="R4601" s="70" t="e">
        <f>VLOOKUP(Table7[[#This Row],[Patient PHN]],'[1]MASTER LIST'!$C:$D,2,FALSE)</f>
        <v>#N/A</v>
      </c>
    </row>
    <row r="4602" spans="1:18" x14ac:dyDescent="0.25">
      <c r="A4602" s="202"/>
      <c r="B4602" s="203"/>
      <c r="C4602" s="204"/>
      <c r="D4602" s="204"/>
      <c r="E4602" s="204"/>
      <c r="F4602" s="204"/>
      <c r="G4602" s="204"/>
      <c r="H4602" s="131"/>
      <c r="I4602" s="204"/>
      <c r="J4602" s="204"/>
      <c r="K4602" s="205"/>
      <c r="L4602" s="205"/>
      <c r="M4602" s="205"/>
      <c r="N4602" s="227">
        <f>Table7[[#This Row],[Drug Cost]]+Table7[[#This Row],[Drug Markup]]+Table7[[#This Row],[Drug Dispensing Fee]]</f>
        <v>0</v>
      </c>
      <c r="O4602" s="132"/>
      <c r="P4602" s="205">
        <f>Table7[[#This Row],[Total Drug Cost]]-Table7[[#This Row],[Total Third-party Pay]]</f>
        <v>0</v>
      </c>
      <c r="Q4602" s="205"/>
      <c r="R4602" s="70" t="e">
        <f>VLOOKUP(Table7[[#This Row],[Patient PHN]],'[1]MASTER LIST'!$C:$D,2,FALSE)</f>
        <v>#N/A</v>
      </c>
    </row>
    <row r="4603" spans="1:18" x14ac:dyDescent="0.25">
      <c r="A4603" s="202"/>
      <c r="B4603" s="203"/>
      <c r="C4603" s="204"/>
      <c r="D4603" s="204"/>
      <c r="E4603" s="204"/>
      <c r="F4603" s="204"/>
      <c r="G4603" s="204"/>
      <c r="H4603" s="131"/>
      <c r="I4603" s="204"/>
      <c r="J4603" s="204"/>
      <c r="K4603" s="205"/>
      <c r="L4603" s="205"/>
      <c r="M4603" s="205"/>
      <c r="N4603" s="227">
        <f>Table7[[#This Row],[Drug Cost]]+Table7[[#This Row],[Drug Markup]]+Table7[[#This Row],[Drug Dispensing Fee]]</f>
        <v>0</v>
      </c>
      <c r="O4603" s="132"/>
      <c r="P4603" s="205">
        <f>Table7[[#This Row],[Total Drug Cost]]-Table7[[#This Row],[Total Third-party Pay]]</f>
        <v>0</v>
      </c>
      <c r="Q4603" s="205"/>
      <c r="R4603" s="70" t="e">
        <f>VLOOKUP(Table7[[#This Row],[Patient PHN]],'[1]MASTER LIST'!$C:$D,2,FALSE)</f>
        <v>#N/A</v>
      </c>
    </row>
    <row r="4604" spans="1:18" x14ac:dyDescent="0.25">
      <c r="A4604" s="202"/>
      <c r="B4604" s="203"/>
      <c r="C4604" s="204"/>
      <c r="D4604" s="204"/>
      <c r="E4604" s="204"/>
      <c r="F4604" s="204"/>
      <c r="G4604" s="204"/>
      <c r="H4604" s="131"/>
      <c r="I4604" s="204"/>
      <c r="J4604" s="204"/>
      <c r="K4604" s="205"/>
      <c r="L4604" s="205"/>
      <c r="M4604" s="205"/>
      <c r="N4604" s="227">
        <f>Table7[[#This Row],[Drug Cost]]+Table7[[#This Row],[Drug Markup]]+Table7[[#This Row],[Drug Dispensing Fee]]</f>
        <v>0</v>
      </c>
      <c r="O4604" s="132"/>
      <c r="P4604" s="205">
        <f>Table7[[#This Row],[Total Drug Cost]]-Table7[[#This Row],[Total Third-party Pay]]</f>
        <v>0</v>
      </c>
      <c r="Q4604" s="205"/>
      <c r="R4604" s="70" t="e">
        <f>VLOOKUP(Table7[[#This Row],[Patient PHN]],'[1]MASTER LIST'!$C:$D,2,FALSE)</f>
        <v>#N/A</v>
      </c>
    </row>
    <row r="4605" spans="1:18" x14ac:dyDescent="0.25">
      <c r="A4605" s="202"/>
      <c r="B4605" s="203"/>
      <c r="C4605" s="204"/>
      <c r="D4605" s="204"/>
      <c r="E4605" s="204"/>
      <c r="F4605" s="204"/>
      <c r="G4605" s="204"/>
      <c r="H4605" s="131"/>
      <c r="I4605" s="204"/>
      <c r="J4605" s="204"/>
      <c r="K4605" s="205"/>
      <c r="L4605" s="205"/>
      <c r="M4605" s="205"/>
      <c r="N4605" s="227">
        <f>Table7[[#This Row],[Drug Cost]]+Table7[[#This Row],[Drug Markup]]+Table7[[#This Row],[Drug Dispensing Fee]]</f>
        <v>0</v>
      </c>
      <c r="O4605" s="132"/>
      <c r="P4605" s="205">
        <f>Table7[[#This Row],[Total Drug Cost]]-Table7[[#This Row],[Total Third-party Pay]]</f>
        <v>0</v>
      </c>
      <c r="Q4605" s="205"/>
      <c r="R4605" s="70" t="e">
        <f>VLOOKUP(Table7[[#This Row],[Patient PHN]],'[1]MASTER LIST'!$C:$D,2,FALSE)</f>
        <v>#N/A</v>
      </c>
    </row>
    <row r="4606" spans="1:18" x14ac:dyDescent="0.25">
      <c r="A4606" s="202"/>
      <c r="B4606" s="203"/>
      <c r="C4606" s="204"/>
      <c r="D4606" s="204"/>
      <c r="E4606" s="204"/>
      <c r="F4606" s="204"/>
      <c r="G4606" s="204"/>
      <c r="H4606" s="131"/>
      <c r="I4606" s="204"/>
      <c r="J4606" s="204"/>
      <c r="K4606" s="205"/>
      <c r="L4606" s="205"/>
      <c r="M4606" s="205"/>
      <c r="N4606" s="227">
        <f>Table7[[#This Row],[Drug Cost]]+Table7[[#This Row],[Drug Markup]]+Table7[[#This Row],[Drug Dispensing Fee]]</f>
        <v>0</v>
      </c>
      <c r="O4606" s="132"/>
      <c r="P4606" s="205">
        <f>Table7[[#This Row],[Total Drug Cost]]-Table7[[#This Row],[Total Third-party Pay]]</f>
        <v>0</v>
      </c>
      <c r="Q4606" s="205"/>
      <c r="R4606" s="70" t="e">
        <f>VLOOKUP(Table7[[#This Row],[Patient PHN]],'[1]MASTER LIST'!$C:$D,2,FALSE)</f>
        <v>#N/A</v>
      </c>
    </row>
    <row r="4607" spans="1:18" x14ac:dyDescent="0.25">
      <c r="A4607" s="202"/>
      <c r="B4607" s="203"/>
      <c r="C4607" s="204"/>
      <c r="D4607" s="204"/>
      <c r="E4607" s="204"/>
      <c r="F4607" s="204"/>
      <c r="G4607" s="204"/>
      <c r="H4607" s="131"/>
      <c r="I4607" s="204"/>
      <c r="J4607" s="204"/>
      <c r="K4607" s="205"/>
      <c r="L4607" s="205"/>
      <c r="M4607" s="205"/>
      <c r="N4607" s="227">
        <f>Table7[[#This Row],[Drug Cost]]+Table7[[#This Row],[Drug Markup]]+Table7[[#This Row],[Drug Dispensing Fee]]</f>
        <v>0</v>
      </c>
      <c r="O4607" s="132"/>
      <c r="P4607" s="205">
        <f>Table7[[#This Row],[Total Drug Cost]]-Table7[[#This Row],[Total Third-party Pay]]</f>
        <v>0</v>
      </c>
      <c r="Q4607" s="205"/>
      <c r="R4607" s="70" t="e">
        <f>VLOOKUP(Table7[[#This Row],[Patient PHN]],'[1]MASTER LIST'!$C:$D,2,FALSE)</f>
        <v>#N/A</v>
      </c>
    </row>
    <row r="4608" spans="1:18" x14ac:dyDescent="0.25">
      <c r="A4608" s="202"/>
      <c r="B4608" s="203"/>
      <c r="C4608" s="204"/>
      <c r="D4608" s="204"/>
      <c r="E4608" s="204"/>
      <c r="F4608" s="204"/>
      <c r="G4608" s="204"/>
      <c r="H4608" s="131"/>
      <c r="I4608" s="204"/>
      <c r="J4608" s="204"/>
      <c r="K4608" s="205"/>
      <c r="L4608" s="205"/>
      <c r="M4608" s="205"/>
      <c r="N4608" s="227">
        <f>Table7[[#This Row],[Drug Cost]]+Table7[[#This Row],[Drug Markup]]+Table7[[#This Row],[Drug Dispensing Fee]]</f>
        <v>0</v>
      </c>
      <c r="O4608" s="132"/>
      <c r="P4608" s="205">
        <f>Table7[[#This Row],[Total Drug Cost]]-Table7[[#This Row],[Total Third-party Pay]]</f>
        <v>0</v>
      </c>
      <c r="Q4608" s="205"/>
      <c r="R4608" s="70" t="e">
        <f>VLOOKUP(Table7[[#This Row],[Patient PHN]],'[1]MASTER LIST'!$C:$D,2,FALSE)</f>
        <v>#N/A</v>
      </c>
    </row>
    <row r="4609" spans="1:18" x14ac:dyDescent="0.25">
      <c r="A4609" s="202"/>
      <c r="B4609" s="203"/>
      <c r="C4609" s="204"/>
      <c r="D4609" s="204"/>
      <c r="E4609" s="204"/>
      <c r="F4609" s="204"/>
      <c r="G4609" s="204"/>
      <c r="H4609" s="131"/>
      <c r="I4609" s="204"/>
      <c r="J4609" s="204"/>
      <c r="K4609" s="205"/>
      <c r="L4609" s="205"/>
      <c r="M4609" s="205"/>
      <c r="N4609" s="227">
        <f>Table7[[#This Row],[Drug Cost]]+Table7[[#This Row],[Drug Markup]]+Table7[[#This Row],[Drug Dispensing Fee]]</f>
        <v>0</v>
      </c>
      <c r="O4609" s="132"/>
      <c r="P4609" s="205">
        <f>Table7[[#This Row],[Total Drug Cost]]-Table7[[#This Row],[Total Third-party Pay]]</f>
        <v>0</v>
      </c>
      <c r="Q4609" s="205"/>
      <c r="R4609" s="70" t="e">
        <f>VLOOKUP(Table7[[#This Row],[Patient PHN]],'[1]MASTER LIST'!$C:$D,2,FALSE)</f>
        <v>#N/A</v>
      </c>
    </row>
    <row r="4610" spans="1:18" x14ac:dyDescent="0.25">
      <c r="A4610" s="202"/>
      <c r="B4610" s="203"/>
      <c r="C4610" s="204"/>
      <c r="D4610" s="204"/>
      <c r="E4610" s="204"/>
      <c r="F4610" s="204"/>
      <c r="G4610" s="204"/>
      <c r="H4610" s="131"/>
      <c r="I4610" s="204"/>
      <c r="J4610" s="204"/>
      <c r="K4610" s="205"/>
      <c r="L4610" s="205"/>
      <c r="M4610" s="205"/>
      <c r="N4610" s="227">
        <f>Table7[[#This Row],[Drug Cost]]+Table7[[#This Row],[Drug Markup]]+Table7[[#This Row],[Drug Dispensing Fee]]</f>
        <v>0</v>
      </c>
      <c r="O4610" s="132"/>
      <c r="P4610" s="205">
        <f>Table7[[#This Row],[Total Drug Cost]]-Table7[[#This Row],[Total Third-party Pay]]</f>
        <v>0</v>
      </c>
      <c r="Q4610" s="205"/>
      <c r="R4610" s="70" t="e">
        <f>VLOOKUP(Table7[[#This Row],[Patient PHN]],'[1]MASTER LIST'!$C:$D,2,FALSE)</f>
        <v>#N/A</v>
      </c>
    </row>
    <row r="4611" spans="1:18" x14ac:dyDescent="0.25">
      <c r="A4611" s="202"/>
      <c r="B4611" s="203"/>
      <c r="C4611" s="204"/>
      <c r="D4611" s="204"/>
      <c r="E4611" s="204"/>
      <c r="F4611" s="204"/>
      <c r="G4611" s="204"/>
      <c r="H4611" s="131"/>
      <c r="I4611" s="204"/>
      <c r="J4611" s="204"/>
      <c r="K4611" s="205"/>
      <c r="L4611" s="205"/>
      <c r="M4611" s="205"/>
      <c r="N4611" s="227">
        <f>Table7[[#This Row],[Drug Cost]]+Table7[[#This Row],[Drug Markup]]+Table7[[#This Row],[Drug Dispensing Fee]]</f>
        <v>0</v>
      </c>
      <c r="O4611" s="132"/>
      <c r="P4611" s="205">
        <f>Table7[[#This Row],[Total Drug Cost]]-Table7[[#This Row],[Total Third-party Pay]]</f>
        <v>0</v>
      </c>
      <c r="Q4611" s="205"/>
      <c r="R4611" s="70" t="e">
        <f>VLOOKUP(Table7[[#This Row],[Patient PHN]],'[1]MASTER LIST'!$C:$D,2,FALSE)</f>
        <v>#N/A</v>
      </c>
    </row>
    <row r="4612" spans="1:18" x14ac:dyDescent="0.25">
      <c r="A4612" s="202"/>
      <c r="B4612" s="203"/>
      <c r="C4612" s="204"/>
      <c r="D4612" s="204"/>
      <c r="E4612" s="204"/>
      <c r="F4612" s="204"/>
      <c r="G4612" s="204"/>
      <c r="H4612" s="131"/>
      <c r="I4612" s="204"/>
      <c r="J4612" s="204"/>
      <c r="K4612" s="205"/>
      <c r="L4612" s="205"/>
      <c r="M4612" s="205"/>
      <c r="N4612" s="227">
        <f>Table7[[#This Row],[Drug Cost]]+Table7[[#This Row],[Drug Markup]]+Table7[[#This Row],[Drug Dispensing Fee]]</f>
        <v>0</v>
      </c>
      <c r="O4612" s="132"/>
      <c r="P4612" s="205">
        <f>Table7[[#This Row],[Total Drug Cost]]-Table7[[#This Row],[Total Third-party Pay]]</f>
        <v>0</v>
      </c>
      <c r="Q4612" s="205"/>
      <c r="R4612" s="70" t="e">
        <f>VLOOKUP(Table7[[#This Row],[Patient PHN]],'[1]MASTER LIST'!$C:$D,2,FALSE)</f>
        <v>#N/A</v>
      </c>
    </row>
    <row r="4613" spans="1:18" x14ac:dyDescent="0.25">
      <c r="A4613" s="202"/>
      <c r="B4613" s="203"/>
      <c r="C4613" s="204"/>
      <c r="D4613" s="204"/>
      <c r="E4613" s="204"/>
      <c r="F4613" s="204"/>
      <c r="G4613" s="204"/>
      <c r="H4613" s="131"/>
      <c r="I4613" s="204"/>
      <c r="J4613" s="204"/>
      <c r="K4613" s="205"/>
      <c r="L4613" s="205"/>
      <c r="M4613" s="205"/>
      <c r="N4613" s="227">
        <f>Table7[[#This Row],[Drug Cost]]+Table7[[#This Row],[Drug Markup]]+Table7[[#This Row],[Drug Dispensing Fee]]</f>
        <v>0</v>
      </c>
      <c r="O4613" s="132"/>
      <c r="P4613" s="205">
        <f>Table7[[#This Row],[Total Drug Cost]]-Table7[[#This Row],[Total Third-party Pay]]</f>
        <v>0</v>
      </c>
      <c r="Q4613" s="205"/>
      <c r="R4613" s="70" t="e">
        <f>VLOOKUP(Table7[[#This Row],[Patient PHN]],'[1]MASTER LIST'!$C:$D,2,FALSE)</f>
        <v>#N/A</v>
      </c>
    </row>
    <row r="4614" spans="1:18" x14ac:dyDescent="0.25">
      <c r="A4614" s="202"/>
      <c r="B4614" s="203"/>
      <c r="C4614" s="204"/>
      <c r="D4614" s="204"/>
      <c r="E4614" s="204"/>
      <c r="F4614" s="204"/>
      <c r="G4614" s="204"/>
      <c r="H4614" s="131"/>
      <c r="I4614" s="204"/>
      <c r="J4614" s="204"/>
      <c r="K4614" s="205"/>
      <c r="L4614" s="205"/>
      <c r="M4614" s="205"/>
      <c r="N4614" s="227">
        <f>Table7[[#This Row],[Drug Cost]]+Table7[[#This Row],[Drug Markup]]+Table7[[#This Row],[Drug Dispensing Fee]]</f>
        <v>0</v>
      </c>
      <c r="O4614" s="132"/>
      <c r="P4614" s="205">
        <f>Table7[[#This Row],[Total Drug Cost]]-Table7[[#This Row],[Total Third-party Pay]]</f>
        <v>0</v>
      </c>
      <c r="Q4614" s="205"/>
      <c r="R4614" s="70" t="e">
        <f>VLOOKUP(Table7[[#This Row],[Patient PHN]],'[1]MASTER LIST'!$C:$D,2,FALSE)</f>
        <v>#N/A</v>
      </c>
    </row>
    <row r="4615" spans="1:18" x14ac:dyDescent="0.25">
      <c r="A4615" s="202"/>
      <c r="B4615" s="203"/>
      <c r="C4615" s="204"/>
      <c r="D4615" s="204"/>
      <c r="E4615" s="204"/>
      <c r="F4615" s="204"/>
      <c r="G4615" s="204"/>
      <c r="H4615" s="131"/>
      <c r="I4615" s="204"/>
      <c r="J4615" s="204"/>
      <c r="K4615" s="205"/>
      <c r="L4615" s="205"/>
      <c r="M4615" s="205"/>
      <c r="N4615" s="227">
        <f>Table7[[#This Row],[Drug Cost]]+Table7[[#This Row],[Drug Markup]]+Table7[[#This Row],[Drug Dispensing Fee]]</f>
        <v>0</v>
      </c>
      <c r="O4615" s="132"/>
      <c r="P4615" s="205">
        <f>Table7[[#This Row],[Total Drug Cost]]-Table7[[#This Row],[Total Third-party Pay]]</f>
        <v>0</v>
      </c>
      <c r="Q4615" s="205"/>
      <c r="R4615" s="70" t="e">
        <f>VLOOKUP(Table7[[#This Row],[Patient PHN]],'[1]MASTER LIST'!$C:$D,2,FALSE)</f>
        <v>#N/A</v>
      </c>
    </row>
    <row r="4616" spans="1:18" x14ac:dyDescent="0.25">
      <c r="A4616" s="202"/>
      <c r="B4616" s="203"/>
      <c r="C4616" s="204"/>
      <c r="D4616" s="204"/>
      <c r="E4616" s="204"/>
      <c r="F4616" s="204"/>
      <c r="G4616" s="204"/>
      <c r="H4616" s="131"/>
      <c r="I4616" s="204"/>
      <c r="J4616" s="204"/>
      <c r="K4616" s="205"/>
      <c r="L4616" s="205"/>
      <c r="M4616" s="205"/>
      <c r="N4616" s="227">
        <f>Table7[[#This Row],[Drug Cost]]+Table7[[#This Row],[Drug Markup]]+Table7[[#This Row],[Drug Dispensing Fee]]</f>
        <v>0</v>
      </c>
      <c r="O4616" s="132"/>
      <c r="P4616" s="205">
        <f>Table7[[#This Row],[Total Drug Cost]]-Table7[[#This Row],[Total Third-party Pay]]</f>
        <v>0</v>
      </c>
      <c r="Q4616" s="205"/>
      <c r="R4616" s="70" t="e">
        <f>VLOOKUP(Table7[[#This Row],[Patient PHN]],'[1]MASTER LIST'!$C:$D,2,FALSE)</f>
        <v>#N/A</v>
      </c>
    </row>
    <row r="4617" spans="1:18" x14ac:dyDescent="0.25">
      <c r="A4617" s="202"/>
      <c r="B4617" s="203"/>
      <c r="C4617" s="204"/>
      <c r="D4617" s="204"/>
      <c r="E4617" s="204"/>
      <c r="F4617" s="204"/>
      <c r="G4617" s="204"/>
      <c r="H4617" s="131"/>
      <c r="I4617" s="204"/>
      <c r="J4617" s="204"/>
      <c r="K4617" s="205"/>
      <c r="L4617" s="205"/>
      <c r="M4617" s="205"/>
      <c r="N4617" s="227">
        <f>Table7[[#This Row],[Drug Cost]]+Table7[[#This Row],[Drug Markup]]+Table7[[#This Row],[Drug Dispensing Fee]]</f>
        <v>0</v>
      </c>
      <c r="O4617" s="132"/>
      <c r="P4617" s="205">
        <f>Table7[[#This Row],[Total Drug Cost]]-Table7[[#This Row],[Total Third-party Pay]]</f>
        <v>0</v>
      </c>
      <c r="Q4617" s="205"/>
      <c r="R4617" s="70" t="e">
        <f>VLOOKUP(Table7[[#This Row],[Patient PHN]],'[1]MASTER LIST'!$C:$D,2,FALSE)</f>
        <v>#N/A</v>
      </c>
    </row>
    <row r="4618" spans="1:18" x14ac:dyDescent="0.25">
      <c r="A4618" s="202"/>
      <c r="B4618" s="203"/>
      <c r="C4618" s="204"/>
      <c r="D4618" s="204"/>
      <c r="E4618" s="204"/>
      <c r="F4618" s="204"/>
      <c r="G4618" s="204"/>
      <c r="H4618" s="131"/>
      <c r="I4618" s="204"/>
      <c r="J4618" s="204"/>
      <c r="K4618" s="205"/>
      <c r="L4618" s="205"/>
      <c r="M4618" s="205"/>
      <c r="N4618" s="227">
        <f>Table7[[#This Row],[Drug Cost]]+Table7[[#This Row],[Drug Markup]]+Table7[[#This Row],[Drug Dispensing Fee]]</f>
        <v>0</v>
      </c>
      <c r="O4618" s="132"/>
      <c r="P4618" s="205">
        <f>Table7[[#This Row],[Total Drug Cost]]-Table7[[#This Row],[Total Third-party Pay]]</f>
        <v>0</v>
      </c>
      <c r="Q4618" s="205"/>
      <c r="R4618" s="70" t="e">
        <f>VLOOKUP(Table7[[#This Row],[Patient PHN]],'[1]MASTER LIST'!$C:$D,2,FALSE)</f>
        <v>#N/A</v>
      </c>
    </row>
    <row r="4619" spans="1:18" x14ac:dyDescent="0.25">
      <c r="A4619" s="202"/>
      <c r="B4619" s="203"/>
      <c r="C4619" s="204"/>
      <c r="D4619" s="204"/>
      <c r="E4619" s="204"/>
      <c r="F4619" s="204"/>
      <c r="G4619" s="204"/>
      <c r="H4619" s="131"/>
      <c r="I4619" s="204"/>
      <c r="J4619" s="204"/>
      <c r="K4619" s="205"/>
      <c r="L4619" s="205"/>
      <c r="M4619" s="205"/>
      <c r="N4619" s="227">
        <f>Table7[[#This Row],[Drug Cost]]+Table7[[#This Row],[Drug Markup]]+Table7[[#This Row],[Drug Dispensing Fee]]</f>
        <v>0</v>
      </c>
      <c r="O4619" s="132"/>
      <c r="P4619" s="205">
        <f>Table7[[#This Row],[Total Drug Cost]]-Table7[[#This Row],[Total Third-party Pay]]</f>
        <v>0</v>
      </c>
      <c r="Q4619" s="205"/>
      <c r="R4619" s="70" t="e">
        <f>VLOOKUP(Table7[[#This Row],[Patient PHN]],'[1]MASTER LIST'!$C:$D,2,FALSE)</f>
        <v>#N/A</v>
      </c>
    </row>
    <row r="4620" spans="1:18" x14ac:dyDescent="0.25">
      <c r="A4620" s="202"/>
      <c r="B4620" s="203"/>
      <c r="C4620" s="204"/>
      <c r="D4620" s="204"/>
      <c r="E4620" s="204"/>
      <c r="F4620" s="204"/>
      <c r="G4620" s="204"/>
      <c r="H4620" s="131"/>
      <c r="I4620" s="204"/>
      <c r="J4620" s="204"/>
      <c r="K4620" s="205"/>
      <c r="L4620" s="205"/>
      <c r="M4620" s="205"/>
      <c r="N4620" s="227">
        <f>Table7[[#This Row],[Drug Cost]]+Table7[[#This Row],[Drug Markup]]+Table7[[#This Row],[Drug Dispensing Fee]]</f>
        <v>0</v>
      </c>
      <c r="O4620" s="132"/>
      <c r="P4620" s="205">
        <f>Table7[[#This Row],[Total Drug Cost]]-Table7[[#This Row],[Total Third-party Pay]]</f>
        <v>0</v>
      </c>
      <c r="Q4620" s="205"/>
      <c r="R4620" s="70" t="e">
        <f>VLOOKUP(Table7[[#This Row],[Patient PHN]],'[1]MASTER LIST'!$C:$D,2,FALSE)</f>
        <v>#N/A</v>
      </c>
    </row>
    <row r="4621" spans="1:18" x14ac:dyDescent="0.25">
      <c r="A4621" s="202"/>
      <c r="B4621" s="203"/>
      <c r="C4621" s="204"/>
      <c r="D4621" s="204"/>
      <c r="E4621" s="204"/>
      <c r="F4621" s="204"/>
      <c r="G4621" s="204"/>
      <c r="H4621" s="131"/>
      <c r="I4621" s="204"/>
      <c r="J4621" s="204"/>
      <c r="K4621" s="205"/>
      <c r="L4621" s="205"/>
      <c r="M4621" s="205"/>
      <c r="N4621" s="227">
        <f>Table7[[#This Row],[Drug Cost]]+Table7[[#This Row],[Drug Markup]]+Table7[[#This Row],[Drug Dispensing Fee]]</f>
        <v>0</v>
      </c>
      <c r="O4621" s="132"/>
      <c r="P4621" s="205">
        <f>Table7[[#This Row],[Total Drug Cost]]-Table7[[#This Row],[Total Third-party Pay]]</f>
        <v>0</v>
      </c>
      <c r="Q4621" s="205"/>
      <c r="R4621" s="70" t="e">
        <f>VLOOKUP(Table7[[#This Row],[Patient PHN]],'[1]MASTER LIST'!$C:$D,2,FALSE)</f>
        <v>#N/A</v>
      </c>
    </row>
    <row r="4622" spans="1:18" x14ac:dyDescent="0.25">
      <c r="A4622" s="202"/>
      <c r="B4622" s="203"/>
      <c r="C4622" s="204"/>
      <c r="D4622" s="204"/>
      <c r="E4622" s="204"/>
      <c r="F4622" s="204"/>
      <c r="G4622" s="204"/>
      <c r="H4622" s="131"/>
      <c r="I4622" s="204"/>
      <c r="J4622" s="204"/>
      <c r="K4622" s="205"/>
      <c r="L4622" s="205"/>
      <c r="M4622" s="205"/>
      <c r="N4622" s="227">
        <f>Table7[[#This Row],[Drug Cost]]+Table7[[#This Row],[Drug Markup]]+Table7[[#This Row],[Drug Dispensing Fee]]</f>
        <v>0</v>
      </c>
      <c r="O4622" s="132"/>
      <c r="P4622" s="205">
        <f>Table7[[#This Row],[Total Drug Cost]]-Table7[[#This Row],[Total Third-party Pay]]</f>
        <v>0</v>
      </c>
      <c r="Q4622" s="205"/>
      <c r="R4622" s="70" t="e">
        <f>VLOOKUP(Table7[[#This Row],[Patient PHN]],'[1]MASTER LIST'!$C:$D,2,FALSE)</f>
        <v>#N/A</v>
      </c>
    </row>
    <row r="4623" spans="1:18" x14ac:dyDescent="0.25">
      <c r="A4623" s="202"/>
      <c r="B4623" s="203"/>
      <c r="C4623" s="204"/>
      <c r="D4623" s="204"/>
      <c r="E4623" s="204"/>
      <c r="F4623" s="204"/>
      <c r="G4623" s="204"/>
      <c r="H4623" s="131"/>
      <c r="I4623" s="204"/>
      <c r="J4623" s="204"/>
      <c r="K4623" s="205"/>
      <c r="L4623" s="205"/>
      <c r="M4623" s="205"/>
      <c r="N4623" s="227">
        <f>Table7[[#This Row],[Drug Cost]]+Table7[[#This Row],[Drug Markup]]+Table7[[#This Row],[Drug Dispensing Fee]]</f>
        <v>0</v>
      </c>
      <c r="O4623" s="132"/>
      <c r="P4623" s="205">
        <f>Table7[[#This Row],[Total Drug Cost]]-Table7[[#This Row],[Total Third-party Pay]]</f>
        <v>0</v>
      </c>
      <c r="Q4623" s="205"/>
      <c r="R4623" s="70" t="e">
        <f>VLOOKUP(Table7[[#This Row],[Patient PHN]],'[1]MASTER LIST'!$C:$D,2,FALSE)</f>
        <v>#N/A</v>
      </c>
    </row>
    <row r="4624" spans="1:18" x14ac:dyDescent="0.25">
      <c r="A4624" s="202"/>
      <c r="B4624" s="203"/>
      <c r="C4624" s="204"/>
      <c r="D4624" s="204"/>
      <c r="E4624" s="204"/>
      <c r="F4624" s="204"/>
      <c r="G4624" s="204"/>
      <c r="H4624" s="131"/>
      <c r="I4624" s="204"/>
      <c r="J4624" s="204"/>
      <c r="K4624" s="205"/>
      <c r="L4624" s="205"/>
      <c r="M4624" s="205"/>
      <c r="N4624" s="227">
        <f>Table7[[#This Row],[Drug Cost]]+Table7[[#This Row],[Drug Markup]]+Table7[[#This Row],[Drug Dispensing Fee]]</f>
        <v>0</v>
      </c>
      <c r="O4624" s="132"/>
      <c r="P4624" s="205">
        <f>Table7[[#This Row],[Total Drug Cost]]-Table7[[#This Row],[Total Third-party Pay]]</f>
        <v>0</v>
      </c>
      <c r="Q4624" s="205"/>
      <c r="R4624" s="70" t="e">
        <f>VLOOKUP(Table7[[#This Row],[Patient PHN]],'[1]MASTER LIST'!$C:$D,2,FALSE)</f>
        <v>#N/A</v>
      </c>
    </row>
    <row r="4625" spans="1:18" x14ac:dyDescent="0.25">
      <c r="A4625" s="202"/>
      <c r="B4625" s="203"/>
      <c r="C4625" s="204"/>
      <c r="D4625" s="204"/>
      <c r="E4625" s="204"/>
      <c r="F4625" s="204"/>
      <c r="G4625" s="204"/>
      <c r="H4625" s="131"/>
      <c r="I4625" s="204"/>
      <c r="J4625" s="204"/>
      <c r="K4625" s="205"/>
      <c r="L4625" s="205"/>
      <c r="M4625" s="205"/>
      <c r="N4625" s="227">
        <f>Table7[[#This Row],[Drug Cost]]+Table7[[#This Row],[Drug Markup]]+Table7[[#This Row],[Drug Dispensing Fee]]</f>
        <v>0</v>
      </c>
      <c r="O4625" s="132"/>
      <c r="P4625" s="205">
        <f>Table7[[#This Row],[Total Drug Cost]]-Table7[[#This Row],[Total Third-party Pay]]</f>
        <v>0</v>
      </c>
      <c r="Q4625" s="205"/>
      <c r="R4625" s="70" t="e">
        <f>VLOOKUP(Table7[[#This Row],[Patient PHN]],'[1]MASTER LIST'!$C:$D,2,FALSE)</f>
        <v>#N/A</v>
      </c>
    </row>
    <row r="4626" spans="1:18" x14ac:dyDescent="0.25">
      <c r="A4626" s="202"/>
      <c r="B4626" s="203"/>
      <c r="C4626" s="204"/>
      <c r="D4626" s="204"/>
      <c r="E4626" s="204"/>
      <c r="F4626" s="204"/>
      <c r="G4626" s="204"/>
      <c r="H4626" s="131"/>
      <c r="I4626" s="204"/>
      <c r="J4626" s="204"/>
      <c r="K4626" s="205"/>
      <c r="L4626" s="205"/>
      <c r="M4626" s="205"/>
      <c r="N4626" s="227">
        <f>Table7[[#This Row],[Drug Cost]]+Table7[[#This Row],[Drug Markup]]+Table7[[#This Row],[Drug Dispensing Fee]]</f>
        <v>0</v>
      </c>
      <c r="O4626" s="132"/>
      <c r="P4626" s="205">
        <f>Table7[[#This Row],[Total Drug Cost]]-Table7[[#This Row],[Total Third-party Pay]]</f>
        <v>0</v>
      </c>
      <c r="Q4626" s="205"/>
      <c r="R4626" s="70" t="e">
        <f>VLOOKUP(Table7[[#This Row],[Patient PHN]],'[1]MASTER LIST'!$C:$D,2,FALSE)</f>
        <v>#N/A</v>
      </c>
    </row>
    <row r="4627" spans="1:18" x14ac:dyDescent="0.25">
      <c r="A4627" s="202"/>
      <c r="B4627" s="203"/>
      <c r="C4627" s="204"/>
      <c r="D4627" s="204"/>
      <c r="E4627" s="204"/>
      <c r="F4627" s="204"/>
      <c r="G4627" s="204"/>
      <c r="H4627" s="131"/>
      <c r="I4627" s="204"/>
      <c r="J4627" s="204"/>
      <c r="K4627" s="205"/>
      <c r="L4627" s="205"/>
      <c r="M4627" s="205"/>
      <c r="N4627" s="227">
        <f>Table7[[#This Row],[Drug Cost]]+Table7[[#This Row],[Drug Markup]]+Table7[[#This Row],[Drug Dispensing Fee]]</f>
        <v>0</v>
      </c>
      <c r="O4627" s="132"/>
      <c r="P4627" s="205">
        <f>Table7[[#This Row],[Total Drug Cost]]-Table7[[#This Row],[Total Third-party Pay]]</f>
        <v>0</v>
      </c>
      <c r="Q4627" s="205"/>
      <c r="R4627" s="70" t="e">
        <f>VLOOKUP(Table7[[#This Row],[Patient PHN]],'[1]MASTER LIST'!$C:$D,2,FALSE)</f>
        <v>#N/A</v>
      </c>
    </row>
    <row r="4628" spans="1:18" x14ac:dyDescent="0.25">
      <c r="A4628" s="202"/>
      <c r="B4628" s="203"/>
      <c r="C4628" s="204"/>
      <c r="D4628" s="204"/>
      <c r="E4628" s="204"/>
      <c r="F4628" s="204"/>
      <c r="G4628" s="204"/>
      <c r="H4628" s="131"/>
      <c r="I4628" s="204"/>
      <c r="J4628" s="204"/>
      <c r="K4628" s="205"/>
      <c r="L4628" s="205"/>
      <c r="M4628" s="205"/>
      <c r="N4628" s="227">
        <f>Table7[[#This Row],[Drug Cost]]+Table7[[#This Row],[Drug Markup]]+Table7[[#This Row],[Drug Dispensing Fee]]</f>
        <v>0</v>
      </c>
      <c r="O4628" s="132"/>
      <c r="P4628" s="205">
        <f>Table7[[#This Row],[Total Drug Cost]]-Table7[[#This Row],[Total Third-party Pay]]</f>
        <v>0</v>
      </c>
      <c r="Q4628" s="205"/>
      <c r="R4628" s="70" t="e">
        <f>VLOOKUP(Table7[[#This Row],[Patient PHN]],'[1]MASTER LIST'!$C:$D,2,FALSE)</f>
        <v>#N/A</v>
      </c>
    </row>
    <row r="4629" spans="1:18" x14ac:dyDescent="0.25">
      <c r="A4629" s="202"/>
      <c r="B4629" s="203"/>
      <c r="C4629" s="204"/>
      <c r="D4629" s="204"/>
      <c r="E4629" s="204"/>
      <c r="F4629" s="204"/>
      <c r="G4629" s="204"/>
      <c r="H4629" s="131"/>
      <c r="I4629" s="204"/>
      <c r="J4629" s="204"/>
      <c r="K4629" s="205"/>
      <c r="L4629" s="205"/>
      <c r="M4629" s="205"/>
      <c r="N4629" s="227">
        <f>Table7[[#This Row],[Drug Cost]]+Table7[[#This Row],[Drug Markup]]+Table7[[#This Row],[Drug Dispensing Fee]]</f>
        <v>0</v>
      </c>
      <c r="O4629" s="132"/>
      <c r="P4629" s="205">
        <f>Table7[[#This Row],[Total Drug Cost]]-Table7[[#This Row],[Total Third-party Pay]]</f>
        <v>0</v>
      </c>
      <c r="Q4629" s="205"/>
      <c r="R4629" s="70" t="e">
        <f>VLOOKUP(Table7[[#This Row],[Patient PHN]],'[1]MASTER LIST'!$C:$D,2,FALSE)</f>
        <v>#N/A</v>
      </c>
    </row>
    <row r="4630" spans="1:18" x14ac:dyDescent="0.25">
      <c r="A4630" s="202"/>
      <c r="B4630" s="203"/>
      <c r="C4630" s="204"/>
      <c r="D4630" s="204"/>
      <c r="E4630" s="204"/>
      <c r="F4630" s="204"/>
      <c r="G4630" s="204"/>
      <c r="H4630" s="131"/>
      <c r="I4630" s="204"/>
      <c r="J4630" s="204"/>
      <c r="K4630" s="205"/>
      <c r="L4630" s="205"/>
      <c r="M4630" s="205"/>
      <c r="N4630" s="227">
        <f>Table7[[#This Row],[Drug Cost]]+Table7[[#This Row],[Drug Markup]]+Table7[[#This Row],[Drug Dispensing Fee]]</f>
        <v>0</v>
      </c>
      <c r="O4630" s="132"/>
      <c r="P4630" s="205">
        <f>Table7[[#This Row],[Total Drug Cost]]-Table7[[#This Row],[Total Third-party Pay]]</f>
        <v>0</v>
      </c>
      <c r="Q4630" s="205"/>
      <c r="R4630" s="70" t="e">
        <f>VLOOKUP(Table7[[#This Row],[Patient PHN]],'[1]MASTER LIST'!$C:$D,2,FALSE)</f>
        <v>#N/A</v>
      </c>
    </row>
    <row r="4631" spans="1:18" x14ac:dyDescent="0.25">
      <c r="A4631" s="202"/>
      <c r="B4631" s="203"/>
      <c r="C4631" s="204"/>
      <c r="D4631" s="204"/>
      <c r="E4631" s="204"/>
      <c r="F4631" s="204"/>
      <c r="G4631" s="204"/>
      <c r="H4631" s="131"/>
      <c r="I4631" s="204"/>
      <c r="J4631" s="204"/>
      <c r="K4631" s="205"/>
      <c r="L4631" s="205"/>
      <c r="M4631" s="205"/>
      <c r="N4631" s="227">
        <f>Table7[[#This Row],[Drug Cost]]+Table7[[#This Row],[Drug Markup]]+Table7[[#This Row],[Drug Dispensing Fee]]</f>
        <v>0</v>
      </c>
      <c r="O4631" s="132"/>
      <c r="P4631" s="205">
        <f>Table7[[#This Row],[Total Drug Cost]]-Table7[[#This Row],[Total Third-party Pay]]</f>
        <v>0</v>
      </c>
      <c r="Q4631" s="205"/>
      <c r="R4631" s="70" t="e">
        <f>VLOOKUP(Table7[[#This Row],[Patient PHN]],'[1]MASTER LIST'!$C:$D,2,FALSE)</f>
        <v>#N/A</v>
      </c>
    </row>
    <row r="4632" spans="1:18" x14ac:dyDescent="0.25">
      <c r="A4632" s="202"/>
      <c r="B4632" s="203"/>
      <c r="C4632" s="204"/>
      <c r="D4632" s="204"/>
      <c r="E4632" s="204"/>
      <c r="F4632" s="204"/>
      <c r="G4632" s="204"/>
      <c r="H4632" s="131"/>
      <c r="I4632" s="204"/>
      <c r="J4632" s="204"/>
      <c r="K4632" s="205"/>
      <c r="L4632" s="205"/>
      <c r="M4632" s="205"/>
      <c r="N4632" s="227">
        <f>Table7[[#This Row],[Drug Cost]]+Table7[[#This Row],[Drug Markup]]+Table7[[#This Row],[Drug Dispensing Fee]]</f>
        <v>0</v>
      </c>
      <c r="O4632" s="132"/>
      <c r="P4632" s="205">
        <f>Table7[[#This Row],[Total Drug Cost]]-Table7[[#This Row],[Total Third-party Pay]]</f>
        <v>0</v>
      </c>
      <c r="Q4632" s="205"/>
      <c r="R4632" s="70" t="e">
        <f>VLOOKUP(Table7[[#This Row],[Patient PHN]],'[1]MASTER LIST'!$C:$D,2,FALSE)</f>
        <v>#N/A</v>
      </c>
    </row>
    <row r="4633" spans="1:18" x14ac:dyDescent="0.25">
      <c r="A4633" s="202"/>
      <c r="B4633" s="203"/>
      <c r="C4633" s="204"/>
      <c r="D4633" s="204"/>
      <c r="E4633" s="204"/>
      <c r="F4633" s="204"/>
      <c r="G4633" s="204"/>
      <c r="H4633" s="131"/>
      <c r="I4633" s="204"/>
      <c r="J4633" s="204"/>
      <c r="K4633" s="205"/>
      <c r="L4633" s="205"/>
      <c r="M4633" s="205"/>
      <c r="N4633" s="227">
        <f>Table7[[#This Row],[Drug Cost]]+Table7[[#This Row],[Drug Markup]]+Table7[[#This Row],[Drug Dispensing Fee]]</f>
        <v>0</v>
      </c>
      <c r="O4633" s="132"/>
      <c r="P4633" s="205">
        <f>Table7[[#This Row],[Total Drug Cost]]-Table7[[#This Row],[Total Third-party Pay]]</f>
        <v>0</v>
      </c>
      <c r="Q4633" s="205"/>
      <c r="R4633" s="70" t="e">
        <f>VLOOKUP(Table7[[#This Row],[Patient PHN]],'[1]MASTER LIST'!$C:$D,2,FALSE)</f>
        <v>#N/A</v>
      </c>
    </row>
    <row r="4634" spans="1:18" x14ac:dyDescent="0.25">
      <c r="A4634" s="202"/>
      <c r="B4634" s="203"/>
      <c r="C4634" s="204"/>
      <c r="D4634" s="204"/>
      <c r="E4634" s="204"/>
      <c r="F4634" s="204"/>
      <c r="G4634" s="204"/>
      <c r="H4634" s="131"/>
      <c r="I4634" s="204"/>
      <c r="J4634" s="204"/>
      <c r="K4634" s="205"/>
      <c r="L4634" s="205"/>
      <c r="M4634" s="205"/>
      <c r="N4634" s="227">
        <f>Table7[[#This Row],[Drug Cost]]+Table7[[#This Row],[Drug Markup]]+Table7[[#This Row],[Drug Dispensing Fee]]</f>
        <v>0</v>
      </c>
      <c r="O4634" s="132"/>
      <c r="P4634" s="205">
        <f>Table7[[#This Row],[Total Drug Cost]]-Table7[[#This Row],[Total Third-party Pay]]</f>
        <v>0</v>
      </c>
      <c r="Q4634" s="205"/>
      <c r="R4634" s="70" t="e">
        <f>VLOOKUP(Table7[[#This Row],[Patient PHN]],'[1]MASTER LIST'!$C:$D,2,FALSE)</f>
        <v>#N/A</v>
      </c>
    </row>
    <row r="4635" spans="1:18" x14ac:dyDescent="0.25">
      <c r="A4635" s="202"/>
      <c r="B4635" s="203"/>
      <c r="C4635" s="204"/>
      <c r="D4635" s="204"/>
      <c r="E4635" s="204"/>
      <c r="F4635" s="204"/>
      <c r="G4635" s="204"/>
      <c r="H4635" s="131"/>
      <c r="I4635" s="204"/>
      <c r="J4635" s="204"/>
      <c r="K4635" s="205"/>
      <c r="L4635" s="205"/>
      <c r="M4635" s="205"/>
      <c r="N4635" s="227">
        <f>Table7[[#This Row],[Drug Cost]]+Table7[[#This Row],[Drug Markup]]+Table7[[#This Row],[Drug Dispensing Fee]]</f>
        <v>0</v>
      </c>
      <c r="O4635" s="132"/>
      <c r="P4635" s="205">
        <f>Table7[[#This Row],[Total Drug Cost]]-Table7[[#This Row],[Total Third-party Pay]]</f>
        <v>0</v>
      </c>
      <c r="Q4635" s="205"/>
      <c r="R4635" s="70" t="e">
        <f>VLOOKUP(Table7[[#This Row],[Patient PHN]],'[1]MASTER LIST'!$C:$D,2,FALSE)</f>
        <v>#N/A</v>
      </c>
    </row>
    <row r="4636" spans="1:18" x14ac:dyDescent="0.25">
      <c r="A4636" s="202"/>
      <c r="B4636" s="203"/>
      <c r="C4636" s="204"/>
      <c r="D4636" s="204"/>
      <c r="E4636" s="204"/>
      <c r="F4636" s="204"/>
      <c r="G4636" s="204"/>
      <c r="H4636" s="131"/>
      <c r="I4636" s="204"/>
      <c r="J4636" s="204"/>
      <c r="K4636" s="205"/>
      <c r="L4636" s="205"/>
      <c r="M4636" s="205"/>
      <c r="N4636" s="227">
        <f>Table7[[#This Row],[Drug Cost]]+Table7[[#This Row],[Drug Markup]]+Table7[[#This Row],[Drug Dispensing Fee]]</f>
        <v>0</v>
      </c>
      <c r="O4636" s="132"/>
      <c r="P4636" s="205">
        <f>Table7[[#This Row],[Total Drug Cost]]-Table7[[#This Row],[Total Third-party Pay]]</f>
        <v>0</v>
      </c>
      <c r="Q4636" s="205"/>
      <c r="R4636" s="70" t="e">
        <f>VLOOKUP(Table7[[#This Row],[Patient PHN]],'[1]MASTER LIST'!$C:$D,2,FALSE)</f>
        <v>#N/A</v>
      </c>
    </row>
    <row r="4637" spans="1:18" x14ac:dyDescent="0.25">
      <c r="A4637" s="202"/>
      <c r="B4637" s="203"/>
      <c r="C4637" s="204"/>
      <c r="D4637" s="204"/>
      <c r="E4637" s="204"/>
      <c r="F4637" s="204"/>
      <c r="G4637" s="204"/>
      <c r="H4637" s="131"/>
      <c r="I4637" s="204"/>
      <c r="J4637" s="204"/>
      <c r="K4637" s="205"/>
      <c r="L4637" s="205"/>
      <c r="M4637" s="205"/>
      <c r="N4637" s="227">
        <f>Table7[[#This Row],[Drug Cost]]+Table7[[#This Row],[Drug Markup]]+Table7[[#This Row],[Drug Dispensing Fee]]</f>
        <v>0</v>
      </c>
      <c r="O4637" s="132"/>
      <c r="P4637" s="205">
        <f>Table7[[#This Row],[Total Drug Cost]]-Table7[[#This Row],[Total Third-party Pay]]</f>
        <v>0</v>
      </c>
      <c r="Q4637" s="205"/>
      <c r="R4637" s="70" t="e">
        <f>VLOOKUP(Table7[[#This Row],[Patient PHN]],'[1]MASTER LIST'!$C:$D,2,FALSE)</f>
        <v>#N/A</v>
      </c>
    </row>
    <row r="4638" spans="1:18" x14ac:dyDescent="0.25">
      <c r="A4638" s="202"/>
      <c r="B4638" s="203"/>
      <c r="C4638" s="204"/>
      <c r="D4638" s="204"/>
      <c r="E4638" s="204"/>
      <c r="F4638" s="204"/>
      <c r="G4638" s="204"/>
      <c r="H4638" s="131"/>
      <c r="I4638" s="204"/>
      <c r="J4638" s="204"/>
      <c r="K4638" s="205"/>
      <c r="L4638" s="205"/>
      <c r="M4638" s="205"/>
      <c r="N4638" s="227">
        <f>Table7[[#This Row],[Drug Cost]]+Table7[[#This Row],[Drug Markup]]+Table7[[#This Row],[Drug Dispensing Fee]]</f>
        <v>0</v>
      </c>
      <c r="O4638" s="132"/>
      <c r="P4638" s="205">
        <f>Table7[[#This Row],[Total Drug Cost]]-Table7[[#This Row],[Total Third-party Pay]]</f>
        <v>0</v>
      </c>
      <c r="Q4638" s="205"/>
      <c r="R4638" s="70" t="e">
        <f>VLOOKUP(Table7[[#This Row],[Patient PHN]],'[1]MASTER LIST'!$C:$D,2,FALSE)</f>
        <v>#N/A</v>
      </c>
    </row>
    <row r="4639" spans="1:18" x14ac:dyDescent="0.25">
      <c r="A4639" s="202"/>
      <c r="B4639" s="203"/>
      <c r="C4639" s="204"/>
      <c r="D4639" s="204"/>
      <c r="E4639" s="204"/>
      <c r="F4639" s="204"/>
      <c r="G4639" s="204"/>
      <c r="H4639" s="131"/>
      <c r="I4639" s="204"/>
      <c r="J4639" s="204"/>
      <c r="K4639" s="205"/>
      <c r="L4639" s="205"/>
      <c r="M4639" s="205"/>
      <c r="N4639" s="227">
        <f>Table7[[#This Row],[Drug Cost]]+Table7[[#This Row],[Drug Markup]]+Table7[[#This Row],[Drug Dispensing Fee]]</f>
        <v>0</v>
      </c>
      <c r="O4639" s="132"/>
      <c r="P4639" s="205">
        <f>Table7[[#This Row],[Total Drug Cost]]-Table7[[#This Row],[Total Third-party Pay]]</f>
        <v>0</v>
      </c>
      <c r="Q4639" s="205"/>
      <c r="R4639" s="70" t="e">
        <f>VLOOKUP(Table7[[#This Row],[Patient PHN]],'[1]MASTER LIST'!$C:$D,2,FALSE)</f>
        <v>#N/A</v>
      </c>
    </row>
    <row r="4640" spans="1:18" x14ac:dyDescent="0.25">
      <c r="A4640" s="202"/>
      <c r="B4640" s="203"/>
      <c r="C4640" s="204"/>
      <c r="D4640" s="204"/>
      <c r="E4640" s="204"/>
      <c r="F4640" s="204"/>
      <c r="G4640" s="204"/>
      <c r="H4640" s="131"/>
      <c r="I4640" s="204"/>
      <c r="J4640" s="204"/>
      <c r="K4640" s="205"/>
      <c r="L4640" s="205"/>
      <c r="M4640" s="205"/>
      <c r="N4640" s="227">
        <f>Table7[[#This Row],[Drug Cost]]+Table7[[#This Row],[Drug Markup]]+Table7[[#This Row],[Drug Dispensing Fee]]</f>
        <v>0</v>
      </c>
      <c r="O4640" s="132"/>
      <c r="P4640" s="205">
        <f>Table7[[#This Row],[Total Drug Cost]]-Table7[[#This Row],[Total Third-party Pay]]</f>
        <v>0</v>
      </c>
      <c r="Q4640" s="205"/>
      <c r="R4640" s="70" t="e">
        <f>VLOOKUP(Table7[[#This Row],[Patient PHN]],'[1]MASTER LIST'!$C:$D,2,FALSE)</f>
        <v>#N/A</v>
      </c>
    </row>
    <row r="4641" spans="1:18" x14ac:dyDescent="0.25">
      <c r="A4641" s="202"/>
      <c r="B4641" s="203"/>
      <c r="C4641" s="204"/>
      <c r="D4641" s="204"/>
      <c r="E4641" s="204"/>
      <c r="F4641" s="204"/>
      <c r="G4641" s="204"/>
      <c r="H4641" s="131"/>
      <c r="I4641" s="204"/>
      <c r="J4641" s="204"/>
      <c r="K4641" s="205"/>
      <c r="L4641" s="205"/>
      <c r="M4641" s="205"/>
      <c r="N4641" s="227">
        <f>Table7[[#This Row],[Drug Cost]]+Table7[[#This Row],[Drug Markup]]+Table7[[#This Row],[Drug Dispensing Fee]]</f>
        <v>0</v>
      </c>
      <c r="O4641" s="132"/>
      <c r="P4641" s="205">
        <f>Table7[[#This Row],[Total Drug Cost]]-Table7[[#This Row],[Total Third-party Pay]]</f>
        <v>0</v>
      </c>
      <c r="Q4641" s="205"/>
      <c r="R4641" s="70" t="e">
        <f>VLOOKUP(Table7[[#This Row],[Patient PHN]],'[1]MASTER LIST'!$C:$D,2,FALSE)</f>
        <v>#N/A</v>
      </c>
    </row>
    <row r="4642" spans="1:18" x14ac:dyDescent="0.25">
      <c r="A4642" s="202"/>
      <c r="B4642" s="203"/>
      <c r="C4642" s="204"/>
      <c r="D4642" s="204"/>
      <c r="E4642" s="204"/>
      <c r="F4642" s="204"/>
      <c r="G4642" s="204"/>
      <c r="H4642" s="131"/>
      <c r="I4642" s="204"/>
      <c r="J4642" s="204"/>
      <c r="K4642" s="205"/>
      <c r="L4642" s="205"/>
      <c r="M4642" s="205"/>
      <c r="N4642" s="227">
        <f>Table7[[#This Row],[Drug Cost]]+Table7[[#This Row],[Drug Markup]]+Table7[[#This Row],[Drug Dispensing Fee]]</f>
        <v>0</v>
      </c>
      <c r="O4642" s="132"/>
      <c r="P4642" s="205">
        <f>Table7[[#This Row],[Total Drug Cost]]-Table7[[#This Row],[Total Third-party Pay]]</f>
        <v>0</v>
      </c>
      <c r="Q4642" s="205"/>
      <c r="R4642" s="70" t="e">
        <f>VLOOKUP(Table7[[#This Row],[Patient PHN]],'[1]MASTER LIST'!$C:$D,2,FALSE)</f>
        <v>#N/A</v>
      </c>
    </row>
    <row r="4643" spans="1:18" x14ac:dyDescent="0.25">
      <c r="A4643" s="202"/>
      <c r="B4643" s="203"/>
      <c r="C4643" s="204"/>
      <c r="D4643" s="204"/>
      <c r="E4643" s="204"/>
      <c r="F4643" s="204"/>
      <c r="G4643" s="204"/>
      <c r="H4643" s="131"/>
      <c r="I4643" s="204"/>
      <c r="J4643" s="204"/>
      <c r="K4643" s="205"/>
      <c r="L4643" s="205"/>
      <c r="M4643" s="205"/>
      <c r="N4643" s="227">
        <f>Table7[[#This Row],[Drug Cost]]+Table7[[#This Row],[Drug Markup]]+Table7[[#This Row],[Drug Dispensing Fee]]</f>
        <v>0</v>
      </c>
      <c r="O4643" s="132"/>
      <c r="P4643" s="205">
        <f>Table7[[#This Row],[Total Drug Cost]]-Table7[[#This Row],[Total Third-party Pay]]</f>
        <v>0</v>
      </c>
      <c r="Q4643" s="205"/>
      <c r="R4643" s="70" t="e">
        <f>VLOOKUP(Table7[[#This Row],[Patient PHN]],'[1]MASTER LIST'!$C:$D,2,FALSE)</f>
        <v>#N/A</v>
      </c>
    </row>
    <row r="4644" spans="1:18" x14ac:dyDescent="0.25">
      <c r="A4644" s="202"/>
      <c r="B4644" s="203"/>
      <c r="C4644" s="204"/>
      <c r="D4644" s="204"/>
      <c r="E4644" s="204"/>
      <c r="F4644" s="204"/>
      <c r="G4644" s="204"/>
      <c r="H4644" s="131"/>
      <c r="I4644" s="204"/>
      <c r="J4644" s="204"/>
      <c r="K4644" s="205"/>
      <c r="L4644" s="205"/>
      <c r="M4644" s="205"/>
      <c r="N4644" s="227">
        <f>Table7[[#This Row],[Drug Cost]]+Table7[[#This Row],[Drug Markup]]+Table7[[#This Row],[Drug Dispensing Fee]]</f>
        <v>0</v>
      </c>
      <c r="O4644" s="132"/>
      <c r="P4644" s="205">
        <f>Table7[[#This Row],[Total Drug Cost]]-Table7[[#This Row],[Total Third-party Pay]]</f>
        <v>0</v>
      </c>
      <c r="Q4644" s="205"/>
      <c r="R4644" s="70" t="e">
        <f>VLOOKUP(Table7[[#This Row],[Patient PHN]],'[1]MASTER LIST'!$C:$D,2,FALSE)</f>
        <v>#N/A</v>
      </c>
    </row>
    <row r="4645" spans="1:18" x14ac:dyDescent="0.25">
      <c r="A4645" s="202"/>
      <c r="B4645" s="203"/>
      <c r="C4645" s="204"/>
      <c r="D4645" s="204"/>
      <c r="E4645" s="204"/>
      <c r="F4645" s="204"/>
      <c r="G4645" s="204"/>
      <c r="H4645" s="131"/>
      <c r="I4645" s="204"/>
      <c r="J4645" s="204"/>
      <c r="K4645" s="205"/>
      <c r="L4645" s="205"/>
      <c r="M4645" s="205"/>
      <c r="N4645" s="227">
        <f>Table7[[#This Row],[Drug Cost]]+Table7[[#This Row],[Drug Markup]]+Table7[[#This Row],[Drug Dispensing Fee]]</f>
        <v>0</v>
      </c>
      <c r="O4645" s="132"/>
      <c r="P4645" s="205">
        <f>Table7[[#This Row],[Total Drug Cost]]-Table7[[#This Row],[Total Third-party Pay]]</f>
        <v>0</v>
      </c>
      <c r="Q4645" s="205"/>
      <c r="R4645" s="70" t="e">
        <f>VLOOKUP(Table7[[#This Row],[Patient PHN]],'[1]MASTER LIST'!$C:$D,2,FALSE)</f>
        <v>#N/A</v>
      </c>
    </row>
    <row r="4646" spans="1:18" x14ac:dyDescent="0.25">
      <c r="A4646" s="202"/>
      <c r="B4646" s="203"/>
      <c r="C4646" s="204"/>
      <c r="D4646" s="204"/>
      <c r="E4646" s="204"/>
      <c r="F4646" s="204"/>
      <c r="G4646" s="204"/>
      <c r="H4646" s="131"/>
      <c r="I4646" s="204"/>
      <c r="J4646" s="204"/>
      <c r="K4646" s="205"/>
      <c r="L4646" s="205"/>
      <c r="M4646" s="205"/>
      <c r="N4646" s="227">
        <f>Table7[[#This Row],[Drug Cost]]+Table7[[#This Row],[Drug Markup]]+Table7[[#This Row],[Drug Dispensing Fee]]</f>
        <v>0</v>
      </c>
      <c r="O4646" s="132"/>
      <c r="P4646" s="205">
        <f>Table7[[#This Row],[Total Drug Cost]]-Table7[[#This Row],[Total Third-party Pay]]</f>
        <v>0</v>
      </c>
      <c r="Q4646" s="205"/>
      <c r="R4646" s="70" t="e">
        <f>VLOOKUP(Table7[[#This Row],[Patient PHN]],'[1]MASTER LIST'!$C:$D,2,FALSE)</f>
        <v>#N/A</v>
      </c>
    </row>
    <row r="4647" spans="1:18" x14ac:dyDescent="0.25">
      <c r="A4647" s="202"/>
      <c r="B4647" s="203"/>
      <c r="C4647" s="204"/>
      <c r="D4647" s="204"/>
      <c r="E4647" s="204"/>
      <c r="F4647" s="204"/>
      <c r="G4647" s="204"/>
      <c r="H4647" s="131"/>
      <c r="I4647" s="204"/>
      <c r="J4647" s="204"/>
      <c r="K4647" s="205"/>
      <c r="L4647" s="205"/>
      <c r="M4647" s="205"/>
      <c r="N4647" s="227">
        <f>Table7[[#This Row],[Drug Cost]]+Table7[[#This Row],[Drug Markup]]+Table7[[#This Row],[Drug Dispensing Fee]]</f>
        <v>0</v>
      </c>
      <c r="O4647" s="132"/>
      <c r="P4647" s="205">
        <f>Table7[[#This Row],[Total Drug Cost]]-Table7[[#This Row],[Total Third-party Pay]]</f>
        <v>0</v>
      </c>
      <c r="Q4647" s="205"/>
      <c r="R4647" s="70" t="e">
        <f>VLOOKUP(Table7[[#This Row],[Patient PHN]],'[1]MASTER LIST'!$C:$D,2,FALSE)</f>
        <v>#N/A</v>
      </c>
    </row>
    <row r="4648" spans="1:18" x14ac:dyDescent="0.25">
      <c r="A4648" s="202"/>
      <c r="B4648" s="203"/>
      <c r="C4648" s="204"/>
      <c r="D4648" s="204"/>
      <c r="E4648" s="204"/>
      <c r="F4648" s="204"/>
      <c r="G4648" s="204"/>
      <c r="H4648" s="131"/>
      <c r="I4648" s="204"/>
      <c r="J4648" s="204"/>
      <c r="K4648" s="205"/>
      <c r="L4648" s="205"/>
      <c r="M4648" s="205"/>
      <c r="N4648" s="227">
        <f>Table7[[#This Row],[Drug Cost]]+Table7[[#This Row],[Drug Markup]]+Table7[[#This Row],[Drug Dispensing Fee]]</f>
        <v>0</v>
      </c>
      <c r="O4648" s="132"/>
      <c r="P4648" s="205">
        <f>Table7[[#This Row],[Total Drug Cost]]-Table7[[#This Row],[Total Third-party Pay]]</f>
        <v>0</v>
      </c>
      <c r="Q4648" s="205"/>
      <c r="R4648" s="70" t="e">
        <f>VLOOKUP(Table7[[#This Row],[Patient PHN]],'[1]MASTER LIST'!$C:$D,2,FALSE)</f>
        <v>#N/A</v>
      </c>
    </row>
    <row r="4649" spans="1:18" x14ac:dyDescent="0.25">
      <c r="A4649" s="202"/>
      <c r="B4649" s="203"/>
      <c r="C4649" s="204"/>
      <c r="D4649" s="204"/>
      <c r="E4649" s="204"/>
      <c r="F4649" s="204"/>
      <c r="G4649" s="204"/>
      <c r="H4649" s="131"/>
      <c r="I4649" s="204"/>
      <c r="J4649" s="204"/>
      <c r="K4649" s="205"/>
      <c r="L4649" s="205"/>
      <c r="M4649" s="205"/>
      <c r="N4649" s="227">
        <f>Table7[[#This Row],[Drug Cost]]+Table7[[#This Row],[Drug Markup]]+Table7[[#This Row],[Drug Dispensing Fee]]</f>
        <v>0</v>
      </c>
      <c r="O4649" s="132"/>
      <c r="P4649" s="205">
        <f>Table7[[#This Row],[Total Drug Cost]]-Table7[[#This Row],[Total Third-party Pay]]</f>
        <v>0</v>
      </c>
      <c r="Q4649" s="205"/>
      <c r="R4649" s="70" t="e">
        <f>VLOOKUP(Table7[[#This Row],[Patient PHN]],'[1]MASTER LIST'!$C:$D,2,FALSE)</f>
        <v>#N/A</v>
      </c>
    </row>
    <row r="4650" spans="1:18" x14ac:dyDescent="0.25">
      <c r="A4650" s="202"/>
      <c r="B4650" s="203"/>
      <c r="C4650" s="204"/>
      <c r="D4650" s="204"/>
      <c r="E4650" s="204"/>
      <c r="F4650" s="204"/>
      <c r="G4650" s="204"/>
      <c r="H4650" s="131"/>
      <c r="I4650" s="204"/>
      <c r="J4650" s="204"/>
      <c r="K4650" s="205"/>
      <c r="L4650" s="205"/>
      <c r="M4650" s="205"/>
      <c r="N4650" s="227">
        <f>Table7[[#This Row],[Drug Cost]]+Table7[[#This Row],[Drug Markup]]+Table7[[#This Row],[Drug Dispensing Fee]]</f>
        <v>0</v>
      </c>
      <c r="O4650" s="132"/>
      <c r="P4650" s="205">
        <f>Table7[[#This Row],[Total Drug Cost]]-Table7[[#This Row],[Total Third-party Pay]]</f>
        <v>0</v>
      </c>
      <c r="Q4650" s="205"/>
      <c r="R4650" s="70" t="e">
        <f>VLOOKUP(Table7[[#This Row],[Patient PHN]],'[1]MASTER LIST'!$C:$D,2,FALSE)</f>
        <v>#N/A</v>
      </c>
    </row>
    <row r="4651" spans="1:18" x14ac:dyDescent="0.25">
      <c r="A4651" s="202"/>
      <c r="B4651" s="203"/>
      <c r="C4651" s="204"/>
      <c r="D4651" s="204"/>
      <c r="E4651" s="204"/>
      <c r="F4651" s="204"/>
      <c r="G4651" s="204"/>
      <c r="H4651" s="131"/>
      <c r="I4651" s="204"/>
      <c r="J4651" s="204"/>
      <c r="K4651" s="205"/>
      <c r="L4651" s="205"/>
      <c r="M4651" s="205"/>
      <c r="N4651" s="227">
        <f>Table7[[#This Row],[Drug Cost]]+Table7[[#This Row],[Drug Markup]]+Table7[[#This Row],[Drug Dispensing Fee]]</f>
        <v>0</v>
      </c>
      <c r="O4651" s="132"/>
      <c r="P4651" s="205">
        <f>Table7[[#This Row],[Total Drug Cost]]-Table7[[#This Row],[Total Third-party Pay]]</f>
        <v>0</v>
      </c>
      <c r="Q4651" s="205"/>
      <c r="R4651" s="70" t="e">
        <f>VLOOKUP(Table7[[#This Row],[Patient PHN]],'[1]MASTER LIST'!$C:$D,2,FALSE)</f>
        <v>#N/A</v>
      </c>
    </row>
    <row r="4652" spans="1:18" x14ac:dyDescent="0.25">
      <c r="A4652" s="202"/>
      <c r="B4652" s="203"/>
      <c r="C4652" s="204"/>
      <c r="D4652" s="204"/>
      <c r="E4652" s="204"/>
      <c r="F4652" s="204"/>
      <c r="G4652" s="204"/>
      <c r="H4652" s="131"/>
      <c r="I4652" s="204"/>
      <c r="J4652" s="204"/>
      <c r="K4652" s="205"/>
      <c r="L4652" s="205"/>
      <c r="M4652" s="205"/>
      <c r="N4652" s="227">
        <f>Table7[[#This Row],[Drug Cost]]+Table7[[#This Row],[Drug Markup]]+Table7[[#This Row],[Drug Dispensing Fee]]</f>
        <v>0</v>
      </c>
      <c r="O4652" s="132"/>
      <c r="P4652" s="205">
        <f>Table7[[#This Row],[Total Drug Cost]]-Table7[[#This Row],[Total Third-party Pay]]</f>
        <v>0</v>
      </c>
      <c r="Q4652" s="205"/>
      <c r="R4652" s="70" t="e">
        <f>VLOOKUP(Table7[[#This Row],[Patient PHN]],'[1]MASTER LIST'!$C:$D,2,FALSE)</f>
        <v>#N/A</v>
      </c>
    </row>
    <row r="4653" spans="1:18" x14ac:dyDescent="0.25">
      <c r="A4653" s="202"/>
      <c r="B4653" s="203"/>
      <c r="C4653" s="204"/>
      <c r="D4653" s="204"/>
      <c r="E4653" s="204"/>
      <c r="F4653" s="204"/>
      <c r="G4653" s="204"/>
      <c r="H4653" s="131"/>
      <c r="I4653" s="204"/>
      <c r="J4653" s="204"/>
      <c r="K4653" s="205"/>
      <c r="L4653" s="205"/>
      <c r="M4653" s="205"/>
      <c r="N4653" s="227">
        <f>Table7[[#This Row],[Drug Cost]]+Table7[[#This Row],[Drug Markup]]+Table7[[#This Row],[Drug Dispensing Fee]]</f>
        <v>0</v>
      </c>
      <c r="O4653" s="132"/>
      <c r="P4653" s="205">
        <f>Table7[[#This Row],[Total Drug Cost]]-Table7[[#This Row],[Total Third-party Pay]]</f>
        <v>0</v>
      </c>
      <c r="Q4653" s="205"/>
      <c r="R4653" s="70" t="e">
        <f>VLOOKUP(Table7[[#This Row],[Patient PHN]],'[1]MASTER LIST'!$C:$D,2,FALSE)</f>
        <v>#N/A</v>
      </c>
    </row>
    <row r="4654" spans="1:18" x14ac:dyDescent="0.25">
      <c r="A4654" s="202"/>
      <c r="B4654" s="203"/>
      <c r="C4654" s="204"/>
      <c r="D4654" s="204"/>
      <c r="E4654" s="204"/>
      <c r="F4654" s="204"/>
      <c r="G4654" s="204"/>
      <c r="H4654" s="131"/>
      <c r="I4654" s="204"/>
      <c r="J4654" s="204"/>
      <c r="K4654" s="205"/>
      <c r="L4654" s="205"/>
      <c r="M4654" s="205"/>
      <c r="N4654" s="227">
        <f>Table7[[#This Row],[Drug Cost]]+Table7[[#This Row],[Drug Markup]]+Table7[[#This Row],[Drug Dispensing Fee]]</f>
        <v>0</v>
      </c>
      <c r="O4654" s="132"/>
      <c r="P4654" s="205">
        <f>Table7[[#This Row],[Total Drug Cost]]-Table7[[#This Row],[Total Third-party Pay]]</f>
        <v>0</v>
      </c>
      <c r="Q4654" s="205"/>
      <c r="R4654" s="70" t="e">
        <f>VLOOKUP(Table7[[#This Row],[Patient PHN]],'[1]MASTER LIST'!$C:$D,2,FALSE)</f>
        <v>#N/A</v>
      </c>
    </row>
    <row r="4655" spans="1:18" x14ac:dyDescent="0.25">
      <c r="A4655" s="202"/>
      <c r="B4655" s="203"/>
      <c r="C4655" s="204"/>
      <c r="D4655" s="204"/>
      <c r="E4655" s="204"/>
      <c r="F4655" s="204"/>
      <c r="G4655" s="204"/>
      <c r="H4655" s="131"/>
      <c r="I4655" s="204"/>
      <c r="J4655" s="204"/>
      <c r="K4655" s="205"/>
      <c r="L4655" s="205"/>
      <c r="M4655" s="205"/>
      <c r="N4655" s="227">
        <f>Table7[[#This Row],[Drug Cost]]+Table7[[#This Row],[Drug Markup]]+Table7[[#This Row],[Drug Dispensing Fee]]</f>
        <v>0</v>
      </c>
      <c r="O4655" s="132"/>
      <c r="P4655" s="205">
        <f>Table7[[#This Row],[Total Drug Cost]]-Table7[[#This Row],[Total Third-party Pay]]</f>
        <v>0</v>
      </c>
      <c r="Q4655" s="205"/>
      <c r="R4655" s="70" t="e">
        <f>VLOOKUP(Table7[[#This Row],[Patient PHN]],'[1]MASTER LIST'!$C:$D,2,FALSE)</f>
        <v>#N/A</v>
      </c>
    </row>
    <row r="4656" spans="1:18" x14ac:dyDescent="0.25">
      <c r="A4656" s="202"/>
      <c r="B4656" s="203"/>
      <c r="C4656" s="204"/>
      <c r="D4656" s="204"/>
      <c r="E4656" s="204"/>
      <c r="F4656" s="204"/>
      <c r="G4656" s="204"/>
      <c r="H4656" s="131"/>
      <c r="I4656" s="204"/>
      <c r="J4656" s="204"/>
      <c r="K4656" s="205"/>
      <c r="L4656" s="205"/>
      <c r="M4656" s="205"/>
      <c r="N4656" s="227">
        <f>Table7[[#This Row],[Drug Cost]]+Table7[[#This Row],[Drug Markup]]+Table7[[#This Row],[Drug Dispensing Fee]]</f>
        <v>0</v>
      </c>
      <c r="O4656" s="132"/>
      <c r="P4656" s="205">
        <f>Table7[[#This Row],[Total Drug Cost]]-Table7[[#This Row],[Total Third-party Pay]]</f>
        <v>0</v>
      </c>
      <c r="Q4656" s="205"/>
      <c r="R4656" s="70" t="e">
        <f>VLOOKUP(Table7[[#This Row],[Patient PHN]],'[1]MASTER LIST'!$C:$D,2,FALSE)</f>
        <v>#N/A</v>
      </c>
    </row>
    <row r="4657" spans="1:18" x14ac:dyDescent="0.25">
      <c r="A4657" s="202"/>
      <c r="B4657" s="203"/>
      <c r="C4657" s="204"/>
      <c r="D4657" s="204"/>
      <c r="E4657" s="204"/>
      <c r="F4657" s="204"/>
      <c r="G4657" s="204"/>
      <c r="H4657" s="131"/>
      <c r="I4657" s="204"/>
      <c r="J4657" s="204"/>
      <c r="K4657" s="205"/>
      <c r="L4657" s="205"/>
      <c r="M4657" s="205"/>
      <c r="N4657" s="227">
        <f>Table7[[#This Row],[Drug Cost]]+Table7[[#This Row],[Drug Markup]]+Table7[[#This Row],[Drug Dispensing Fee]]</f>
        <v>0</v>
      </c>
      <c r="O4657" s="132"/>
      <c r="P4657" s="205">
        <f>Table7[[#This Row],[Total Drug Cost]]-Table7[[#This Row],[Total Third-party Pay]]</f>
        <v>0</v>
      </c>
      <c r="Q4657" s="205"/>
      <c r="R4657" s="70" t="e">
        <f>VLOOKUP(Table7[[#This Row],[Patient PHN]],'[1]MASTER LIST'!$C:$D,2,FALSE)</f>
        <v>#N/A</v>
      </c>
    </row>
    <row r="4658" spans="1:18" x14ac:dyDescent="0.25">
      <c r="A4658" s="202"/>
      <c r="B4658" s="203"/>
      <c r="C4658" s="204"/>
      <c r="D4658" s="204"/>
      <c r="E4658" s="204"/>
      <c r="F4658" s="204"/>
      <c r="G4658" s="204"/>
      <c r="H4658" s="131"/>
      <c r="I4658" s="204"/>
      <c r="J4658" s="204"/>
      <c r="K4658" s="205"/>
      <c r="L4658" s="205"/>
      <c r="M4658" s="205"/>
      <c r="N4658" s="227">
        <f>Table7[[#This Row],[Drug Cost]]+Table7[[#This Row],[Drug Markup]]+Table7[[#This Row],[Drug Dispensing Fee]]</f>
        <v>0</v>
      </c>
      <c r="O4658" s="132"/>
      <c r="P4658" s="205">
        <f>Table7[[#This Row],[Total Drug Cost]]-Table7[[#This Row],[Total Third-party Pay]]</f>
        <v>0</v>
      </c>
      <c r="Q4658" s="205"/>
      <c r="R4658" s="70" t="e">
        <f>VLOOKUP(Table7[[#This Row],[Patient PHN]],'[1]MASTER LIST'!$C:$D,2,FALSE)</f>
        <v>#N/A</v>
      </c>
    </row>
    <row r="4659" spans="1:18" x14ac:dyDescent="0.25">
      <c r="A4659" s="202"/>
      <c r="B4659" s="203"/>
      <c r="C4659" s="204"/>
      <c r="D4659" s="204"/>
      <c r="E4659" s="204"/>
      <c r="F4659" s="204"/>
      <c r="G4659" s="204"/>
      <c r="H4659" s="131"/>
      <c r="I4659" s="204"/>
      <c r="J4659" s="204"/>
      <c r="K4659" s="205"/>
      <c r="L4659" s="205"/>
      <c r="M4659" s="205"/>
      <c r="N4659" s="227">
        <f>Table7[[#This Row],[Drug Cost]]+Table7[[#This Row],[Drug Markup]]+Table7[[#This Row],[Drug Dispensing Fee]]</f>
        <v>0</v>
      </c>
      <c r="O4659" s="132"/>
      <c r="P4659" s="205">
        <f>Table7[[#This Row],[Total Drug Cost]]-Table7[[#This Row],[Total Third-party Pay]]</f>
        <v>0</v>
      </c>
      <c r="Q4659" s="205"/>
      <c r="R4659" s="70" t="e">
        <f>VLOOKUP(Table7[[#This Row],[Patient PHN]],'[1]MASTER LIST'!$C:$D,2,FALSE)</f>
        <v>#N/A</v>
      </c>
    </row>
    <row r="4660" spans="1:18" x14ac:dyDescent="0.25">
      <c r="A4660" s="202"/>
      <c r="B4660" s="203"/>
      <c r="C4660" s="204"/>
      <c r="D4660" s="204"/>
      <c r="E4660" s="204"/>
      <c r="F4660" s="204"/>
      <c r="G4660" s="204"/>
      <c r="H4660" s="131"/>
      <c r="I4660" s="204"/>
      <c r="J4660" s="204"/>
      <c r="K4660" s="205"/>
      <c r="L4660" s="205"/>
      <c r="M4660" s="205"/>
      <c r="N4660" s="227">
        <f>Table7[[#This Row],[Drug Cost]]+Table7[[#This Row],[Drug Markup]]+Table7[[#This Row],[Drug Dispensing Fee]]</f>
        <v>0</v>
      </c>
      <c r="O4660" s="132"/>
      <c r="P4660" s="205">
        <f>Table7[[#This Row],[Total Drug Cost]]-Table7[[#This Row],[Total Third-party Pay]]</f>
        <v>0</v>
      </c>
      <c r="Q4660" s="205"/>
      <c r="R4660" s="70" t="e">
        <f>VLOOKUP(Table7[[#This Row],[Patient PHN]],'[1]MASTER LIST'!$C:$D,2,FALSE)</f>
        <v>#N/A</v>
      </c>
    </row>
    <row r="4661" spans="1:18" x14ac:dyDescent="0.25">
      <c r="A4661" s="202"/>
      <c r="B4661" s="203"/>
      <c r="C4661" s="204"/>
      <c r="D4661" s="204"/>
      <c r="E4661" s="204"/>
      <c r="F4661" s="204"/>
      <c r="G4661" s="204"/>
      <c r="H4661" s="131"/>
      <c r="I4661" s="204"/>
      <c r="J4661" s="204"/>
      <c r="K4661" s="205"/>
      <c r="L4661" s="205"/>
      <c r="M4661" s="205"/>
      <c r="N4661" s="227">
        <f>Table7[[#This Row],[Drug Cost]]+Table7[[#This Row],[Drug Markup]]+Table7[[#This Row],[Drug Dispensing Fee]]</f>
        <v>0</v>
      </c>
      <c r="O4661" s="132"/>
      <c r="P4661" s="205">
        <f>Table7[[#This Row],[Total Drug Cost]]-Table7[[#This Row],[Total Third-party Pay]]</f>
        <v>0</v>
      </c>
      <c r="Q4661" s="205"/>
      <c r="R4661" s="70" t="e">
        <f>VLOOKUP(Table7[[#This Row],[Patient PHN]],'[1]MASTER LIST'!$C:$D,2,FALSE)</f>
        <v>#N/A</v>
      </c>
    </row>
    <row r="4662" spans="1:18" x14ac:dyDescent="0.25">
      <c r="A4662" s="202"/>
      <c r="B4662" s="203"/>
      <c r="C4662" s="204"/>
      <c r="D4662" s="204"/>
      <c r="E4662" s="204"/>
      <c r="F4662" s="204"/>
      <c r="G4662" s="204"/>
      <c r="H4662" s="131"/>
      <c r="I4662" s="204"/>
      <c r="J4662" s="204"/>
      <c r="K4662" s="205"/>
      <c r="L4662" s="205"/>
      <c r="M4662" s="205"/>
      <c r="N4662" s="227">
        <f>Table7[[#This Row],[Drug Cost]]+Table7[[#This Row],[Drug Markup]]+Table7[[#This Row],[Drug Dispensing Fee]]</f>
        <v>0</v>
      </c>
      <c r="O4662" s="132"/>
      <c r="P4662" s="205">
        <f>Table7[[#This Row],[Total Drug Cost]]-Table7[[#This Row],[Total Third-party Pay]]</f>
        <v>0</v>
      </c>
      <c r="Q4662" s="205"/>
      <c r="R4662" s="70" t="e">
        <f>VLOOKUP(Table7[[#This Row],[Patient PHN]],'[1]MASTER LIST'!$C:$D,2,FALSE)</f>
        <v>#N/A</v>
      </c>
    </row>
    <row r="4663" spans="1:18" x14ac:dyDescent="0.25">
      <c r="A4663" s="202"/>
      <c r="B4663" s="203"/>
      <c r="C4663" s="204"/>
      <c r="D4663" s="204"/>
      <c r="E4663" s="204"/>
      <c r="F4663" s="204"/>
      <c r="G4663" s="204"/>
      <c r="H4663" s="131"/>
      <c r="I4663" s="204"/>
      <c r="J4663" s="204"/>
      <c r="K4663" s="205"/>
      <c r="L4663" s="205"/>
      <c r="M4663" s="205"/>
      <c r="N4663" s="227">
        <f>Table7[[#This Row],[Drug Cost]]+Table7[[#This Row],[Drug Markup]]+Table7[[#This Row],[Drug Dispensing Fee]]</f>
        <v>0</v>
      </c>
      <c r="O4663" s="132"/>
      <c r="P4663" s="205">
        <f>Table7[[#This Row],[Total Drug Cost]]-Table7[[#This Row],[Total Third-party Pay]]</f>
        <v>0</v>
      </c>
      <c r="Q4663" s="205"/>
      <c r="R4663" s="70" t="e">
        <f>VLOOKUP(Table7[[#This Row],[Patient PHN]],'[1]MASTER LIST'!$C:$D,2,FALSE)</f>
        <v>#N/A</v>
      </c>
    </row>
    <row r="4664" spans="1:18" x14ac:dyDescent="0.25">
      <c r="A4664" s="202"/>
      <c r="B4664" s="203"/>
      <c r="C4664" s="204"/>
      <c r="D4664" s="204"/>
      <c r="E4664" s="204"/>
      <c r="F4664" s="204"/>
      <c r="G4664" s="204"/>
      <c r="H4664" s="131"/>
      <c r="I4664" s="204"/>
      <c r="J4664" s="204"/>
      <c r="K4664" s="205"/>
      <c r="L4664" s="205"/>
      <c r="M4664" s="205"/>
      <c r="N4664" s="227">
        <f>Table7[[#This Row],[Drug Cost]]+Table7[[#This Row],[Drug Markup]]+Table7[[#This Row],[Drug Dispensing Fee]]</f>
        <v>0</v>
      </c>
      <c r="O4664" s="132"/>
      <c r="P4664" s="205">
        <f>Table7[[#This Row],[Total Drug Cost]]-Table7[[#This Row],[Total Third-party Pay]]</f>
        <v>0</v>
      </c>
      <c r="Q4664" s="205"/>
      <c r="R4664" s="70" t="e">
        <f>VLOOKUP(Table7[[#This Row],[Patient PHN]],'[1]MASTER LIST'!$C:$D,2,FALSE)</f>
        <v>#N/A</v>
      </c>
    </row>
    <row r="4665" spans="1:18" x14ac:dyDescent="0.25">
      <c r="A4665" s="202"/>
      <c r="B4665" s="203"/>
      <c r="C4665" s="204"/>
      <c r="D4665" s="204"/>
      <c r="E4665" s="204"/>
      <c r="F4665" s="204"/>
      <c r="G4665" s="204"/>
      <c r="H4665" s="131"/>
      <c r="I4665" s="204"/>
      <c r="J4665" s="204"/>
      <c r="K4665" s="205"/>
      <c r="L4665" s="205"/>
      <c r="M4665" s="205"/>
      <c r="N4665" s="227">
        <f>Table7[[#This Row],[Drug Cost]]+Table7[[#This Row],[Drug Markup]]+Table7[[#This Row],[Drug Dispensing Fee]]</f>
        <v>0</v>
      </c>
      <c r="O4665" s="132"/>
      <c r="P4665" s="205">
        <f>Table7[[#This Row],[Total Drug Cost]]-Table7[[#This Row],[Total Third-party Pay]]</f>
        <v>0</v>
      </c>
      <c r="Q4665" s="205"/>
      <c r="R4665" s="70" t="e">
        <f>VLOOKUP(Table7[[#This Row],[Patient PHN]],'[1]MASTER LIST'!$C:$D,2,FALSE)</f>
        <v>#N/A</v>
      </c>
    </row>
    <row r="4666" spans="1:18" x14ac:dyDescent="0.25">
      <c r="A4666" s="202"/>
      <c r="B4666" s="203"/>
      <c r="C4666" s="204"/>
      <c r="D4666" s="204"/>
      <c r="E4666" s="204"/>
      <c r="F4666" s="204"/>
      <c r="G4666" s="204"/>
      <c r="H4666" s="131"/>
      <c r="I4666" s="204"/>
      <c r="J4666" s="204"/>
      <c r="K4666" s="205"/>
      <c r="L4666" s="205"/>
      <c r="M4666" s="205"/>
      <c r="N4666" s="227">
        <f>Table7[[#This Row],[Drug Cost]]+Table7[[#This Row],[Drug Markup]]+Table7[[#This Row],[Drug Dispensing Fee]]</f>
        <v>0</v>
      </c>
      <c r="O4666" s="132"/>
      <c r="P4666" s="205">
        <f>Table7[[#This Row],[Total Drug Cost]]-Table7[[#This Row],[Total Third-party Pay]]</f>
        <v>0</v>
      </c>
      <c r="Q4666" s="205"/>
      <c r="R4666" s="70" t="e">
        <f>VLOOKUP(Table7[[#This Row],[Patient PHN]],'[1]MASTER LIST'!$C:$D,2,FALSE)</f>
        <v>#N/A</v>
      </c>
    </row>
    <row r="4667" spans="1:18" x14ac:dyDescent="0.25">
      <c r="A4667" s="202"/>
      <c r="B4667" s="203"/>
      <c r="C4667" s="204"/>
      <c r="D4667" s="204"/>
      <c r="E4667" s="204"/>
      <c r="F4667" s="204"/>
      <c r="G4667" s="204"/>
      <c r="H4667" s="131"/>
      <c r="I4667" s="204"/>
      <c r="J4667" s="204"/>
      <c r="K4667" s="205"/>
      <c r="L4667" s="205"/>
      <c r="M4667" s="205"/>
      <c r="N4667" s="227">
        <f>Table7[[#This Row],[Drug Cost]]+Table7[[#This Row],[Drug Markup]]+Table7[[#This Row],[Drug Dispensing Fee]]</f>
        <v>0</v>
      </c>
      <c r="O4667" s="132"/>
      <c r="P4667" s="205">
        <f>Table7[[#This Row],[Total Drug Cost]]-Table7[[#This Row],[Total Third-party Pay]]</f>
        <v>0</v>
      </c>
      <c r="Q4667" s="205"/>
      <c r="R4667" s="70" t="e">
        <f>VLOOKUP(Table7[[#This Row],[Patient PHN]],'[1]MASTER LIST'!$C:$D,2,FALSE)</f>
        <v>#N/A</v>
      </c>
    </row>
    <row r="4668" spans="1:18" x14ac:dyDescent="0.25">
      <c r="A4668" s="202"/>
      <c r="B4668" s="203"/>
      <c r="C4668" s="204"/>
      <c r="D4668" s="204"/>
      <c r="E4668" s="204"/>
      <c r="F4668" s="204"/>
      <c r="G4668" s="204"/>
      <c r="H4668" s="131"/>
      <c r="I4668" s="204"/>
      <c r="J4668" s="204"/>
      <c r="K4668" s="205"/>
      <c r="L4668" s="205"/>
      <c r="M4668" s="205"/>
      <c r="N4668" s="227">
        <f>Table7[[#This Row],[Drug Cost]]+Table7[[#This Row],[Drug Markup]]+Table7[[#This Row],[Drug Dispensing Fee]]</f>
        <v>0</v>
      </c>
      <c r="O4668" s="132"/>
      <c r="P4668" s="205">
        <f>Table7[[#This Row],[Total Drug Cost]]-Table7[[#This Row],[Total Third-party Pay]]</f>
        <v>0</v>
      </c>
      <c r="Q4668" s="205"/>
      <c r="R4668" s="70" t="e">
        <f>VLOOKUP(Table7[[#This Row],[Patient PHN]],'[1]MASTER LIST'!$C:$D,2,FALSE)</f>
        <v>#N/A</v>
      </c>
    </row>
    <row r="4669" spans="1:18" x14ac:dyDescent="0.25">
      <c r="A4669" s="202"/>
      <c r="B4669" s="203"/>
      <c r="C4669" s="204"/>
      <c r="D4669" s="204"/>
      <c r="E4669" s="204"/>
      <c r="F4669" s="204"/>
      <c r="G4669" s="204"/>
      <c r="H4669" s="131"/>
      <c r="I4669" s="204"/>
      <c r="J4669" s="204"/>
      <c r="K4669" s="205"/>
      <c r="L4669" s="205"/>
      <c r="M4669" s="205"/>
      <c r="N4669" s="227">
        <f>Table7[[#This Row],[Drug Cost]]+Table7[[#This Row],[Drug Markup]]+Table7[[#This Row],[Drug Dispensing Fee]]</f>
        <v>0</v>
      </c>
      <c r="O4669" s="132"/>
      <c r="P4669" s="205">
        <f>Table7[[#This Row],[Total Drug Cost]]-Table7[[#This Row],[Total Third-party Pay]]</f>
        <v>0</v>
      </c>
      <c r="Q4669" s="205"/>
      <c r="R4669" s="70" t="e">
        <f>VLOOKUP(Table7[[#This Row],[Patient PHN]],'[1]MASTER LIST'!$C:$D,2,FALSE)</f>
        <v>#N/A</v>
      </c>
    </row>
    <row r="4670" spans="1:18" x14ac:dyDescent="0.25">
      <c r="A4670" s="202"/>
      <c r="B4670" s="203"/>
      <c r="C4670" s="204"/>
      <c r="D4670" s="204"/>
      <c r="E4670" s="204"/>
      <c r="F4670" s="204"/>
      <c r="G4670" s="204"/>
      <c r="H4670" s="131"/>
      <c r="I4670" s="204"/>
      <c r="J4670" s="204"/>
      <c r="K4670" s="205"/>
      <c r="L4670" s="205"/>
      <c r="M4670" s="205"/>
      <c r="N4670" s="227">
        <f>Table7[[#This Row],[Drug Cost]]+Table7[[#This Row],[Drug Markup]]+Table7[[#This Row],[Drug Dispensing Fee]]</f>
        <v>0</v>
      </c>
      <c r="O4670" s="132"/>
      <c r="P4670" s="205">
        <f>Table7[[#This Row],[Total Drug Cost]]-Table7[[#This Row],[Total Third-party Pay]]</f>
        <v>0</v>
      </c>
      <c r="Q4670" s="205"/>
      <c r="R4670" s="70" t="e">
        <f>VLOOKUP(Table7[[#This Row],[Patient PHN]],'[1]MASTER LIST'!$C:$D,2,FALSE)</f>
        <v>#N/A</v>
      </c>
    </row>
    <row r="4671" spans="1:18" x14ac:dyDescent="0.25">
      <c r="A4671" s="202"/>
      <c r="B4671" s="203"/>
      <c r="C4671" s="204"/>
      <c r="D4671" s="204"/>
      <c r="E4671" s="204"/>
      <c r="F4671" s="204"/>
      <c r="G4671" s="204"/>
      <c r="H4671" s="131"/>
      <c r="I4671" s="204"/>
      <c r="J4671" s="204"/>
      <c r="K4671" s="205"/>
      <c r="L4671" s="205"/>
      <c r="M4671" s="205"/>
      <c r="N4671" s="227">
        <f>Table7[[#This Row],[Drug Cost]]+Table7[[#This Row],[Drug Markup]]+Table7[[#This Row],[Drug Dispensing Fee]]</f>
        <v>0</v>
      </c>
      <c r="O4671" s="132"/>
      <c r="P4671" s="205">
        <f>Table7[[#This Row],[Total Drug Cost]]-Table7[[#This Row],[Total Third-party Pay]]</f>
        <v>0</v>
      </c>
      <c r="Q4671" s="205"/>
      <c r="R4671" s="70" t="e">
        <f>VLOOKUP(Table7[[#This Row],[Patient PHN]],'[1]MASTER LIST'!$C:$D,2,FALSE)</f>
        <v>#N/A</v>
      </c>
    </row>
    <row r="4672" spans="1:18" x14ac:dyDescent="0.25">
      <c r="A4672" s="202"/>
      <c r="B4672" s="203"/>
      <c r="C4672" s="204"/>
      <c r="D4672" s="204"/>
      <c r="E4672" s="204"/>
      <c r="F4672" s="204"/>
      <c r="G4672" s="204"/>
      <c r="H4672" s="131"/>
      <c r="I4672" s="204"/>
      <c r="J4672" s="204"/>
      <c r="K4672" s="205"/>
      <c r="L4672" s="205"/>
      <c r="M4672" s="205"/>
      <c r="N4672" s="227">
        <f>Table7[[#This Row],[Drug Cost]]+Table7[[#This Row],[Drug Markup]]+Table7[[#This Row],[Drug Dispensing Fee]]</f>
        <v>0</v>
      </c>
      <c r="O4672" s="132"/>
      <c r="P4672" s="205">
        <f>Table7[[#This Row],[Total Drug Cost]]-Table7[[#This Row],[Total Third-party Pay]]</f>
        <v>0</v>
      </c>
      <c r="Q4672" s="205"/>
      <c r="R4672" s="70" t="e">
        <f>VLOOKUP(Table7[[#This Row],[Patient PHN]],'[1]MASTER LIST'!$C:$D,2,FALSE)</f>
        <v>#N/A</v>
      </c>
    </row>
    <row r="4673" spans="1:18" x14ac:dyDescent="0.25">
      <c r="A4673" s="202"/>
      <c r="B4673" s="203"/>
      <c r="C4673" s="204"/>
      <c r="D4673" s="204"/>
      <c r="E4673" s="204"/>
      <c r="F4673" s="204"/>
      <c r="G4673" s="204"/>
      <c r="H4673" s="131"/>
      <c r="I4673" s="204"/>
      <c r="J4673" s="204"/>
      <c r="K4673" s="205"/>
      <c r="L4673" s="205"/>
      <c r="M4673" s="205"/>
      <c r="N4673" s="227">
        <f>Table7[[#This Row],[Drug Cost]]+Table7[[#This Row],[Drug Markup]]+Table7[[#This Row],[Drug Dispensing Fee]]</f>
        <v>0</v>
      </c>
      <c r="O4673" s="132"/>
      <c r="P4673" s="205">
        <f>Table7[[#This Row],[Total Drug Cost]]-Table7[[#This Row],[Total Third-party Pay]]</f>
        <v>0</v>
      </c>
      <c r="Q4673" s="205"/>
      <c r="R4673" s="70" t="e">
        <f>VLOOKUP(Table7[[#This Row],[Patient PHN]],'[1]MASTER LIST'!$C:$D,2,FALSE)</f>
        <v>#N/A</v>
      </c>
    </row>
    <row r="4674" spans="1:18" x14ac:dyDescent="0.25">
      <c r="A4674" s="202"/>
      <c r="B4674" s="203"/>
      <c r="C4674" s="204"/>
      <c r="D4674" s="204"/>
      <c r="E4674" s="204"/>
      <c r="F4674" s="204"/>
      <c r="G4674" s="204"/>
      <c r="H4674" s="131"/>
      <c r="I4674" s="204"/>
      <c r="J4674" s="204"/>
      <c r="K4674" s="205"/>
      <c r="L4674" s="205"/>
      <c r="M4674" s="205"/>
      <c r="N4674" s="227">
        <f>Table7[[#This Row],[Drug Cost]]+Table7[[#This Row],[Drug Markup]]+Table7[[#This Row],[Drug Dispensing Fee]]</f>
        <v>0</v>
      </c>
      <c r="O4674" s="132"/>
      <c r="P4674" s="205">
        <f>Table7[[#This Row],[Total Drug Cost]]-Table7[[#This Row],[Total Third-party Pay]]</f>
        <v>0</v>
      </c>
      <c r="Q4674" s="205"/>
      <c r="R4674" s="70" t="e">
        <f>VLOOKUP(Table7[[#This Row],[Patient PHN]],'[1]MASTER LIST'!$C:$D,2,FALSE)</f>
        <v>#N/A</v>
      </c>
    </row>
    <row r="4675" spans="1:18" x14ac:dyDescent="0.25">
      <c r="A4675" s="202"/>
      <c r="B4675" s="203"/>
      <c r="C4675" s="204"/>
      <c r="D4675" s="204"/>
      <c r="E4675" s="204"/>
      <c r="F4675" s="204"/>
      <c r="G4675" s="204"/>
      <c r="H4675" s="131"/>
      <c r="I4675" s="204"/>
      <c r="J4675" s="204"/>
      <c r="K4675" s="205"/>
      <c r="L4675" s="205"/>
      <c r="M4675" s="205"/>
      <c r="N4675" s="227">
        <f>Table7[[#This Row],[Drug Cost]]+Table7[[#This Row],[Drug Markup]]+Table7[[#This Row],[Drug Dispensing Fee]]</f>
        <v>0</v>
      </c>
      <c r="O4675" s="132"/>
      <c r="P4675" s="205">
        <f>Table7[[#This Row],[Total Drug Cost]]-Table7[[#This Row],[Total Third-party Pay]]</f>
        <v>0</v>
      </c>
      <c r="Q4675" s="205"/>
      <c r="R4675" s="70" t="e">
        <f>VLOOKUP(Table7[[#This Row],[Patient PHN]],'[1]MASTER LIST'!$C:$D,2,FALSE)</f>
        <v>#N/A</v>
      </c>
    </row>
    <row r="4676" spans="1:18" x14ac:dyDescent="0.25">
      <c r="A4676" s="202"/>
      <c r="B4676" s="203"/>
      <c r="C4676" s="204"/>
      <c r="D4676" s="204"/>
      <c r="E4676" s="204"/>
      <c r="F4676" s="204"/>
      <c r="G4676" s="204"/>
      <c r="H4676" s="131"/>
      <c r="I4676" s="204"/>
      <c r="J4676" s="204"/>
      <c r="K4676" s="205"/>
      <c r="L4676" s="205"/>
      <c r="M4676" s="205"/>
      <c r="N4676" s="227">
        <f>Table7[[#This Row],[Drug Cost]]+Table7[[#This Row],[Drug Markup]]+Table7[[#This Row],[Drug Dispensing Fee]]</f>
        <v>0</v>
      </c>
      <c r="O4676" s="132"/>
      <c r="P4676" s="205">
        <f>Table7[[#This Row],[Total Drug Cost]]-Table7[[#This Row],[Total Third-party Pay]]</f>
        <v>0</v>
      </c>
      <c r="Q4676" s="205"/>
      <c r="R4676" s="70" t="e">
        <f>VLOOKUP(Table7[[#This Row],[Patient PHN]],'[1]MASTER LIST'!$C:$D,2,FALSE)</f>
        <v>#N/A</v>
      </c>
    </row>
    <row r="4677" spans="1:18" x14ac:dyDescent="0.25">
      <c r="A4677" s="202"/>
      <c r="B4677" s="203"/>
      <c r="C4677" s="204"/>
      <c r="D4677" s="204"/>
      <c r="E4677" s="204"/>
      <c r="F4677" s="204"/>
      <c r="G4677" s="204"/>
      <c r="H4677" s="131"/>
      <c r="I4677" s="204"/>
      <c r="J4677" s="204"/>
      <c r="K4677" s="205"/>
      <c r="L4677" s="205"/>
      <c r="M4677" s="205"/>
      <c r="N4677" s="227">
        <f>Table7[[#This Row],[Drug Cost]]+Table7[[#This Row],[Drug Markup]]+Table7[[#This Row],[Drug Dispensing Fee]]</f>
        <v>0</v>
      </c>
      <c r="O4677" s="132"/>
      <c r="P4677" s="205">
        <f>Table7[[#This Row],[Total Drug Cost]]-Table7[[#This Row],[Total Third-party Pay]]</f>
        <v>0</v>
      </c>
      <c r="Q4677" s="205"/>
      <c r="R4677" s="70" t="e">
        <f>VLOOKUP(Table7[[#This Row],[Patient PHN]],'[1]MASTER LIST'!$C:$D,2,FALSE)</f>
        <v>#N/A</v>
      </c>
    </row>
    <row r="4678" spans="1:18" x14ac:dyDescent="0.25">
      <c r="A4678" s="202"/>
      <c r="B4678" s="203"/>
      <c r="C4678" s="204"/>
      <c r="D4678" s="204"/>
      <c r="E4678" s="204"/>
      <c r="F4678" s="204"/>
      <c r="G4678" s="204"/>
      <c r="H4678" s="131"/>
      <c r="I4678" s="204"/>
      <c r="J4678" s="204"/>
      <c r="K4678" s="205"/>
      <c r="L4678" s="205"/>
      <c r="M4678" s="205"/>
      <c r="N4678" s="227">
        <f>Table7[[#This Row],[Drug Cost]]+Table7[[#This Row],[Drug Markup]]+Table7[[#This Row],[Drug Dispensing Fee]]</f>
        <v>0</v>
      </c>
      <c r="O4678" s="132"/>
      <c r="P4678" s="205">
        <f>Table7[[#This Row],[Total Drug Cost]]-Table7[[#This Row],[Total Third-party Pay]]</f>
        <v>0</v>
      </c>
      <c r="Q4678" s="205"/>
      <c r="R4678" s="70" t="e">
        <f>VLOOKUP(Table7[[#This Row],[Patient PHN]],'[1]MASTER LIST'!$C:$D,2,FALSE)</f>
        <v>#N/A</v>
      </c>
    </row>
    <row r="4679" spans="1:18" x14ac:dyDescent="0.25">
      <c r="A4679" s="202"/>
      <c r="B4679" s="203"/>
      <c r="C4679" s="204"/>
      <c r="D4679" s="204"/>
      <c r="E4679" s="204"/>
      <c r="F4679" s="204"/>
      <c r="G4679" s="204"/>
      <c r="H4679" s="131"/>
      <c r="I4679" s="204"/>
      <c r="J4679" s="204"/>
      <c r="K4679" s="205"/>
      <c r="L4679" s="205"/>
      <c r="M4679" s="205"/>
      <c r="N4679" s="227">
        <f>Table7[[#This Row],[Drug Cost]]+Table7[[#This Row],[Drug Markup]]+Table7[[#This Row],[Drug Dispensing Fee]]</f>
        <v>0</v>
      </c>
      <c r="O4679" s="132"/>
      <c r="P4679" s="205">
        <f>Table7[[#This Row],[Total Drug Cost]]-Table7[[#This Row],[Total Third-party Pay]]</f>
        <v>0</v>
      </c>
      <c r="Q4679" s="205"/>
      <c r="R4679" s="70" t="e">
        <f>VLOOKUP(Table7[[#This Row],[Patient PHN]],'[1]MASTER LIST'!$C:$D,2,FALSE)</f>
        <v>#N/A</v>
      </c>
    </row>
    <row r="4680" spans="1:18" x14ac:dyDescent="0.25">
      <c r="A4680" s="202"/>
      <c r="B4680" s="203"/>
      <c r="C4680" s="204"/>
      <c r="D4680" s="204"/>
      <c r="E4680" s="204"/>
      <c r="F4680" s="204"/>
      <c r="G4680" s="204"/>
      <c r="H4680" s="131"/>
      <c r="I4680" s="204"/>
      <c r="J4680" s="204"/>
      <c r="K4680" s="205"/>
      <c r="L4680" s="205"/>
      <c r="M4680" s="205"/>
      <c r="N4680" s="227">
        <f>Table7[[#This Row],[Drug Cost]]+Table7[[#This Row],[Drug Markup]]+Table7[[#This Row],[Drug Dispensing Fee]]</f>
        <v>0</v>
      </c>
      <c r="O4680" s="132"/>
      <c r="P4680" s="205">
        <f>Table7[[#This Row],[Total Drug Cost]]-Table7[[#This Row],[Total Third-party Pay]]</f>
        <v>0</v>
      </c>
      <c r="Q4680" s="205"/>
      <c r="R4680" s="70" t="e">
        <f>VLOOKUP(Table7[[#This Row],[Patient PHN]],'[1]MASTER LIST'!$C:$D,2,FALSE)</f>
        <v>#N/A</v>
      </c>
    </row>
    <row r="4681" spans="1:18" x14ac:dyDescent="0.25">
      <c r="A4681" s="202"/>
      <c r="B4681" s="203"/>
      <c r="C4681" s="204"/>
      <c r="D4681" s="204"/>
      <c r="E4681" s="204"/>
      <c r="F4681" s="204"/>
      <c r="G4681" s="204"/>
      <c r="H4681" s="131"/>
      <c r="I4681" s="204"/>
      <c r="J4681" s="204"/>
      <c r="K4681" s="205"/>
      <c r="L4681" s="205"/>
      <c r="M4681" s="205"/>
      <c r="N4681" s="227">
        <f>Table7[[#This Row],[Drug Cost]]+Table7[[#This Row],[Drug Markup]]+Table7[[#This Row],[Drug Dispensing Fee]]</f>
        <v>0</v>
      </c>
      <c r="O4681" s="132"/>
      <c r="P4681" s="205">
        <f>Table7[[#This Row],[Total Drug Cost]]-Table7[[#This Row],[Total Third-party Pay]]</f>
        <v>0</v>
      </c>
      <c r="Q4681" s="205"/>
      <c r="R4681" s="70" t="e">
        <f>VLOOKUP(Table7[[#This Row],[Patient PHN]],'[1]MASTER LIST'!$C:$D,2,FALSE)</f>
        <v>#N/A</v>
      </c>
    </row>
    <row r="4682" spans="1:18" x14ac:dyDescent="0.25">
      <c r="A4682" s="202"/>
      <c r="B4682" s="203"/>
      <c r="C4682" s="204"/>
      <c r="D4682" s="204"/>
      <c r="E4682" s="204"/>
      <c r="F4682" s="204"/>
      <c r="G4682" s="204"/>
      <c r="H4682" s="131"/>
      <c r="I4682" s="204"/>
      <c r="J4682" s="204"/>
      <c r="K4682" s="205"/>
      <c r="L4682" s="205"/>
      <c r="M4682" s="205"/>
      <c r="N4682" s="227">
        <f>Table7[[#This Row],[Drug Cost]]+Table7[[#This Row],[Drug Markup]]+Table7[[#This Row],[Drug Dispensing Fee]]</f>
        <v>0</v>
      </c>
      <c r="O4682" s="132"/>
      <c r="P4682" s="205">
        <f>Table7[[#This Row],[Total Drug Cost]]-Table7[[#This Row],[Total Third-party Pay]]</f>
        <v>0</v>
      </c>
      <c r="Q4682" s="205"/>
      <c r="R4682" s="70" t="e">
        <f>VLOOKUP(Table7[[#This Row],[Patient PHN]],'[1]MASTER LIST'!$C:$D,2,FALSE)</f>
        <v>#N/A</v>
      </c>
    </row>
    <row r="4683" spans="1:18" x14ac:dyDescent="0.25">
      <c r="A4683" s="202"/>
      <c r="B4683" s="203"/>
      <c r="C4683" s="204"/>
      <c r="D4683" s="204"/>
      <c r="E4683" s="204"/>
      <c r="F4683" s="204"/>
      <c r="G4683" s="204"/>
      <c r="H4683" s="131"/>
      <c r="I4683" s="204"/>
      <c r="J4683" s="204"/>
      <c r="K4683" s="205"/>
      <c r="L4683" s="205"/>
      <c r="M4683" s="205"/>
      <c r="N4683" s="227">
        <f>Table7[[#This Row],[Drug Cost]]+Table7[[#This Row],[Drug Markup]]+Table7[[#This Row],[Drug Dispensing Fee]]</f>
        <v>0</v>
      </c>
      <c r="O4683" s="132"/>
      <c r="P4683" s="205">
        <f>Table7[[#This Row],[Total Drug Cost]]-Table7[[#This Row],[Total Third-party Pay]]</f>
        <v>0</v>
      </c>
      <c r="Q4683" s="205"/>
      <c r="R4683" s="70" t="e">
        <f>VLOOKUP(Table7[[#This Row],[Patient PHN]],'[1]MASTER LIST'!$C:$D,2,FALSE)</f>
        <v>#N/A</v>
      </c>
    </row>
    <row r="4684" spans="1:18" x14ac:dyDescent="0.25">
      <c r="A4684" s="202"/>
      <c r="B4684" s="203"/>
      <c r="C4684" s="204"/>
      <c r="D4684" s="204"/>
      <c r="E4684" s="204"/>
      <c r="F4684" s="204"/>
      <c r="G4684" s="204"/>
      <c r="H4684" s="131"/>
      <c r="I4684" s="204"/>
      <c r="J4684" s="204"/>
      <c r="K4684" s="205"/>
      <c r="L4684" s="205"/>
      <c r="M4684" s="205"/>
      <c r="N4684" s="227">
        <f>Table7[[#This Row],[Drug Cost]]+Table7[[#This Row],[Drug Markup]]+Table7[[#This Row],[Drug Dispensing Fee]]</f>
        <v>0</v>
      </c>
      <c r="O4684" s="132"/>
      <c r="P4684" s="205">
        <f>Table7[[#This Row],[Total Drug Cost]]-Table7[[#This Row],[Total Third-party Pay]]</f>
        <v>0</v>
      </c>
      <c r="Q4684" s="205"/>
      <c r="R4684" s="70" t="e">
        <f>VLOOKUP(Table7[[#This Row],[Patient PHN]],'[1]MASTER LIST'!$C:$D,2,FALSE)</f>
        <v>#N/A</v>
      </c>
    </row>
    <row r="4685" spans="1:18" x14ac:dyDescent="0.25">
      <c r="A4685" s="202"/>
      <c r="B4685" s="203"/>
      <c r="C4685" s="204"/>
      <c r="D4685" s="204"/>
      <c r="E4685" s="204"/>
      <c r="F4685" s="204"/>
      <c r="G4685" s="204"/>
      <c r="H4685" s="131"/>
      <c r="I4685" s="204"/>
      <c r="J4685" s="204"/>
      <c r="K4685" s="205"/>
      <c r="L4685" s="205"/>
      <c r="M4685" s="205"/>
      <c r="N4685" s="227">
        <f>Table7[[#This Row],[Drug Cost]]+Table7[[#This Row],[Drug Markup]]+Table7[[#This Row],[Drug Dispensing Fee]]</f>
        <v>0</v>
      </c>
      <c r="O4685" s="132"/>
      <c r="P4685" s="205">
        <f>Table7[[#This Row],[Total Drug Cost]]-Table7[[#This Row],[Total Third-party Pay]]</f>
        <v>0</v>
      </c>
      <c r="Q4685" s="205"/>
      <c r="R4685" s="70" t="e">
        <f>VLOOKUP(Table7[[#This Row],[Patient PHN]],'[1]MASTER LIST'!$C:$D,2,FALSE)</f>
        <v>#N/A</v>
      </c>
    </row>
    <row r="4686" spans="1:18" x14ac:dyDescent="0.25">
      <c r="A4686" s="202"/>
      <c r="B4686" s="203"/>
      <c r="C4686" s="204"/>
      <c r="D4686" s="204"/>
      <c r="E4686" s="204"/>
      <c r="F4686" s="204"/>
      <c r="G4686" s="204"/>
      <c r="H4686" s="131"/>
      <c r="I4686" s="204"/>
      <c r="J4686" s="204"/>
      <c r="K4686" s="205"/>
      <c r="L4686" s="205"/>
      <c r="M4686" s="205"/>
      <c r="N4686" s="227">
        <f>Table7[[#This Row],[Drug Cost]]+Table7[[#This Row],[Drug Markup]]+Table7[[#This Row],[Drug Dispensing Fee]]</f>
        <v>0</v>
      </c>
      <c r="O4686" s="132"/>
      <c r="P4686" s="205">
        <f>Table7[[#This Row],[Total Drug Cost]]-Table7[[#This Row],[Total Third-party Pay]]</f>
        <v>0</v>
      </c>
      <c r="Q4686" s="205"/>
      <c r="R4686" s="70" t="e">
        <f>VLOOKUP(Table7[[#This Row],[Patient PHN]],'[1]MASTER LIST'!$C:$D,2,FALSE)</f>
        <v>#N/A</v>
      </c>
    </row>
    <row r="4687" spans="1:18" x14ac:dyDescent="0.25">
      <c r="A4687" s="202"/>
      <c r="B4687" s="203"/>
      <c r="C4687" s="204"/>
      <c r="D4687" s="204"/>
      <c r="E4687" s="204"/>
      <c r="F4687" s="204"/>
      <c r="G4687" s="204"/>
      <c r="H4687" s="131"/>
      <c r="I4687" s="204"/>
      <c r="J4687" s="204"/>
      <c r="K4687" s="205"/>
      <c r="L4687" s="205"/>
      <c r="M4687" s="205"/>
      <c r="N4687" s="227">
        <f>Table7[[#This Row],[Drug Cost]]+Table7[[#This Row],[Drug Markup]]+Table7[[#This Row],[Drug Dispensing Fee]]</f>
        <v>0</v>
      </c>
      <c r="O4687" s="132"/>
      <c r="P4687" s="205">
        <f>Table7[[#This Row],[Total Drug Cost]]-Table7[[#This Row],[Total Third-party Pay]]</f>
        <v>0</v>
      </c>
      <c r="Q4687" s="205"/>
      <c r="R4687" s="70" t="e">
        <f>VLOOKUP(Table7[[#This Row],[Patient PHN]],'[1]MASTER LIST'!$C:$D,2,FALSE)</f>
        <v>#N/A</v>
      </c>
    </row>
    <row r="4688" spans="1:18" x14ac:dyDescent="0.25">
      <c r="A4688" s="202"/>
      <c r="B4688" s="203"/>
      <c r="C4688" s="204"/>
      <c r="D4688" s="204"/>
      <c r="E4688" s="204"/>
      <c r="F4688" s="204"/>
      <c r="G4688" s="204"/>
      <c r="H4688" s="131"/>
      <c r="I4688" s="204"/>
      <c r="J4688" s="204"/>
      <c r="K4688" s="205"/>
      <c r="L4688" s="205"/>
      <c r="M4688" s="205"/>
      <c r="N4688" s="227">
        <f>Table7[[#This Row],[Drug Cost]]+Table7[[#This Row],[Drug Markup]]+Table7[[#This Row],[Drug Dispensing Fee]]</f>
        <v>0</v>
      </c>
      <c r="O4688" s="132"/>
      <c r="P4688" s="205">
        <f>Table7[[#This Row],[Total Drug Cost]]-Table7[[#This Row],[Total Third-party Pay]]</f>
        <v>0</v>
      </c>
      <c r="Q4688" s="205"/>
      <c r="R4688" s="70" t="e">
        <f>VLOOKUP(Table7[[#This Row],[Patient PHN]],'[1]MASTER LIST'!$C:$D,2,FALSE)</f>
        <v>#N/A</v>
      </c>
    </row>
    <row r="4689" spans="1:18" x14ac:dyDescent="0.25">
      <c r="A4689" s="202"/>
      <c r="B4689" s="203"/>
      <c r="C4689" s="204"/>
      <c r="D4689" s="204"/>
      <c r="E4689" s="204"/>
      <c r="F4689" s="204"/>
      <c r="G4689" s="204"/>
      <c r="H4689" s="131"/>
      <c r="I4689" s="204"/>
      <c r="J4689" s="204"/>
      <c r="K4689" s="205"/>
      <c r="L4689" s="205"/>
      <c r="M4689" s="205"/>
      <c r="N4689" s="227">
        <f>Table7[[#This Row],[Drug Cost]]+Table7[[#This Row],[Drug Markup]]+Table7[[#This Row],[Drug Dispensing Fee]]</f>
        <v>0</v>
      </c>
      <c r="O4689" s="132"/>
      <c r="P4689" s="205">
        <f>Table7[[#This Row],[Total Drug Cost]]-Table7[[#This Row],[Total Third-party Pay]]</f>
        <v>0</v>
      </c>
      <c r="Q4689" s="205"/>
      <c r="R4689" s="70" t="e">
        <f>VLOOKUP(Table7[[#This Row],[Patient PHN]],'[1]MASTER LIST'!$C:$D,2,FALSE)</f>
        <v>#N/A</v>
      </c>
    </row>
    <row r="4690" spans="1:18" x14ac:dyDescent="0.25">
      <c r="A4690" s="202"/>
      <c r="B4690" s="203"/>
      <c r="C4690" s="204"/>
      <c r="D4690" s="204"/>
      <c r="E4690" s="204"/>
      <c r="F4690" s="204"/>
      <c r="G4690" s="204"/>
      <c r="H4690" s="131"/>
      <c r="I4690" s="204"/>
      <c r="J4690" s="204"/>
      <c r="K4690" s="205"/>
      <c r="L4690" s="205"/>
      <c r="M4690" s="205"/>
      <c r="N4690" s="227">
        <f>Table7[[#This Row],[Drug Cost]]+Table7[[#This Row],[Drug Markup]]+Table7[[#This Row],[Drug Dispensing Fee]]</f>
        <v>0</v>
      </c>
      <c r="O4690" s="132"/>
      <c r="P4690" s="205">
        <f>Table7[[#This Row],[Total Drug Cost]]-Table7[[#This Row],[Total Third-party Pay]]</f>
        <v>0</v>
      </c>
      <c r="Q4690" s="205"/>
      <c r="R4690" s="70" t="e">
        <f>VLOOKUP(Table7[[#This Row],[Patient PHN]],'[1]MASTER LIST'!$C:$D,2,FALSE)</f>
        <v>#N/A</v>
      </c>
    </row>
    <row r="4691" spans="1:18" x14ac:dyDescent="0.25">
      <c r="A4691" s="202"/>
      <c r="B4691" s="203"/>
      <c r="C4691" s="204"/>
      <c r="D4691" s="204"/>
      <c r="E4691" s="204"/>
      <c r="F4691" s="204"/>
      <c r="G4691" s="204"/>
      <c r="H4691" s="131"/>
      <c r="I4691" s="204"/>
      <c r="J4691" s="204"/>
      <c r="K4691" s="205"/>
      <c r="L4691" s="205"/>
      <c r="M4691" s="205"/>
      <c r="N4691" s="227">
        <f>Table7[[#This Row],[Drug Cost]]+Table7[[#This Row],[Drug Markup]]+Table7[[#This Row],[Drug Dispensing Fee]]</f>
        <v>0</v>
      </c>
      <c r="O4691" s="132"/>
      <c r="P4691" s="205">
        <f>Table7[[#This Row],[Total Drug Cost]]-Table7[[#This Row],[Total Third-party Pay]]</f>
        <v>0</v>
      </c>
      <c r="Q4691" s="205"/>
      <c r="R4691" s="70" t="e">
        <f>VLOOKUP(Table7[[#This Row],[Patient PHN]],'[1]MASTER LIST'!$C:$D,2,FALSE)</f>
        <v>#N/A</v>
      </c>
    </row>
    <row r="4692" spans="1:18" x14ac:dyDescent="0.25">
      <c r="A4692" s="202"/>
      <c r="B4692" s="203"/>
      <c r="C4692" s="204"/>
      <c r="D4692" s="204"/>
      <c r="E4692" s="204"/>
      <c r="F4692" s="204"/>
      <c r="G4692" s="204"/>
      <c r="H4692" s="131"/>
      <c r="I4692" s="204"/>
      <c r="J4692" s="204"/>
      <c r="K4692" s="205"/>
      <c r="L4692" s="205"/>
      <c r="M4692" s="205"/>
      <c r="N4692" s="227">
        <f>Table7[[#This Row],[Drug Cost]]+Table7[[#This Row],[Drug Markup]]+Table7[[#This Row],[Drug Dispensing Fee]]</f>
        <v>0</v>
      </c>
      <c r="O4692" s="132"/>
      <c r="P4692" s="205">
        <f>Table7[[#This Row],[Total Drug Cost]]-Table7[[#This Row],[Total Third-party Pay]]</f>
        <v>0</v>
      </c>
      <c r="Q4692" s="205"/>
      <c r="R4692" s="70" t="e">
        <f>VLOOKUP(Table7[[#This Row],[Patient PHN]],'[1]MASTER LIST'!$C:$D,2,FALSE)</f>
        <v>#N/A</v>
      </c>
    </row>
    <row r="4693" spans="1:18" x14ac:dyDescent="0.25">
      <c r="A4693" s="202"/>
      <c r="B4693" s="203"/>
      <c r="C4693" s="204"/>
      <c r="D4693" s="204"/>
      <c r="E4693" s="204"/>
      <c r="F4693" s="204"/>
      <c r="G4693" s="204"/>
      <c r="H4693" s="131"/>
      <c r="I4693" s="204"/>
      <c r="J4693" s="204"/>
      <c r="K4693" s="205"/>
      <c r="L4693" s="205"/>
      <c r="M4693" s="205"/>
      <c r="N4693" s="227">
        <f>Table7[[#This Row],[Drug Cost]]+Table7[[#This Row],[Drug Markup]]+Table7[[#This Row],[Drug Dispensing Fee]]</f>
        <v>0</v>
      </c>
      <c r="O4693" s="132"/>
      <c r="P4693" s="205">
        <f>Table7[[#This Row],[Total Drug Cost]]-Table7[[#This Row],[Total Third-party Pay]]</f>
        <v>0</v>
      </c>
      <c r="Q4693" s="205"/>
      <c r="R4693" s="70" t="e">
        <f>VLOOKUP(Table7[[#This Row],[Patient PHN]],'[1]MASTER LIST'!$C:$D,2,FALSE)</f>
        <v>#N/A</v>
      </c>
    </row>
    <row r="4694" spans="1:18" x14ac:dyDescent="0.25">
      <c r="A4694" s="202"/>
      <c r="B4694" s="203"/>
      <c r="C4694" s="204"/>
      <c r="D4694" s="204"/>
      <c r="E4694" s="204"/>
      <c r="F4694" s="204"/>
      <c r="G4694" s="204"/>
      <c r="H4694" s="131"/>
      <c r="I4694" s="204"/>
      <c r="J4694" s="204"/>
      <c r="K4694" s="205"/>
      <c r="L4694" s="205"/>
      <c r="M4694" s="205"/>
      <c r="N4694" s="227">
        <f>Table7[[#This Row],[Drug Cost]]+Table7[[#This Row],[Drug Markup]]+Table7[[#This Row],[Drug Dispensing Fee]]</f>
        <v>0</v>
      </c>
      <c r="O4694" s="132"/>
      <c r="P4694" s="205">
        <f>Table7[[#This Row],[Total Drug Cost]]-Table7[[#This Row],[Total Third-party Pay]]</f>
        <v>0</v>
      </c>
      <c r="Q4694" s="205"/>
      <c r="R4694" s="70" t="e">
        <f>VLOOKUP(Table7[[#This Row],[Patient PHN]],'[1]MASTER LIST'!$C:$D,2,FALSE)</f>
        <v>#N/A</v>
      </c>
    </row>
    <row r="4695" spans="1:18" x14ac:dyDescent="0.25">
      <c r="A4695" s="202"/>
      <c r="B4695" s="203"/>
      <c r="C4695" s="204"/>
      <c r="D4695" s="204"/>
      <c r="E4695" s="204"/>
      <c r="F4695" s="204"/>
      <c r="G4695" s="204"/>
      <c r="H4695" s="131"/>
      <c r="I4695" s="204"/>
      <c r="J4695" s="204"/>
      <c r="K4695" s="205"/>
      <c r="L4695" s="205"/>
      <c r="M4695" s="205"/>
      <c r="N4695" s="227">
        <f>Table7[[#This Row],[Drug Cost]]+Table7[[#This Row],[Drug Markup]]+Table7[[#This Row],[Drug Dispensing Fee]]</f>
        <v>0</v>
      </c>
      <c r="O4695" s="132"/>
      <c r="P4695" s="205">
        <f>Table7[[#This Row],[Total Drug Cost]]-Table7[[#This Row],[Total Third-party Pay]]</f>
        <v>0</v>
      </c>
      <c r="Q4695" s="205"/>
      <c r="R4695" s="70" t="e">
        <f>VLOOKUP(Table7[[#This Row],[Patient PHN]],'[1]MASTER LIST'!$C:$D,2,FALSE)</f>
        <v>#N/A</v>
      </c>
    </row>
    <row r="4696" spans="1:18" x14ac:dyDescent="0.25">
      <c r="A4696" s="202"/>
      <c r="B4696" s="203"/>
      <c r="C4696" s="204"/>
      <c r="D4696" s="204"/>
      <c r="E4696" s="204"/>
      <c r="F4696" s="204"/>
      <c r="G4696" s="204"/>
      <c r="H4696" s="131"/>
      <c r="I4696" s="204"/>
      <c r="J4696" s="204"/>
      <c r="K4696" s="205"/>
      <c r="L4696" s="205"/>
      <c r="M4696" s="205"/>
      <c r="N4696" s="227">
        <f>Table7[[#This Row],[Drug Cost]]+Table7[[#This Row],[Drug Markup]]+Table7[[#This Row],[Drug Dispensing Fee]]</f>
        <v>0</v>
      </c>
      <c r="O4696" s="132"/>
      <c r="P4696" s="205">
        <f>Table7[[#This Row],[Total Drug Cost]]-Table7[[#This Row],[Total Third-party Pay]]</f>
        <v>0</v>
      </c>
      <c r="Q4696" s="205"/>
      <c r="R4696" s="70" t="e">
        <f>VLOOKUP(Table7[[#This Row],[Patient PHN]],'[1]MASTER LIST'!$C:$D,2,FALSE)</f>
        <v>#N/A</v>
      </c>
    </row>
    <row r="4697" spans="1:18" x14ac:dyDescent="0.25">
      <c r="A4697" s="202"/>
      <c r="B4697" s="203"/>
      <c r="C4697" s="204"/>
      <c r="D4697" s="204"/>
      <c r="E4697" s="204"/>
      <c r="F4697" s="204"/>
      <c r="G4697" s="204"/>
      <c r="H4697" s="131"/>
      <c r="I4697" s="204"/>
      <c r="J4697" s="204"/>
      <c r="K4697" s="205"/>
      <c r="L4697" s="205"/>
      <c r="M4697" s="205"/>
      <c r="N4697" s="227">
        <f>Table7[[#This Row],[Drug Cost]]+Table7[[#This Row],[Drug Markup]]+Table7[[#This Row],[Drug Dispensing Fee]]</f>
        <v>0</v>
      </c>
      <c r="O4697" s="132"/>
      <c r="P4697" s="205">
        <f>Table7[[#This Row],[Total Drug Cost]]-Table7[[#This Row],[Total Third-party Pay]]</f>
        <v>0</v>
      </c>
      <c r="Q4697" s="205"/>
      <c r="R4697" s="70" t="e">
        <f>VLOOKUP(Table7[[#This Row],[Patient PHN]],'[1]MASTER LIST'!$C:$D,2,FALSE)</f>
        <v>#N/A</v>
      </c>
    </row>
    <row r="4698" spans="1:18" x14ac:dyDescent="0.25">
      <c r="A4698" s="202"/>
      <c r="B4698" s="203"/>
      <c r="C4698" s="204"/>
      <c r="D4698" s="204"/>
      <c r="E4698" s="204"/>
      <c r="F4698" s="204"/>
      <c r="G4698" s="204"/>
      <c r="H4698" s="131"/>
      <c r="I4698" s="204"/>
      <c r="J4698" s="204"/>
      <c r="K4698" s="205"/>
      <c r="L4698" s="205"/>
      <c r="M4698" s="205"/>
      <c r="N4698" s="227">
        <f>Table7[[#This Row],[Drug Cost]]+Table7[[#This Row],[Drug Markup]]+Table7[[#This Row],[Drug Dispensing Fee]]</f>
        <v>0</v>
      </c>
      <c r="O4698" s="132"/>
      <c r="P4698" s="205">
        <f>Table7[[#This Row],[Total Drug Cost]]-Table7[[#This Row],[Total Third-party Pay]]</f>
        <v>0</v>
      </c>
      <c r="Q4698" s="205"/>
      <c r="R4698" s="70" t="e">
        <f>VLOOKUP(Table7[[#This Row],[Patient PHN]],'[1]MASTER LIST'!$C:$D,2,FALSE)</f>
        <v>#N/A</v>
      </c>
    </row>
    <row r="4699" spans="1:18" x14ac:dyDescent="0.25">
      <c r="A4699" s="202"/>
      <c r="B4699" s="203"/>
      <c r="C4699" s="204"/>
      <c r="D4699" s="204"/>
      <c r="E4699" s="204"/>
      <c r="F4699" s="204"/>
      <c r="G4699" s="204"/>
      <c r="H4699" s="131"/>
      <c r="I4699" s="204"/>
      <c r="J4699" s="204"/>
      <c r="K4699" s="205"/>
      <c r="L4699" s="205"/>
      <c r="M4699" s="205"/>
      <c r="N4699" s="227">
        <f>Table7[[#This Row],[Drug Cost]]+Table7[[#This Row],[Drug Markup]]+Table7[[#This Row],[Drug Dispensing Fee]]</f>
        <v>0</v>
      </c>
      <c r="O4699" s="132"/>
      <c r="P4699" s="205">
        <f>Table7[[#This Row],[Total Drug Cost]]-Table7[[#This Row],[Total Third-party Pay]]</f>
        <v>0</v>
      </c>
      <c r="Q4699" s="205"/>
      <c r="R4699" s="70" t="e">
        <f>VLOOKUP(Table7[[#This Row],[Patient PHN]],'[1]MASTER LIST'!$C:$D,2,FALSE)</f>
        <v>#N/A</v>
      </c>
    </row>
    <row r="4700" spans="1:18" x14ac:dyDescent="0.25">
      <c r="A4700" s="202"/>
      <c r="B4700" s="203"/>
      <c r="C4700" s="204"/>
      <c r="D4700" s="204"/>
      <c r="E4700" s="204"/>
      <c r="F4700" s="204"/>
      <c r="G4700" s="204"/>
      <c r="H4700" s="131"/>
      <c r="I4700" s="204"/>
      <c r="J4700" s="204"/>
      <c r="K4700" s="205"/>
      <c r="L4700" s="205"/>
      <c r="M4700" s="205"/>
      <c r="N4700" s="227">
        <f>Table7[[#This Row],[Drug Cost]]+Table7[[#This Row],[Drug Markup]]+Table7[[#This Row],[Drug Dispensing Fee]]</f>
        <v>0</v>
      </c>
      <c r="O4700" s="132"/>
      <c r="P4700" s="205">
        <f>Table7[[#This Row],[Total Drug Cost]]-Table7[[#This Row],[Total Third-party Pay]]</f>
        <v>0</v>
      </c>
      <c r="Q4700" s="205"/>
      <c r="R4700" s="70" t="e">
        <f>VLOOKUP(Table7[[#This Row],[Patient PHN]],'[1]MASTER LIST'!$C:$D,2,FALSE)</f>
        <v>#N/A</v>
      </c>
    </row>
    <row r="4701" spans="1:18" x14ac:dyDescent="0.25">
      <c r="A4701" s="202"/>
      <c r="B4701" s="203"/>
      <c r="C4701" s="204"/>
      <c r="D4701" s="204"/>
      <c r="E4701" s="204"/>
      <c r="F4701" s="204"/>
      <c r="G4701" s="204"/>
      <c r="H4701" s="131"/>
      <c r="I4701" s="204"/>
      <c r="J4701" s="204"/>
      <c r="K4701" s="205"/>
      <c r="L4701" s="205"/>
      <c r="M4701" s="205"/>
      <c r="N4701" s="227">
        <f>Table7[[#This Row],[Drug Cost]]+Table7[[#This Row],[Drug Markup]]+Table7[[#This Row],[Drug Dispensing Fee]]</f>
        <v>0</v>
      </c>
      <c r="O4701" s="132"/>
      <c r="P4701" s="205">
        <f>Table7[[#This Row],[Total Drug Cost]]-Table7[[#This Row],[Total Third-party Pay]]</f>
        <v>0</v>
      </c>
      <c r="Q4701" s="205"/>
      <c r="R4701" s="70" t="e">
        <f>VLOOKUP(Table7[[#This Row],[Patient PHN]],'[1]MASTER LIST'!$C:$D,2,FALSE)</f>
        <v>#N/A</v>
      </c>
    </row>
    <row r="4702" spans="1:18" x14ac:dyDescent="0.25">
      <c r="A4702" s="202"/>
      <c r="B4702" s="203"/>
      <c r="C4702" s="204"/>
      <c r="D4702" s="204"/>
      <c r="E4702" s="204"/>
      <c r="F4702" s="204"/>
      <c r="G4702" s="204"/>
      <c r="H4702" s="131"/>
      <c r="I4702" s="204"/>
      <c r="J4702" s="204"/>
      <c r="K4702" s="205"/>
      <c r="L4702" s="205"/>
      <c r="M4702" s="205"/>
      <c r="N4702" s="227">
        <f>Table7[[#This Row],[Drug Cost]]+Table7[[#This Row],[Drug Markup]]+Table7[[#This Row],[Drug Dispensing Fee]]</f>
        <v>0</v>
      </c>
      <c r="O4702" s="132"/>
      <c r="P4702" s="205">
        <f>Table7[[#This Row],[Total Drug Cost]]-Table7[[#This Row],[Total Third-party Pay]]</f>
        <v>0</v>
      </c>
      <c r="Q4702" s="205"/>
      <c r="R4702" s="70" t="e">
        <f>VLOOKUP(Table7[[#This Row],[Patient PHN]],'[1]MASTER LIST'!$C:$D,2,FALSE)</f>
        <v>#N/A</v>
      </c>
    </row>
    <row r="4703" spans="1:18" x14ac:dyDescent="0.25">
      <c r="A4703" s="202"/>
      <c r="B4703" s="203"/>
      <c r="C4703" s="204"/>
      <c r="D4703" s="204"/>
      <c r="E4703" s="204"/>
      <c r="F4703" s="204"/>
      <c r="G4703" s="204"/>
      <c r="H4703" s="131"/>
      <c r="I4703" s="204"/>
      <c r="J4703" s="204"/>
      <c r="K4703" s="205"/>
      <c r="L4703" s="205"/>
      <c r="M4703" s="205"/>
      <c r="N4703" s="227">
        <f>Table7[[#This Row],[Drug Cost]]+Table7[[#This Row],[Drug Markup]]+Table7[[#This Row],[Drug Dispensing Fee]]</f>
        <v>0</v>
      </c>
      <c r="O4703" s="132"/>
      <c r="P4703" s="205">
        <f>Table7[[#This Row],[Total Drug Cost]]-Table7[[#This Row],[Total Third-party Pay]]</f>
        <v>0</v>
      </c>
      <c r="Q4703" s="205"/>
      <c r="R4703" s="70" t="e">
        <f>VLOOKUP(Table7[[#This Row],[Patient PHN]],'[1]MASTER LIST'!$C:$D,2,FALSE)</f>
        <v>#N/A</v>
      </c>
    </row>
    <row r="4704" spans="1:18" x14ac:dyDescent="0.25">
      <c r="A4704" s="202"/>
      <c r="B4704" s="203"/>
      <c r="C4704" s="204"/>
      <c r="D4704" s="204"/>
      <c r="E4704" s="204"/>
      <c r="F4704" s="204"/>
      <c r="G4704" s="204"/>
      <c r="H4704" s="131"/>
      <c r="I4704" s="204"/>
      <c r="J4704" s="204"/>
      <c r="K4704" s="205"/>
      <c r="L4704" s="205"/>
      <c r="M4704" s="205"/>
      <c r="N4704" s="227">
        <f>Table7[[#This Row],[Drug Cost]]+Table7[[#This Row],[Drug Markup]]+Table7[[#This Row],[Drug Dispensing Fee]]</f>
        <v>0</v>
      </c>
      <c r="O4704" s="132"/>
      <c r="P4704" s="205">
        <f>Table7[[#This Row],[Total Drug Cost]]-Table7[[#This Row],[Total Third-party Pay]]</f>
        <v>0</v>
      </c>
      <c r="Q4704" s="205"/>
      <c r="R4704" s="70" t="e">
        <f>VLOOKUP(Table7[[#This Row],[Patient PHN]],'[1]MASTER LIST'!$C:$D,2,FALSE)</f>
        <v>#N/A</v>
      </c>
    </row>
    <row r="4705" spans="1:18" x14ac:dyDescent="0.25">
      <c r="A4705" s="202"/>
      <c r="B4705" s="203"/>
      <c r="C4705" s="204"/>
      <c r="D4705" s="204"/>
      <c r="E4705" s="204"/>
      <c r="F4705" s="204"/>
      <c r="G4705" s="204"/>
      <c r="H4705" s="131"/>
      <c r="I4705" s="204"/>
      <c r="J4705" s="204"/>
      <c r="K4705" s="205"/>
      <c r="L4705" s="205"/>
      <c r="M4705" s="205"/>
      <c r="N4705" s="227">
        <f>Table7[[#This Row],[Drug Cost]]+Table7[[#This Row],[Drug Markup]]+Table7[[#This Row],[Drug Dispensing Fee]]</f>
        <v>0</v>
      </c>
      <c r="O4705" s="132"/>
      <c r="P4705" s="205">
        <f>Table7[[#This Row],[Total Drug Cost]]-Table7[[#This Row],[Total Third-party Pay]]</f>
        <v>0</v>
      </c>
      <c r="Q4705" s="205"/>
      <c r="R4705" s="70" t="e">
        <f>VLOOKUP(Table7[[#This Row],[Patient PHN]],'[1]MASTER LIST'!$C:$D,2,FALSE)</f>
        <v>#N/A</v>
      </c>
    </row>
    <row r="4706" spans="1:18" x14ac:dyDescent="0.25">
      <c r="A4706" s="202"/>
      <c r="B4706" s="203"/>
      <c r="C4706" s="204"/>
      <c r="D4706" s="204"/>
      <c r="E4706" s="204"/>
      <c r="F4706" s="204"/>
      <c r="G4706" s="204"/>
      <c r="H4706" s="131"/>
      <c r="I4706" s="204"/>
      <c r="J4706" s="204"/>
      <c r="K4706" s="205"/>
      <c r="L4706" s="205"/>
      <c r="M4706" s="205"/>
      <c r="N4706" s="227">
        <f>Table7[[#This Row],[Drug Cost]]+Table7[[#This Row],[Drug Markup]]+Table7[[#This Row],[Drug Dispensing Fee]]</f>
        <v>0</v>
      </c>
      <c r="O4706" s="132"/>
      <c r="P4706" s="205">
        <f>Table7[[#This Row],[Total Drug Cost]]-Table7[[#This Row],[Total Third-party Pay]]</f>
        <v>0</v>
      </c>
      <c r="Q4706" s="205"/>
      <c r="R4706" s="70" t="e">
        <f>VLOOKUP(Table7[[#This Row],[Patient PHN]],'[1]MASTER LIST'!$C:$D,2,FALSE)</f>
        <v>#N/A</v>
      </c>
    </row>
    <row r="4707" spans="1:18" x14ac:dyDescent="0.25">
      <c r="A4707" s="202"/>
      <c r="B4707" s="203"/>
      <c r="C4707" s="204"/>
      <c r="D4707" s="204"/>
      <c r="E4707" s="204"/>
      <c r="F4707" s="204"/>
      <c r="G4707" s="204"/>
      <c r="H4707" s="131"/>
      <c r="I4707" s="204"/>
      <c r="J4707" s="204"/>
      <c r="K4707" s="205"/>
      <c r="L4707" s="205"/>
      <c r="M4707" s="205"/>
      <c r="N4707" s="227">
        <f>Table7[[#This Row],[Drug Cost]]+Table7[[#This Row],[Drug Markup]]+Table7[[#This Row],[Drug Dispensing Fee]]</f>
        <v>0</v>
      </c>
      <c r="O4707" s="132"/>
      <c r="P4707" s="205">
        <f>Table7[[#This Row],[Total Drug Cost]]-Table7[[#This Row],[Total Third-party Pay]]</f>
        <v>0</v>
      </c>
      <c r="Q4707" s="205"/>
      <c r="R4707" s="70" t="e">
        <f>VLOOKUP(Table7[[#This Row],[Patient PHN]],'[1]MASTER LIST'!$C:$D,2,FALSE)</f>
        <v>#N/A</v>
      </c>
    </row>
    <row r="4708" spans="1:18" x14ac:dyDescent="0.25">
      <c r="A4708" s="202"/>
      <c r="B4708" s="203"/>
      <c r="C4708" s="204"/>
      <c r="D4708" s="204"/>
      <c r="E4708" s="204"/>
      <c r="F4708" s="204"/>
      <c r="G4708" s="204"/>
      <c r="H4708" s="131"/>
      <c r="I4708" s="204"/>
      <c r="J4708" s="204"/>
      <c r="K4708" s="205"/>
      <c r="L4708" s="205"/>
      <c r="M4708" s="205"/>
      <c r="N4708" s="227">
        <f>Table7[[#This Row],[Drug Cost]]+Table7[[#This Row],[Drug Markup]]+Table7[[#This Row],[Drug Dispensing Fee]]</f>
        <v>0</v>
      </c>
      <c r="O4708" s="132"/>
      <c r="P4708" s="205">
        <f>Table7[[#This Row],[Total Drug Cost]]-Table7[[#This Row],[Total Third-party Pay]]</f>
        <v>0</v>
      </c>
      <c r="Q4708" s="205"/>
      <c r="R4708" s="70" t="e">
        <f>VLOOKUP(Table7[[#This Row],[Patient PHN]],'[1]MASTER LIST'!$C:$D,2,FALSE)</f>
        <v>#N/A</v>
      </c>
    </row>
    <row r="4709" spans="1:18" x14ac:dyDescent="0.25">
      <c r="A4709" s="202"/>
      <c r="B4709" s="203"/>
      <c r="C4709" s="204"/>
      <c r="D4709" s="204"/>
      <c r="E4709" s="204"/>
      <c r="F4709" s="204"/>
      <c r="G4709" s="204"/>
      <c r="H4709" s="131"/>
      <c r="I4709" s="204"/>
      <c r="J4709" s="204"/>
      <c r="K4709" s="205"/>
      <c r="L4709" s="205"/>
      <c r="M4709" s="205"/>
      <c r="N4709" s="227">
        <f>Table7[[#This Row],[Drug Cost]]+Table7[[#This Row],[Drug Markup]]+Table7[[#This Row],[Drug Dispensing Fee]]</f>
        <v>0</v>
      </c>
      <c r="O4709" s="132"/>
      <c r="P4709" s="205">
        <f>Table7[[#This Row],[Total Drug Cost]]-Table7[[#This Row],[Total Third-party Pay]]</f>
        <v>0</v>
      </c>
      <c r="Q4709" s="205"/>
      <c r="R4709" s="70" t="e">
        <f>VLOOKUP(Table7[[#This Row],[Patient PHN]],'[1]MASTER LIST'!$C:$D,2,FALSE)</f>
        <v>#N/A</v>
      </c>
    </row>
    <row r="4710" spans="1:18" x14ac:dyDescent="0.25">
      <c r="A4710" s="202"/>
      <c r="B4710" s="203"/>
      <c r="C4710" s="204"/>
      <c r="D4710" s="204"/>
      <c r="E4710" s="204"/>
      <c r="F4710" s="204"/>
      <c r="G4710" s="204"/>
      <c r="H4710" s="131"/>
      <c r="I4710" s="204"/>
      <c r="J4710" s="204"/>
      <c r="K4710" s="205"/>
      <c r="L4710" s="205"/>
      <c r="M4710" s="205"/>
      <c r="N4710" s="227">
        <f>Table7[[#This Row],[Drug Cost]]+Table7[[#This Row],[Drug Markup]]+Table7[[#This Row],[Drug Dispensing Fee]]</f>
        <v>0</v>
      </c>
      <c r="O4710" s="132"/>
      <c r="P4710" s="205">
        <f>Table7[[#This Row],[Total Drug Cost]]-Table7[[#This Row],[Total Third-party Pay]]</f>
        <v>0</v>
      </c>
      <c r="Q4710" s="205"/>
      <c r="R4710" s="70" t="e">
        <f>VLOOKUP(Table7[[#This Row],[Patient PHN]],'[1]MASTER LIST'!$C:$D,2,FALSE)</f>
        <v>#N/A</v>
      </c>
    </row>
    <row r="4711" spans="1:18" x14ac:dyDescent="0.25">
      <c r="A4711" s="202"/>
      <c r="B4711" s="203"/>
      <c r="C4711" s="204"/>
      <c r="D4711" s="204"/>
      <c r="E4711" s="204"/>
      <c r="F4711" s="204"/>
      <c r="G4711" s="204"/>
      <c r="H4711" s="131"/>
      <c r="I4711" s="204"/>
      <c r="J4711" s="204"/>
      <c r="K4711" s="205"/>
      <c r="L4711" s="205"/>
      <c r="M4711" s="205"/>
      <c r="N4711" s="227">
        <f>Table7[[#This Row],[Drug Cost]]+Table7[[#This Row],[Drug Markup]]+Table7[[#This Row],[Drug Dispensing Fee]]</f>
        <v>0</v>
      </c>
      <c r="O4711" s="132"/>
      <c r="P4711" s="205">
        <f>Table7[[#This Row],[Total Drug Cost]]-Table7[[#This Row],[Total Third-party Pay]]</f>
        <v>0</v>
      </c>
      <c r="Q4711" s="205"/>
      <c r="R4711" s="70" t="e">
        <f>VLOOKUP(Table7[[#This Row],[Patient PHN]],'[1]MASTER LIST'!$C:$D,2,FALSE)</f>
        <v>#N/A</v>
      </c>
    </row>
    <row r="4712" spans="1:18" x14ac:dyDescent="0.25">
      <c r="A4712" s="202"/>
      <c r="B4712" s="203"/>
      <c r="C4712" s="204"/>
      <c r="D4712" s="204"/>
      <c r="E4712" s="204"/>
      <c r="F4712" s="204"/>
      <c r="G4712" s="204"/>
      <c r="H4712" s="131"/>
      <c r="I4712" s="204"/>
      <c r="J4712" s="204"/>
      <c r="K4712" s="205"/>
      <c r="L4712" s="205"/>
      <c r="M4712" s="205"/>
      <c r="N4712" s="227">
        <f>Table7[[#This Row],[Drug Cost]]+Table7[[#This Row],[Drug Markup]]+Table7[[#This Row],[Drug Dispensing Fee]]</f>
        <v>0</v>
      </c>
      <c r="O4712" s="132"/>
      <c r="P4712" s="205">
        <f>Table7[[#This Row],[Total Drug Cost]]-Table7[[#This Row],[Total Third-party Pay]]</f>
        <v>0</v>
      </c>
      <c r="Q4712" s="205"/>
      <c r="R4712" s="70" t="e">
        <f>VLOOKUP(Table7[[#This Row],[Patient PHN]],'[1]MASTER LIST'!$C:$D,2,FALSE)</f>
        <v>#N/A</v>
      </c>
    </row>
    <row r="4713" spans="1:18" x14ac:dyDescent="0.25">
      <c r="A4713" s="202"/>
      <c r="B4713" s="203"/>
      <c r="C4713" s="204"/>
      <c r="D4713" s="204"/>
      <c r="E4713" s="204"/>
      <c r="F4713" s="204"/>
      <c r="G4713" s="204"/>
      <c r="H4713" s="131"/>
      <c r="I4713" s="204"/>
      <c r="J4713" s="204"/>
      <c r="K4713" s="205"/>
      <c r="L4713" s="205"/>
      <c r="M4713" s="205"/>
      <c r="N4713" s="227">
        <f>Table7[[#This Row],[Drug Cost]]+Table7[[#This Row],[Drug Markup]]+Table7[[#This Row],[Drug Dispensing Fee]]</f>
        <v>0</v>
      </c>
      <c r="O4713" s="132"/>
      <c r="P4713" s="205">
        <f>Table7[[#This Row],[Total Drug Cost]]-Table7[[#This Row],[Total Third-party Pay]]</f>
        <v>0</v>
      </c>
      <c r="Q4713" s="205"/>
      <c r="R4713" s="70" t="e">
        <f>VLOOKUP(Table7[[#This Row],[Patient PHN]],'[1]MASTER LIST'!$C:$D,2,FALSE)</f>
        <v>#N/A</v>
      </c>
    </row>
    <row r="4714" spans="1:18" x14ac:dyDescent="0.25">
      <c r="A4714" s="202"/>
      <c r="B4714" s="203"/>
      <c r="C4714" s="204"/>
      <c r="D4714" s="204"/>
      <c r="E4714" s="204"/>
      <c r="F4714" s="204"/>
      <c r="G4714" s="204"/>
      <c r="H4714" s="131"/>
      <c r="I4714" s="204"/>
      <c r="J4714" s="204"/>
      <c r="K4714" s="205"/>
      <c r="L4714" s="205"/>
      <c r="M4714" s="205"/>
      <c r="N4714" s="227">
        <f>Table7[[#This Row],[Drug Cost]]+Table7[[#This Row],[Drug Markup]]+Table7[[#This Row],[Drug Dispensing Fee]]</f>
        <v>0</v>
      </c>
      <c r="O4714" s="132"/>
      <c r="P4714" s="205">
        <f>Table7[[#This Row],[Total Drug Cost]]-Table7[[#This Row],[Total Third-party Pay]]</f>
        <v>0</v>
      </c>
      <c r="Q4714" s="205"/>
      <c r="R4714" s="70" t="e">
        <f>VLOOKUP(Table7[[#This Row],[Patient PHN]],'[1]MASTER LIST'!$C:$D,2,FALSE)</f>
        <v>#N/A</v>
      </c>
    </row>
    <row r="4715" spans="1:18" x14ac:dyDescent="0.25">
      <c r="A4715" s="202"/>
      <c r="B4715" s="203"/>
      <c r="C4715" s="204"/>
      <c r="D4715" s="204"/>
      <c r="E4715" s="204"/>
      <c r="F4715" s="204"/>
      <c r="G4715" s="204"/>
      <c r="H4715" s="131"/>
      <c r="I4715" s="204"/>
      <c r="J4715" s="204"/>
      <c r="K4715" s="205"/>
      <c r="L4715" s="205"/>
      <c r="M4715" s="205"/>
      <c r="N4715" s="227">
        <f>Table7[[#This Row],[Drug Cost]]+Table7[[#This Row],[Drug Markup]]+Table7[[#This Row],[Drug Dispensing Fee]]</f>
        <v>0</v>
      </c>
      <c r="O4715" s="132"/>
      <c r="P4715" s="205">
        <f>Table7[[#This Row],[Total Drug Cost]]-Table7[[#This Row],[Total Third-party Pay]]</f>
        <v>0</v>
      </c>
      <c r="Q4715" s="205"/>
      <c r="R4715" s="70" t="e">
        <f>VLOOKUP(Table7[[#This Row],[Patient PHN]],'[1]MASTER LIST'!$C:$D,2,FALSE)</f>
        <v>#N/A</v>
      </c>
    </row>
    <row r="4716" spans="1:18" x14ac:dyDescent="0.25">
      <c r="A4716" s="202"/>
      <c r="B4716" s="203"/>
      <c r="C4716" s="204"/>
      <c r="D4716" s="204"/>
      <c r="E4716" s="204"/>
      <c r="F4716" s="204"/>
      <c r="G4716" s="204"/>
      <c r="H4716" s="131"/>
      <c r="I4716" s="204"/>
      <c r="J4716" s="204"/>
      <c r="K4716" s="205"/>
      <c r="L4716" s="205"/>
      <c r="M4716" s="205"/>
      <c r="N4716" s="227">
        <f>Table7[[#This Row],[Drug Cost]]+Table7[[#This Row],[Drug Markup]]+Table7[[#This Row],[Drug Dispensing Fee]]</f>
        <v>0</v>
      </c>
      <c r="O4716" s="132"/>
      <c r="P4716" s="205">
        <f>Table7[[#This Row],[Total Drug Cost]]-Table7[[#This Row],[Total Third-party Pay]]</f>
        <v>0</v>
      </c>
      <c r="Q4716" s="205"/>
      <c r="R4716" s="70" t="e">
        <f>VLOOKUP(Table7[[#This Row],[Patient PHN]],'[1]MASTER LIST'!$C:$D,2,FALSE)</f>
        <v>#N/A</v>
      </c>
    </row>
    <row r="4717" spans="1:18" x14ac:dyDescent="0.25">
      <c r="A4717" s="202"/>
      <c r="B4717" s="203"/>
      <c r="C4717" s="204"/>
      <c r="D4717" s="204"/>
      <c r="E4717" s="204"/>
      <c r="F4717" s="204"/>
      <c r="G4717" s="204"/>
      <c r="H4717" s="131"/>
      <c r="I4717" s="204"/>
      <c r="J4717" s="204"/>
      <c r="K4717" s="205"/>
      <c r="L4717" s="205"/>
      <c r="M4717" s="205"/>
      <c r="N4717" s="227">
        <f>Table7[[#This Row],[Drug Cost]]+Table7[[#This Row],[Drug Markup]]+Table7[[#This Row],[Drug Dispensing Fee]]</f>
        <v>0</v>
      </c>
      <c r="O4717" s="132"/>
      <c r="P4717" s="205">
        <f>Table7[[#This Row],[Total Drug Cost]]-Table7[[#This Row],[Total Third-party Pay]]</f>
        <v>0</v>
      </c>
      <c r="Q4717" s="205"/>
      <c r="R4717" s="70" t="e">
        <f>VLOOKUP(Table7[[#This Row],[Patient PHN]],'[1]MASTER LIST'!$C:$D,2,FALSE)</f>
        <v>#N/A</v>
      </c>
    </row>
    <row r="4718" spans="1:18" x14ac:dyDescent="0.25">
      <c r="A4718" s="202"/>
      <c r="B4718" s="203"/>
      <c r="C4718" s="204"/>
      <c r="D4718" s="204"/>
      <c r="E4718" s="204"/>
      <c r="F4718" s="204"/>
      <c r="G4718" s="204"/>
      <c r="H4718" s="131"/>
      <c r="I4718" s="204"/>
      <c r="J4718" s="204"/>
      <c r="K4718" s="205"/>
      <c r="L4718" s="205"/>
      <c r="M4718" s="205"/>
      <c r="N4718" s="227">
        <f>Table7[[#This Row],[Drug Cost]]+Table7[[#This Row],[Drug Markup]]+Table7[[#This Row],[Drug Dispensing Fee]]</f>
        <v>0</v>
      </c>
      <c r="O4718" s="132"/>
      <c r="P4718" s="205">
        <f>Table7[[#This Row],[Total Drug Cost]]-Table7[[#This Row],[Total Third-party Pay]]</f>
        <v>0</v>
      </c>
      <c r="Q4718" s="205"/>
      <c r="R4718" s="70" t="e">
        <f>VLOOKUP(Table7[[#This Row],[Patient PHN]],'[1]MASTER LIST'!$C:$D,2,FALSE)</f>
        <v>#N/A</v>
      </c>
    </row>
    <row r="4719" spans="1:18" x14ac:dyDescent="0.25">
      <c r="A4719" s="202"/>
      <c r="B4719" s="203"/>
      <c r="C4719" s="204"/>
      <c r="D4719" s="204"/>
      <c r="E4719" s="204"/>
      <c r="F4719" s="204"/>
      <c r="G4719" s="204"/>
      <c r="H4719" s="131"/>
      <c r="I4719" s="204"/>
      <c r="J4719" s="204"/>
      <c r="K4719" s="205"/>
      <c r="L4719" s="205"/>
      <c r="M4719" s="205"/>
      <c r="N4719" s="227">
        <f>Table7[[#This Row],[Drug Cost]]+Table7[[#This Row],[Drug Markup]]+Table7[[#This Row],[Drug Dispensing Fee]]</f>
        <v>0</v>
      </c>
      <c r="O4719" s="132"/>
      <c r="P4719" s="205">
        <f>Table7[[#This Row],[Total Drug Cost]]-Table7[[#This Row],[Total Third-party Pay]]</f>
        <v>0</v>
      </c>
      <c r="Q4719" s="205"/>
      <c r="R4719" s="70" t="e">
        <f>VLOOKUP(Table7[[#This Row],[Patient PHN]],'[1]MASTER LIST'!$C:$D,2,FALSE)</f>
        <v>#N/A</v>
      </c>
    </row>
    <row r="4720" spans="1:18" x14ac:dyDescent="0.25">
      <c r="A4720" s="202"/>
      <c r="B4720" s="203"/>
      <c r="C4720" s="204"/>
      <c r="D4720" s="204"/>
      <c r="E4720" s="204"/>
      <c r="F4720" s="204"/>
      <c r="G4720" s="204"/>
      <c r="H4720" s="131"/>
      <c r="I4720" s="204"/>
      <c r="J4720" s="204"/>
      <c r="K4720" s="205"/>
      <c r="L4720" s="205"/>
      <c r="M4720" s="205"/>
      <c r="N4720" s="227">
        <f>Table7[[#This Row],[Drug Cost]]+Table7[[#This Row],[Drug Markup]]+Table7[[#This Row],[Drug Dispensing Fee]]</f>
        <v>0</v>
      </c>
      <c r="O4720" s="132"/>
      <c r="P4720" s="205">
        <f>Table7[[#This Row],[Total Drug Cost]]-Table7[[#This Row],[Total Third-party Pay]]</f>
        <v>0</v>
      </c>
      <c r="Q4720" s="205"/>
      <c r="R4720" s="70" t="e">
        <f>VLOOKUP(Table7[[#This Row],[Patient PHN]],'[1]MASTER LIST'!$C:$D,2,FALSE)</f>
        <v>#N/A</v>
      </c>
    </row>
    <row r="4721" spans="1:18" x14ac:dyDescent="0.25">
      <c r="A4721" s="202"/>
      <c r="B4721" s="203"/>
      <c r="C4721" s="204"/>
      <c r="D4721" s="204"/>
      <c r="E4721" s="204"/>
      <c r="F4721" s="204"/>
      <c r="G4721" s="204"/>
      <c r="H4721" s="131"/>
      <c r="I4721" s="204"/>
      <c r="J4721" s="204"/>
      <c r="K4721" s="205"/>
      <c r="L4721" s="205"/>
      <c r="M4721" s="205"/>
      <c r="N4721" s="227">
        <f>Table7[[#This Row],[Drug Cost]]+Table7[[#This Row],[Drug Markup]]+Table7[[#This Row],[Drug Dispensing Fee]]</f>
        <v>0</v>
      </c>
      <c r="O4721" s="132"/>
      <c r="P4721" s="205">
        <f>Table7[[#This Row],[Total Drug Cost]]-Table7[[#This Row],[Total Third-party Pay]]</f>
        <v>0</v>
      </c>
      <c r="Q4721" s="205"/>
      <c r="R4721" s="70" t="e">
        <f>VLOOKUP(Table7[[#This Row],[Patient PHN]],'[1]MASTER LIST'!$C:$D,2,FALSE)</f>
        <v>#N/A</v>
      </c>
    </row>
    <row r="4722" spans="1:18" x14ac:dyDescent="0.25">
      <c r="A4722" s="202"/>
      <c r="B4722" s="203"/>
      <c r="C4722" s="204"/>
      <c r="D4722" s="204"/>
      <c r="E4722" s="204"/>
      <c r="F4722" s="204"/>
      <c r="G4722" s="204"/>
      <c r="H4722" s="131"/>
      <c r="I4722" s="204"/>
      <c r="J4722" s="204"/>
      <c r="K4722" s="205"/>
      <c r="L4722" s="205"/>
      <c r="M4722" s="205"/>
      <c r="N4722" s="227">
        <f>Table7[[#This Row],[Drug Cost]]+Table7[[#This Row],[Drug Markup]]+Table7[[#This Row],[Drug Dispensing Fee]]</f>
        <v>0</v>
      </c>
      <c r="O4722" s="132"/>
      <c r="P4722" s="205">
        <f>Table7[[#This Row],[Total Drug Cost]]-Table7[[#This Row],[Total Third-party Pay]]</f>
        <v>0</v>
      </c>
      <c r="Q4722" s="205"/>
      <c r="R4722" s="70" t="e">
        <f>VLOOKUP(Table7[[#This Row],[Patient PHN]],'[1]MASTER LIST'!$C:$D,2,FALSE)</f>
        <v>#N/A</v>
      </c>
    </row>
    <row r="4723" spans="1:18" x14ac:dyDescent="0.25">
      <c r="A4723" s="202"/>
      <c r="B4723" s="203"/>
      <c r="C4723" s="204"/>
      <c r="D4723" s="204"/>
      <c r="E4723" s="204"/>
      <c r="F4723" s="204"/>
      <c r="G4723" s="204"/>
      <c r="H4723" s="131"/>
      <c r="I4723" s="204"/>
      <c r="J4723" s="204"/>
      <c r="K4723" s="205"/>
      <c r="L4723" s="205"/>
      <c r="M4723" s="205"/>
      <c r="N4723" s="227">
        <f>Table7[[#This Row],[Drug Cost]]+Table7[[#This Row],[Drug Markup]]+Table7[[#This Row],[Drug Dispensing Fee]]</f>
        <v>0</v>
      </c>
      <c r="O4723" s="132"/>
      <c r="P4723" s="205">
        <f>Table7[[#This Row],[Total Drug Cost]]-Table7[[#This Row],[Total Third-party Pay]]</f>
        <v>0</v>
      </c>
      <c r="Q4723" s="205"/>
      <c r="R4723" s="70" t="e">
        <f>VLOOKUP(Table7[[#This Row],[Patient PHN]],'[1]MASTER LIST'!$C:$D,2,FALSE)</f>
        <v>#N/A</v>
      </c>
    </row>
    <row r="4724" spans="1:18" x14ac:dyDescent="0.25">
      <c r="A4724" s="202"/>
      <c r="B4724" s="203"/>
      <c r="C4724" s="204"/>
      <c r="D4724" s="204"/>
      <c r="E4724" s="204"/>
      <c r="F4724" s="204"/>
      <c r="G4724" s="204"/>
      <c r="H4724" s="131"/>
      <c r="I4724" s="204"/>
      <c r="J4724" s="204"/>
      <c r="K4724" s="205"/>
      <c r="L4724" s="205"/>
      <c r="M4724" s="205"/>
      <c r="N4724" s="227">
        <f>Table7[[#This Row],[Drug Cost]]+Table7[[#This Row],[Drug Markup]]+Table7[[#This Row],[Drug Dispensing Fee]]</f>
        <v>0</v>
      </c>
      <c r="O4724" s="132"/>
      <c r="P4724" s="205">
        <f>Table7[[#This Row],[Total Drug Cost]]-Table7[[#This Row],[Total Third-party Pay]]</f>
        <v>0</v>
      </c>
      <c r="Q4724" s="205"/>
      <c r="R4724" s="70" t="e">
        <f>VLOOKUP(Table7[[#This Row],[Patient PHN]],'[1]MASTER LIST'!$C:$D,2,FALSE)</f>
        <v>#N/A</v>
      </c>
    </row>
    <row r="4725" spans="1:18" x14ac:dyDescent="0.25">
      <c r="A4725" s="202"/>
      <c r="B4725" s="203"/>
      <c r="C4725" s="204"/>
      <c r="D4725" s="204"/>
      <c r="E4725" s="204"/>
      <c r="F4725" s="204"/>
      <c r="G4725" s="204"/>
      <c r="H4725" s="131"/>
      <c r="I4725" s="204"/>
      <c r="J4725" s="204"/>
      <c r="K4725" s="205"/>
      <c r="L4725" s="205"/>
      <c r="M4725" s="205"/>
      <c r="N4725" s="227">
        <f>Table7[[#This Row],[Drug Cost]]+Table7[[#This Row],[Drug Markup]]+Table7[[#This Row],[Drug Dispensing Fee]]</f>
        <v>0</v>
      </c>
      <c r="O4725" s="132"/>
      <c r="P4725" s="205">
        <f>Table7[[#This Row],[Total Drug Cost]]-Table7[[#This Row],[Total Third-party Pay]]</f>
        <v>0</v>
      </c>
      <c r="Q4725" s="205"/>
      <c r="R4725" s="70" t="e">
        <f>VLOOKUP(Table7[[#This Row],[Patient PHN]],'[1]MASTER LIST'!$C:$D,2,FALSE)</f>
        <v>#N/A</v>
      </c>
    </row>
    <row r="4726" spans="1:18" x14ac:dyDescent="0.25">
      <c r="A4726" s="202"/>
      <c r="B4726" s="203"/>
      <c r="C4726" s="204"/>
      <c r="D4726" s="204"/>
      <c r="E4726" s="204"/>
      <c r="F4726" s="204"/>
      <c r="G4726" s="204"/>
      <c r="H4726" s="131"/>
      <c r="I4726" s="204"/>
      <c r="J4726" s="204"/>
      <c r="K4726" s="205"/>
      <c r="L4726" s="205"/>
      <c r="M4726" s="205"/>
      <c r="N4726" s="227">
        <f>Table7[[#This Row],[Drug Cost]]+Table7[[#This Row],[Drug Markup]]+Table7[[#This Row],[Drug Dispensing Fee]]</f>
        <v>0</v>
      </c>
      <c r="O4726" s="132"/>
      <c r="P4726" s="205">
        <f>Table7[[#This Row],[Total Drug Cost]]-Table7[[#This Row],[Total Third-party Pay]]</f>
        <v>0</v>
      </c>
      <c r="Q4726" s="205"/>
      <c r="R4726" s="70" t="e">
        <f>VLOOKUP(Table7[[#This Row],[Patient PHN]],'[1]MASTER LIST'!$C:$D,2,FALSE)</f>
        <v>#N/A</v>
      </c>
    </row>
    <row r="4727" spans="1:18" x14ac:dyDescent="0.25">
      <c r="A4727" s="202"/>
      <c r="B4727" s="203"/>
      <c r="C4727" s="204"/>
      <c r="D4727" s="204"/>
      <c r="E4727" s="204"/>
      <c r="F4727" s="204"/>
      <c r="G4727" s="204"/>
      <c r="H4727" s="131"/>
      <c r="I4727" s="204"/>
      <c r="J4727" s="204"/>
      <c r="K4727" s="205"/>
      <c r="L4727" s="205"/>
      <c r="M4727" s="205"/>
      <c r="N4727" s="227">
        <f>Table7[[#This Row],[Drug Cost]]+Table7[[#This Row],[Drug Markup]]+Table7[[#This Row],[Drug Dispensing Fee]]</f>
        <v>0</v>
      </c>
      <c r="O4727" s="132"/>
      <c r="P4727" s="205">
        <f>Table7[[#This Row],[Total Drug Cost]]-Table7[[#This Row],[Total Third-party Pay]]</f>
        <v>0</v>
      </c>
      <c r="Q4727" s="205"/>
      <c r="R4727" s="70" t="e">
        <f>VLOOKUP(Table7[[#This Row],[Patient PHN]],'[1]MASTER LIST'!$C:$D,2,FALSE)</f>
        <v>#N/A</v>
      </c>
    </row>
    <row r="4728" spans="1:18" x14ac:dyDescent="0.25">
      <c r="A4728" s="202"/>
      <c r="B4728" s="203"/>
      <c r="C4728" s="204"/>
      <c r="D4728" s="204"/>
      <c r="E4728" s="204"/>
      <c r="F4728" s="204"/>
      <c r="G4728" s="204"/>
      <c r="H4728" s="131"/>
      <c r="I4728" s="204"/>
      <c r="J4728" s="204"/>
      <c r="K4728" s="205"/>
      <c r="L4728" s="205"/>
      <c r="M4728" s="205"/>
      <c r="N4728" s="227">
        <f>Table7[[#This Row],[Drug Cost]]+Table7[[#This Row],[Drug Markup]]+Table7[[#This Row],[Drug Dispensing Fee]]</f>
        <v>0</v>
      </c>
      <c r="O4728" s="132"/>
      <c r="P4728" s="205">
        <f>Table7[[#This Row],[Total Drug Cost]]-Table7[[#This Row],[Total Third-party Pay]]</f>
        <v>0</v>
      </c>
      <c r="Q4728" s="205"/>
      <c r="R4728" s="70" t="e">
        <f>VLOOKUP(Table7[[#This Row],[Patient PHN]],'[1]MASTER LIST'!$C:$D,2,FALSE)</f>
        <v>#N/A</v>
      </c>
    </row>
    <row r="4729" spans="1:18" x14ac:dyDescent="0.25">
      <c r="A4729" s="202"/>
      <c r="B4729" s="203"/>
      <c r="C4729" s="204"/>
      <c r="D4729" s="204"/>
      <c r="E4729" s="204"/>
      <c r="F4729" s="204"/>
      <c r="G4729" s="204"/>
      <c r="H4729" s="131"/>
      <c r="I4729" s="204"/>
      <c r="J4729" s="204"/>
      <c r="K4729" s="205"/>
      <c r="L4729" s="205"/>
      <c r="M4729" s="205"/>
      <c r="N4729" s="227">
        <f>Table7[[#This Row],[Drug Cost]]+Table7[[#This Row],[Drug Markup]]+Table7[[#This Row],[Drug Dispensing Fee]]</f>
        <v>0</v>
      </c>
      <c r="O4729" s="132"/>
      <c r="P4729" s="205">
        <f>Table7[[#This Row],[Total Drug Cost]]-Table7[[#This Row],[Total Third-party Pay]]</f>
        <v>0</v>
      </c>
      <c r="Q4729" s="205"/>
      <c r="R4729" s="70" t="e">
        <f>VLOOKUP(Table7[[#This Row],[Patient PHN]],'[1]MASTER LIST'!$C:$D,2,FALSE)</f>
        <v>#N/A</v>
      </c>
    </row>
    <row r="4730" spans="1:18" x14ac:dyDescent="0.25">
      <c r="A4730" s="202"/>
      <c r="B4730" s="203"/>
      <c r="C4730" s="204"/>
      <c r="D4730" s="204"/>
      <c r="E4730" s="204"/>
      <c r="F4730" s="204"/>
      <c r="G4730" s="204"/>
      <c r="H4730" s="131"/>
      <c r="I4730" s="204"/>
      <c r="J4730" s="204"/>
      <c r="K4730" s="205"/>
      <c r="L4730" s="205"/>
      <c r="M4730" s="205"/>
      <c r="N4730" s="227">
        <f>Table7[[#This Row],[Drug Cost]]+Table7[[#This Row],[Drug Markup]]+Table7[[#This Row],[Drug Dispensing Fee]]</f>
        <v>0</v>
      </c>
      <c r="O4730" s="132"/>
      <c r="P4730" s="205">
        <f>Table7[[#This Row],[Total Drug Cost]]-Table7[[#This Row],[Total Third-party Pay]]</f>
        <v>0</v>
      </c>
      <c r="Q4730" s="205"/>
      <c r="R4730" s="70" t="e">
        <f>VLOOKUP(Table7[[#This Row],[Patient PHN]],'[1]MASTER LIST'!$C:$D,2,FALSE)</f>
        <v>#N/A</v>
      </c>
    </row>
    <row r="4731" spans="1:18" x14ac:dyDescent="0.25">
      <c r="A4731" s="202"/>
      <c r="B4731" s="203"/>
      <c r="C4731" s="204"/>
      <c r="D4731" s="204"/>
      <c r="E4731" s="204"/>
      <c r="F4731" s="204"/>
      <c r="G4731" s="204"/>
      <c r="H4731" s="131"/>
      <c r="I4731" s="204"/>
      <c r="J4731" s="204"/>
      <c r="K4731" s="205"/>
      <c r="L4731" s="205"/>
      <c r="M4731" s="205"/>
      <c r="N4731" s="227">
        <f>Table7[[#This Row],[Drug Cost]]+Table7[[#This Row],[Drug Markup]]+Table7[[#This Row],[Drug Dispensing Fee]]</f>
        <v>0</v>
      </c>
      <c r="O4731" s="132"/>
      <c r="P4731" s="205">
        <f>Table7[[#This Row],[Total Drug Cost]]-Table7[[#This Row],[Total Third-party Pay]]</f>
        <v>0</v>
      </c>
      <c r="Q4731" s="205"/>
      <c r="R4731" s="70" t="e">
        <f>VLOOKUP(Table7[[#This Row],[Patient PHN]],'[1]MASTER LIST'!$C:$D,2,FALSE)</f>
        <v>#N/A</v>
      </c>
    </row>
    <row r="4732" spans="1:18" x14ac:dyDescent="0.25">
      <c r="A4732" s="202"/>
      <c r="B4732" s="203"/>
      <c r="C4732" s="204"/>
      <c r="D4732" s="204"/>
      <c r="E4732" s="204"/>
      <c r="F4732" s="204"/>
      <c r="G4732" s="204"/>
      <c r="H4732" s="131"/>
      <c r="I4732" s="204"/>
      <c r="J4732" s="204"/>
      <c r="K4732" s="205"/>
      <c r="L4732" s="205"/>
      <c r="M4732" s="205"/>
      <c r="N4732" s="227">
        <f>Table7[[#This Row],[Drug Cost]]+Table7[[#This Row],[Drug Markup]]+Table7[[#This Row],[Drug Dispensing Fee]]</f>
        <v>0</v>
      </c>
      <c r="O4732" s="132"/>
      <c r="P4732" s="205">
        <f>Table7[[#This Row],[Total Drug Cost]]-Table7[[#This Row],[Total Third-party Pay]]</f>
        <v>0</v>
      </c>
      <c r="Q4732" s="205"/>
      <c r="R4732" s="70" t="e">
        <f>VLOOKUP(Table7[[#This Row],[Patient PHN]],'[1]MASTER LIST'!$C:$D,2,FALSE)</f>
        <v>#N/A</v>
      </c>
    </row>
    <row r="4733" spans="1:18" x14ac:dyDescent="0.25">
      <c r="A4733" s="202"/>
      <c r="B4733" s="203"/>
      <c r="C4733" s="204"/>
      <c r="D4733" s="204"/>
      <c r="E4733" s="204"/>
      <c r="F4733" s="204"/>
      <c r="G4733" s="204"/>
      <c r="H4733" s="131"/>
      <c r="I4733" s="204"/>
      <c r="J4733" s="204"/>
      <c r="K4733" s="205"/>
      <c r="L4733" s="205"/>
      <c r="M4733" s="205"/>
      <c r="N4733" s="227">
        <f>Table7[[#This Row],[Drug Cost]]+Table7[[#This Row],[Drug Markup]]+Table7[[#This Row],[Drug Dispensing Fee]]</f>
        <v>0</v>
      </c>
      <c r="O4733" s="132"/>
      <c r="P4733" s="205">
        <f>Table7[[#This Row],[Total Drug Cost]]-Table7[[#This Row],[Total Third-party Pay]]</f>
        <v>0</v>
      </c>
      <c r="Q4733" s="205"/>
      <c r="R4733" s="70" t="e">
        <f>VLOOKUP(Table7[[#This Row],[Patient PHN]],'[1]MASTER LIST'!$C:$D,2,FALSE)</f>
        <v>#N/A</v>
      </c>
    </row>
    <row r="4734" spans="1:18" x14ac:dyDescent="0.25">
      <c r="A4734" s="202"/>
      <c r="B4734" s="203"/>
      <c r="C4734" s="204"/>
      <c r="D4734" s="204"/>
      <c r="E4734" s="204"/>
      <c r="F4734" s="204"/>
      <c r="G4734" s="204"/>
      <c r="H4734" s="131"/>
      <c r="I4734" s="204"/>
      <c r="J4734" s="204"/>
      <c r="K4734" s="205"/>
      <c r="L4734" s="205"/>
      <c r="M4734" s="205"/>
      <c r="N4734" s="227">
        <f>Table7[[#This Row],[Drug Cost]]+Table7[[#This Row],[Drug Markup]]+Table7[[#This Row],[Drug Dispensing Fee]]</f>
        <v>0</v>
      </c>
      <c r="O4734" s="132"/>
      <c r="P4734" s="205">
        <f>Table7[[#This Row],[Total Drug Cost]]-Table7[[#This Row],[Total Third-party Pay]]</f>
        <v>0</v>
      </c>
      <c r="Q4734" s="205"/>
      <c r="R4734" s="70" t="e">
        <f>VLOOKUP(Table7[[#This Row],[Patient PHN]],'[1]MASTER LIST'!$C:$D,2,FALSE)</f>
        <v>#N/A</v>
      </c>
    </row>
    <row r="4735" spans="1:18" x14ac:dyDescent="0.25">
      <c r="A4735" s="202"/>
      <c r="B4735" s="203"/>
      <c r="C4735" s="204"/>
      <c r="D4735" s="204"/>
      <c r="E4735" s="204"/>
      <c r="F4735" s="204"/>
      <c r="G4735" s="204"/>
      <c r="H4735" s="131"/>
      <c r="I4735" s="204"/>
      <c r="J4735" s="204"/>
      <c r="K4735" s="205"/>
      <c r="L4735" s="205"/>
      <c r="M4735" s="205"/>
      <c r="N4735" s="227">
        <f>Table7[[#This Row],[Drug Cost]]+Table7[[#This Row],[Drug Markup]]+Table7[[#This Row],[Drug Dispensing Fee]]</f>
        <v>0</v>
      </c>
      <c r="O4735" s="132"/>
      <c r="P4735" s="205">
        <f>Table7[[#This Row],[Total Drug Cost]]-Table7[[#This Row],[Total Third-party Pay]]</f>
        <v>0</v>
      </c>
      <c r="Q4735" s="205"/>
      <c r="R4735" s="70" t="e">
        <f>VLOOKUP(Table7[[#This Row],[Patient PHN]],'[1]MASTER LIST'!$C:$D,2,FALSE)</f>
        <v>#N/A</v>
      </c>
    </row>
    <row r="4736" spans="1:18" x14ac:dyDescent="0.25">
      <c r="A4736" s="202"/>
      <c r="B4736" s="203"/>
      <c r="C4736" s="204"/>
      <c r="D4736" s="204"/>
      <c r="E4736" s="204"/>
      <c r="F4736" s="204"/>
      <c r="G4736" s="204"/>
      <c r="H4736" s="131"/>
      <c r="I4736" s="204"/>
      <c r="J4736" s="204"/>
      <c r="K4736" s="205"/>
      <c r="L4736" s="205"/>
      <c r="M4736" s="205"/>
      <c r="N4736" s="227">
        <f>Table7[[#This Row],[Drug Cost]]+Table7[[#This Row],[Drug Markup]]+Table7[[#This Row],[Drug Dispensing Fee]]</f>
        <v>0</v>
      </c>
      <c r="O4736" s="132"/>
      <c r="P4736" s="205">
        <f>Table7[[#This Row],[Total Drug Cost]]-Table7[[#This Row],[Total Third-party Pay]]</f>
        <v>0</v>
      </c>
      <c r="Q4736" s="205"/>
      <c r="R4736" s="70" t="e">
        <f>VLOOKUP(Table7[[#This Row],[Patient PHN]],'[1]MASTER LIST'!$C:$D,2,FALSE)</f>
        <v>#N/A</v>
      </c>
    </row>
    <row r="4737" spans="1:18" x14ac:dyDescent="0.25">
      <c r="A4737" s="202"/>
      <c r="B4737" s="203"/>
      <c r="C4737" s="204"/>
      <c r="D4737" s="204"/>
      <c r="E4737" s="204"/>
      <c r="F4737" s="204"/>
      <c r="G4737" s="204"/>
      <c r="H4737" s="131"/>
      <c r="I4737" s="204"/>
      <c r="J4737" s="204"/>
      <c r="K4737" s="205"/>
      <c r="L4737" s="205"/>
      <c r="M4737" s="205"/>
      <c r="N4737" s="227">
        <f>Table7[[#This Row],[Drug Cost]]+Table7[[#This Row],[Drug Markup]]+Table7[[#This Row],[Drug Dispensing Fee]]</f>
        <v>0</v>
      </c>
      <c r="O4737" s="132"/>
      <c r="P4737" s="205">
        <f>Table7[[#This Row],[Total Drug Cost]]-Table7[[#This Row],[Total Third-party Pay]]</f>
        <v>0</v>
      </c>
      <c r="Q4737" s="205"/>
      <c r="R4737" s="70" t="e">
        <f>VLOOKUP(Table7[[#This Row],[Patient PHN]],'[1]MASTER LIST'!$C:$D,2,FALSE)</f>
        <v>#N/A</v>
      </c>
    </row>
    <row r="4738" spans="1:18" x14ac:dyDescent="0.25">
      <c r="A4738" s="202"/>
      <c r="B4738" s="203"/>
      <c r="C4738" s="204"/>
      <c r="D4738" s="204"/>
      <c r="E4738" s="204"/>
      <c r="F4738" s="204"/>
      <c r="G4738" s="204"/>
      <c r="H4738" s="131"/>
      <c r="I4738" s="204"/>
      <c r="J4738" s="204"/>
      <c r="K4738" s="205"/>
      <c r="L4738" s="205"/>
      <c r="M4738" s="205"/>
      <c r="N4738" s="227">
        <f>Table7[[#This Row],[Drug Cost]]+Table7[[#This Row],[Drug Markup]]+Table7[[#This Row],[Drug Dispensing Fee]]</f>
        <v>0</v>
      </c>
      <c r="O4738" s="132"/>
      <c r="P4738" s="205">
        <f>Table7[[#This Row],[Total Drug Cost]]-Table7[[#This Row],[Total Third-party Pay]]</f>
        <v>0</v>
      </c>
      <c r="Q4738" s="205"/>
      <c r="R4738" s="70" t="e">
        <f>VLOOKUP(Table7[[#This Row],[Patient PHN]],'[1]MASTER LIST'!$C:$D,2,FALSE)</f>
        <v>#N/A</v>
      </c>
    </row>
    <row r="4739" spans="1:18" x14ac:dyDescent="0.25">
      <c r="A4739" s="202"/>
      <c r="B4739" s="203"/>
      <c r="C4739" s="204"/>
      <c r="D4739" s="204"/>
      <c r="E4739" s="204"/>
      <c r="F4739" s="204"/>
      <c r="G4739" s="204"/>
      <c r="H4739" s="131"/>
      <c r="I4739" s="204"/>
      <c r="J4739" s="204"/>
      <c r="K4739" s="205"/>
      <c r="L4739" s="205"/>
      <c r="M4739" s="205"/>
      <c r="N4739" s="227">
        <f>Table7[[#This Row],[Drug Cost]]+Table7[[#This Row],[Drug Markup]]+Table7[[#This Row],[Drug Dispensing Fee]]</f>
        <v>0</v>
      </c>
      <c r="O4739" s="132"/>
      <c r="P4739" s="205">
        <f>Table7[[#This Row],[Total Drug Cost]]-Table7[[#This Row],[Total Third-party Pay]]</f>
        <v>0</v>
      </c>
      <c r="Q4739" s="205"/>
      <c r="R4739" s="70" t="e">
        <f>VLOOKUP(Table7[[#This Row],[Patient PHN]],'[1]MASTER LIST'!$C:$D,2,FALSE)</f>
        <v>#N/A</v>
      </c>
    </row>
    <row r="4740" spans="1:18" x14ac:dyDescent="0.25">
      <c r="A4740" s="202"/>
      <c r="B4740" s="203"/>
      <c r="C4740" s="204"/>
      <c r="D4740" s="204"/>
      <c r="E4740" s="204"/>
      <c r="F4740" s="204"/>
      <c r="G4740" s="204"/>
      <c r="H4740" s="131"/>
      <c r="I4740" s="204"/>
      <c r="J4740" s="204"/>
      <c r="K4740" s="205"/>
      <c r="L4740" s="205"/>
      <c r="M4740" s="205"/>
      <c r="N4740" s="227">
        <f>Table7[[#This Row],[Drug Cost]]+Table7[[#This Row],[Drug Markup]]+Table7[[#This Row],[Drug Dispensing Fee]]</f>
        <v>0</v>
      </c>
      <c r="O4740" s="132"/>
      <c r="P4740" s="205">
        <f>Table7[[#This Row],[Total Drug Cost]]-Table7[[#This Row],[Total Third-party Pay]]</f>
        <v>0</v>
      </c>
      <c r="Q4740" s="205"/>
      <c r="R4740" s="70" t="e">
        <f>VLOOKUP(Table7[[#This Row],[Patient PHN]],'[1]MASTER LIST'!$C:$D,2,FALSE)</f>
        <v>#N/A</v>
      </c>
    </row>
    <row r="4741" spans="1:18" x14ac:dyDescent="0.25">
      <c r="A4741" s="202"/>
      <c r="B4741" s="203"/>
      <c r="C4741" s="204"/>
      <c r="D4741" s="204"/>
      <c r="E4741" s="204"/>
      <c r="F4741" s="204"/>
      <c r="G4741" s="204"/>
      <c r="H4741" s="131"/>
      <c r="I4741" s="204"/>
      <c r="J4741" s="204"/>
      <c r="K4741" s="205"/>
      <c r="L4741" s="205"/>
      <c r="M4741" s="205"/>
      <c r="N4741" s="227">
        <f>Table7[[#This Row],[Drug Cost]]+Table7[[#This Row],[Drug Markup]]+Table7[[#This Row],[Drug Dispensing Fee]]</f>
        <v>0</v>
      </c>
      <c r="O4741" s="132"/>
      <c r="P4741" s="205">
        <f>Table7[[#This Row],[Total Drug Cost]]-Table7[[#This Row],[Total Third-party Pay]]</f>
        <v>0</v>
      </c>
      <c r="Q4741" s="205"/>
      <c r="R4741" s="70" t="e">
        <f>VLOOKUP(Table7[[#This Row],[Patient PHN]],'[1]MASTER LIST'!$C:$D,2,FALSE)</f>
        <v>#N/A</v>
      </c>
    </row>
    <row r="4742" spans="1:18" x14ac:dyDescent="0.25">
      <c r="A4742" s="202"/>
      <c r="B4742" s="203"/>
      <c r="C4742" s="204"/>
      <c r="D4742" s="204"/>
      <c r="E4742" s="204"/>
      <c r="F4742" s="204"/>
      <c r="G4742" s="204"/>
      <c r="H4742" s="131"/>
      <c r="I4742" s="204"/>
      <c r="J4742" s="204"/>
      <c r="K4742" s="205"/>
      <c r="L4742" s="205"/>
      <c r="M4742" s="205"/>
      <c r="N4742" s="227">
        <f>Table7[[#This Row],[Drug Cost]]+Table7[[#This Row],[Drug Markup]]+Table7[[#This Row],[Drug Dispensing Fee]]</f>
        <v>0</v>
      </c>
      <c r="O4742" s="132"/>
      <c r="P4742" s="205">
        <f>Table7[[#This Row],[Total Drug Cost]]-Table7[[#This Row],[Total Third-party Pay]]</f>
        <v>0</v>
      </c>
      <c r="Q4742" s="205"/>
      <c r="R4742" s="70" t="e">
        <f>VLOOKUP(Table7[[#This Row],[Patient PHN]],'[1]MASTER LIST'!$C:$D,2,FALSE)</f>
        <v>#N/A</v>
      </c>
    </row>
    <row r="4743" spans="1:18" x14ac:dyDescent="0.25">
      <c r="A4743" s="202"/>
      <c r="B4743" s="203"/>
      <c r="C4743" s="204"/>
      <c r="D4743" s="204"/>
      <c r="E4743" s="204"/>
      <c r="F4743" s="204"/>
      <c r="G4743" s="204"/>
      <c r="H4743" s="131"/>
      <c r="I4743" s="204"/>
      <c r="J4743" s="204"/>
      <c r="K4743" s="205"/>
      <c r="L4743" s="205"/>
      <c r="M4743" s="205"/>
      <c r="N4743" s="227">
        <f>Table7[[#This Row],[Drug Cost]]+Table7[[#This Row],[Drug Markup]]+Table7[[#This Row],[Drug Dispensing Fee]]</f>
        <v>0</v>
      </c>
      <c r="O4743" s="132"/>
      <c r="P4743" s="205">
        <f>Table7[[#This Row],[Total Drug Cost]]-Table7[[#This Row],[Total Third-party Pay]]</f>
        <v>0</v>
      </c>
      <c r="Q4743" s="205"/>
      <c r="R4743" s="70" t="e">
        <f>VLOOKUP(Table7[[#This Row],[Patient PHN]],'[1]MASTER LIST'!$C:$D,2,FALSE)</f>
        <v>#N/A</v>
      </c>
    </row>
    <row r="4744" spans="1:18" x14ac:dyDescent="0.25">
      <c r="A4744" s="202"/>
      <c r="B4744" s="203"/>
      <c r="C4744" s="204"/>
      <c r="D4744" s="204"/>
      <c r="E4744" s="204"/>
      <c r="F4744" s="204"/>
      <c r="G4744" s="204"/>
      <c r="H4744" s="131"/>
      <c r="I4744" s="204"/>
      <c r="J4744" s="204"/>
      <c r="K4744" s="205"/>
      <c r="L4744" s="205"/>
      <c r="M4744" s="205"/>
      <c r="N4744" s="227">
        <f>Table7[[#This Row],[Drug Cost]]+Table7[[#This Row],[Drug Markup]]+Table7[[#This Row],[Drug Dispensing Fee]]</f>
        <v>0</v>
      </c>
      <c r="O4744" s="132"/>
      <c r="P4744" s="205">
        <f>Table7[[#This Row],[Total Drug Cost]]-Table7[[#This Row],[Total Third-party Pay]]</f>
        <v>0</v>
      </c>
      <c r="Q4744" s="205"/>
      <c r="R4744" s="70" t="e">
        <f>VLOOKUP(Table7[[#This Row],[Patient PHN]],'[1]MASTER LIST'!$C:$D,2,FALSE)</f>
        <v>#N/A</v>
      </c>
    </row>
    <row r="4745" spans="1:18" x14ac:dyDescent="0.25">
      <c r="A4745" s="202"/>
      <c r="B4745" s="203"/>
      <c r="C4745" s="204"/>
      <c r="D4745" s="204"/>
      <c r="E4745" s="204"/>
      <c r="F4745" s="204"/>
      <c r="G4745" s="204"/>
      <c r="H4745" s="131"/>
      <c r="I4745" s="204"/>
      <c r="J4745" s="204"/>
      <c r="K4745" s="205"/>
      <c r="L4745" s="205"/>
      <c r="M4745" s="205"/>
      <c r="N4745" s="227">
        <f>Table7[[#This Row],[Drug Cost]]+Table7[[#This Row],[Drug Markup]]+Table7[[#This Row],[Drug Dispensing Fee]]</f>
        <v>0</v>
      </c>
      <c r="O4745" s="132"/>
      <c r="P4745" s="205">
        <f>Table7[[#This Row],[Total Drug Cost]]-Table7[[#This Row],[Total Third-party Pay]]</f>
        <v>0</v>
      </c>
      <c r="Q4745" s="205"/>
      <c r="R4745" s="70" t="e">
        <f>VLOOKUP(Table7[[#This Row],[Patient PHN]],'[1]MASTER LIST'!$C:$D,2,FALSE)</f>
        <v>#N/A</v>
      </c>
    </row>
    <row r="4746" spans="1:18" x14ac:dyDescent="0.25">
      <c r="A4746" s="202"/>
      <c r="B4746" s="203"/>
      <c r="C4746" s="204"/>
      <c r="D4746" s="204"/>
      <c r="E4746" s="204"/>
      <c r="F4746" s="204"/>
      <c r="G4746" s="204"/>
      <c r="H4746" s="131"/>
      <c r="I4746" s="204"/>
      <c r="J4746" s="204"/>
      <c r="K4746" s="205"/>
      <c r="L4746" s="205"/>
      <c r="M4746" s="205"/>
      <c r="N4746" s="227">
        <f>Table7[[#This Row],[Drug Cost]]+Table7[[#This Row],[Drug Markup]]+Table7[[#This Row],[Drug Dispensing Fee]]</f>
        <v>0</v>
      </c>
      <c r="O4746" s="132"/>
      <c r="P4746" s="205">
        <f>Table7[[#This Row],[Total Drug Cost]]-Table7[[#This Row],[Total Third-party Pay]]</f>
        <v>0</v>
      </c>
      <c r="Q4746" s="205"/>
      <c r="R4746" s="70" t="e">
        <f>VLOOKUP(Table7[[#This Row],[Patient PHN]],'[1]MASTER LIST'!$C:$D,2,FALSE)</f>
        <v>#N/A</v>
      </c>
    </row>
    <row r="4747" spans="1:18" x14ac:dyDescent="0.25">
      <c r="A4747" s="202"/>
      <c r="B4747" s="203"/>
      <c r="C4747" s="204"/>
      <c r="D4747" s="204"/>
      <c r="E4747" s="204"/>
      <c r="F4747" s="204"/>
      <c r="G4747" s="204"/>
      <c r="H4747" s="131"/>
      <c r="I4747" s="204"/>
      <c r="J4747" s="204"/>
      <c r="K4747" s="205"/>
      <c r="L4747" s="205"/>
      <c r="M4747" s="205"/>
      <c r="N4747" s="227">
        <f>Table7[[#This Row],[Drug Cost]]+Table7[[#This Row],[Drug Markup]]+Table7[[#This Row],[Drug Dispensing Fee]]</f>
        <v>0</v>
      </c>
      <c r="O4747" s="132"/>
      <c r="P4747" s="205">
        <f>Table7[[#This Row],[Total Drug Cost]]-Table7[[#This Row],[Total Third-party Pay]]</f>
        <v>0</v>
      </c>
      <c r="Q4747" s="205"/>
      <c r="R4747" s="70" t="e">
        <f>VLOOKUP(Table7[[#This Row],[Patient PHN]],'[1]MASTER LIST'!$C:$D,2,FALSE)</f>
        <v>#N/A</v>
      </c>
    </row>
    <row r="4748" spans="1:18" x14ac:dyDescent="0.25">
      <c r="A4748" s="202"/>
      <c r="B4748" s="203"/>
      <c r="C4748" s="204"/>
      <c r="D4748" s="204"/>
      <c r="E4748" s="204"/>
      <c r="F4748" s="204"/>
      <c r="G4748" s="204"/>
      <c r="H4748" s="131"/>
      <c r="I4748" s="204"/>
      <c r="J4748" s="204"/>
      <c r="K4748" s="205"/>
      <c r="L4748" s="205"/>
      <c r="M4748" s="205"/>
      <c r="N4748" s="227">
        <f>Table7[[#This Row],[Drug Cost]]+Table7[[#This Row],[Drug Markup]]+Table7[[#This Row],[Drug Dispensing Fee]]</f>
        <v>0</v>
      </c>
      <c r="O4748" s="132"/>
      <c r="P4748" s="205">
        <f>Table7[[#This Row],[Total Drug Cost]]-Table7[[#This Row],[Total Third-party Pay]]</f>
        <v>0</v>
      </c>
      <c r="Q4748" s="205"/>
      <c r="R4748" s="70" t="e">
        <f>VLOOKUP(Table7[[#This Row],[Patient PHN]],'[1]MASTER LIST'!$C:$D,2,FALSE)</f>
        <v>#N/A</v>
      </c>
    </row>
    <row r="4749" spans="1:18" x14ac:dyDescent="0.25">
      <c r="A4749" s="202"/>
      <c r="B4749" s="203"/>
      <c r="C4749" s="204"/>
      <c r="D4749" s="204"/>
      <c r="E4749" s="204"/>
      <c r="F4749" s="204"/>
      <c r="G4749" s="204"/>
      <c r="H4749" s="131"/>
      <c r="I4749" s="204"/>
      <c r="J4749" s="204"/>
      <c r="K4749" s="205"/>
      <c r="L4749" s="205"/>
      <c r="M4749" s="205"/>
      <c r="N4749" s="227">
        <f>Table7[[#This Row],[Drug Cost]]+Table7[[#This Row],[Drug Markup]]+Table7[[#This Row],[Drug Dispensing Fee]]</f>
        <v>0</v>
      </c>
      <c r="O4749" s="132"/>
      <c r="P4749" s="205">
        <f>Table7[[#This Row],[Total Drug Cost]]-Table7[[#This Row],[Total Third-party Pay]]</f>
        <v>0</v>
      </c>
      <c r="Q4749" s="205"/>
      <c r="R4749" s="70" t="e">
        <f>VLOOKUP(Table7[[#This Row],[Patient PHN]],'[1]MASTER LIST'!$C:$D,2,FALSE)</f>
        <v>#N/A</v>
      </c>
    </row>
    <row r="4750" spans="1:18" x14ac:dyDescent="0.25">
      <c r="A4750" s="202"/>
      <c r="B4750" s="203"/>
      <c r="C4750" s="204"/>
      <c r="D4750" s="204"/>
      <c r="E4750" s="204"/>
      <c r="F4750" s="204"/>
      <c r="G4750" s="204"/>
      <c r="H4750" s="131"/>
      <c r="I4750" s="204"/>
      <c r="J4750" s="204"/>
      <c r="K4750" s="205"/>
      <c r="L4750" s="205"/>
      <c r="M4750" s="205"/>
      <c r="N4750" s="227">
        <f>Table7[[#This Row],[Drug Cost]]+Table7[[#This Row],[Drug Markup]]+Table7[[#This Row],[Drug Dispensing Fee]]</f>
        <v>0</v>
      </c>
      <c r="O4750" s="132"/>
      <c r="P4750" s="205">
        <f>Table7[[#This Row],[Total Drug Cost]]-Table7[[#This Row],[Total Third-party Pay]]</f>
        <v>0</v>
      </c>
      <c r="Q4750" s="205"/>
      <c r="R4750" s="70" t="e">
        <f>VLOOKUP(Table7[[#This Row],[Patient PHN]],'[1]MASTER LIST'!$C:$D,2,FALSE)</f>
        <v>#N/A</v>
      </c>
    </row>
    <row r="4751" spans="1:18" x14ac:dyDescent="0.25">
      <c r="A4751" s="202"/>
      <c r="B4751" s="203"/>
      <c r="C4751" s="204"/>
      <c r="D4751" s="204"/>
      <c r="E4751" s="204"/>
      <c r="F4751" s="204"/>
      <c r="G4751" s="204"/>
      <c r="H4751" s="131"/>
      <c r="I4751" s="204"/>
      <c r="J4751" s="204"/>
      <c r="K4751" s="205"/>
      <c r="L4751" s="205"/>
      <c r="M4751" s="205"/>
      <c r="N4751" s="227">
        <f>Table7[[#This Row],[Drug Cost]]+Table7[[#This Row],[Drug Markup]]+Table7[[#This Row],[Drug Dispensing Fee]]</f>
        <v>0</v>
      </c>
      <c r="O4751" s="132"/>
      <c r="P4751" s="205">
        <f>Table7[[#This Row],[Total Drug Cost]]-Table7[[#This Row],[Total Third-party Pay]]</f>
        <v>0</v>
      </c>
      <c r="Q4751" s="205"/>
      <c r="R4751" s="70" t="e">
        <f>VLOOKUP(Table7[[#This Row],[Patient PHN]],'[1]MASTER LIST'!$C:$D,2,FALSE)</f>
        <v>#N/A</v>
      </c>
    </row>
    <row r="4752" spans="1:18" x14ac:dyDescent="0.25">
      <c r="A4752" s="202"/>
      <c r="B4752" s="203"/>
      <c r="C4752" s="204"/>
      <c r="D4752" s="204"/>
      <c r="E4752" s="204"/>
      <c r="F4752" s="204"/>
      <c r="G4752" s="204"/>
      <c r="H4752" s="131"/>
      <c r="I4752" s="204"/>
      <c r="J4752" s="204"/>
      <c r="K4752" s="205"/>
      <c r="L4752" s="205"/>
      <c r="M4752" s="205"/>
      <c r="N4752" s="227">
        <f>Table7[[#This Row],[Drug Cost]]+Table7[[#This Row],[Drug Markup]]+Table7[[#This Row],[Drug Dispensing Fee]]</f>
        <v>0</v>
      </c>
      <c r="O4752" s="132"/>
      <c r="P4752" s="205">
        <f>Table7[[#This Row],[Total Drug Cost]]-Table7[[#This Row],[Total Third-party Pay]]</f>
        <v>0</v>
      </c>
      <c r="Q4752" s="205"/>
      <c r="R4752" s="70" t="e">
        <f>VLOOKUP(Table7[[#This Row],[Patient PHN]],'[1]MASTER LIST'!$C:$D,2,FALSE)</f>
        <v>#N/A</v>
      </c>
    </row>
    <row r="4753" spans="1:18" x14ac:dyDescent="0.25">
      <c r="A4753" s="202"/>
      <c r="B4753" s="203"/>
      <c r="C4753" s="204"/>
      <c r="D4753" s="204"/>
      <c r="E4753" s="204"/>
      <c r="F4753" s="204"/>
      <c r="G4753" s="204"/>
      <c r="H4753" s="131"/>
      <c r="I4753" s="204"/>
      <c r="J4753" s="204"/>
      <c r="K4753" s="205"/>
      <c r="L4753" s="205"/>
      <c r="M4753" s="205"/>
      <c r="N4753" s="227">
        <f>Table7[[#This Row],[Drug Cost]]+Table7[[#This Row],[Drug Markup]]+Table7[[#This Row],[Drug Dispensing Fee]]</f>
        <v>0</v>
      </c>
      <c r="O4753" s="132"/>
      <c r="P4753" s="205">
        <f>Table7[[#This Row],[Total Drug Cost]]-Table7[[#This Row],[Total Third-party Pay]]</f>
        <v>0</v>
      </c>
      <c r="Q4753" s="205"/>
      <c r="R4753" s="70" t="e">
        <f>VLOOKUP(Table7[[#This Row],[Patient PHN]],'[1]MASTER LIST'!$C:$D,2,FALSE)</f>
        <v>#N/A</v>
      </c>
    </row>
    <row r="4754" spans="1:18" x14ac:dyDescent="0.25">
      <c r="A4754" s="202"/>
      <c r="B4754" s="203"/>
      <c r="C4754" s="204"/>
      <c r="D4754" s="204"/>
      <c r="E4754" s="204"/>
      <c r="F4754" s="204"/>
      <c r="G4754" s="204"/>
      <c r="H4754" s="131"/>
      <c r="I4754" s="204"/>
      <c r="J4754" s="204"/>
      <c r="K4754" s="205"/>
      <c r="L4754" s="205"/>
      <c r="M4754" s="205"/>
      <c r="N4754" s="227">
        <f>Table7[[#This Row],[Drug Cost]]+Table7[[#This Row],[Drug Markup]]+Table7[[#This Row],[Drug Dispensing Fee]]</f>
        <v>0</v>
      </c>
      <c r="O4754" s="132"/>
      <c r="P4754" s="205">
        <f>Table7[[#This Row],[Total Drug Cost]]-Table7[[#This Row],[Total Third-party Pay]]</f>
        <v>0</v>
      </c>
      <c r="Q4754" s="205"/>
      <c r="R4754" s="70" t="e">
        <f>VLOOKUP(Table7[[#This Row],[Patient PHN]],'[1]MASTER LIST'!$C:$D,2,FALSE)</f>
        <v>#N/A</v>
      </c>
    </row>
    <row r="4755" spans="1:18" x14ac:dyDescent="0.25">
      <c r="A4755" s="202"/>
      <c r="B4755" s="203"/>
      <c r="C4755" s="204"/>
      <c r="D4755" s="204"/>
      <c r="E4755" s="204"/>
      <c r="F4755" s="204"/>
      <c r="G4755" s="204"/>
      <c r="H4755" s="131"/>
      <c r="I4755" s="204"/>
      <c r="J4755" s="204"/>
      <c r="K4755" s="205"/>
      <c r="L4755" s="205"/>
      <c r="M4755" s="205"/>
      <c r="N4755" s="227">
        <f>Table7[[#This Row],[Drug Cost]]+Table7[[#This Row],[Drug Markup]]+Table7[[#This Row],[Drug Dispensing Fee]]</f>
        <v>0</v>
      </c>
      <c r="O4755" s="132"/>
      <c r="P4755" s="205">
        <f>Table7[[#This Row],[Total Drug Cost]]-Table7[[#This Row],[Total Third-party Pay]]</f>
        <v>0</v>
      </c>
      <c r="Q4755" s="205"/>
      <c r="R4755" s="70" t="e">
        <f>VLOOKUP(Table7[[#This Row],[Patient PHN]],'[1]MASTER LIST'!$C:$D,2,FALSE)</f>
        <v>#N/A</v>
      </c>
    </row>
    <row r="4756" spans="1:18" x14ac:dyDescent="0.25">
      <c r="A4756" s="202"/>
      <c r="B4756" s="203"/>
      <c r="C4756" s="204"/>
      <c r="D4756" s="204"/>
      <c r="E4756" s="204"/>
      <c r="F4756" s="204"/>
      <c r="G4756" s="204"/>
      <c r="H4756" s="131"/>
      <c r="I4756" s="204"/>
      <c r="J4756" s="204"/>
      <c r="K4756" s="205"/>
      <c r="L4756" s="205"/>
      <c r="M4756" s="205"/>
      <c r="N4756" s="227">
        <f>Table7[[#This Row],[Drug Cost]]+Table7[[#This Row],[Drug Markup]]+Table7[[#This Row],[Drug Dispensing Fee]]</f>
        <v>0</v>
      </c>
      <c r="O4756" s="132"/>
      <c r="P4756" s="205">
        <f>Table7[[#This Row],[Total Drug Cost]]-Table7[[#This Row],[Total Third-party Pay]]</f>
        <v>0</v>
      </c>
      <c r="Q4756" s="205"/>
      <c r="R4756" s="70" t="e">
        <f>VLOOKUP(Table7[[#This Row],[Patient PHN]],'[1]MASTER LIST'!$C:$D,2,FALSE)</f>
        <v>#N/A</v>
      </c>
    </row>
    <row r="4757" spans="1:18" x14ac:dyDescent="0.25">
      <c r="A4757" s="202"/>
      <c r="B4757" s="203"/>
      <c r="C4757" s="204"/>
      <c r="D4757" s="204"/>
      <c r="E4757" s="204"/>
      <c r="F4757" s="204"/>
      <c r="G4757" s="204"/>
      <c r="H4757" s="131"/>
      <c r="I4757" s="204"/>
      <c r="J4757" s="204"/>
      <c r="K4757" s="205"/>
      <c r="L4757" s="205"/>
      <c r="M4757" s="205"/>
      <c r="N4757" s="227">
        <f>Table7[[#This Row],[Drug Cost]]+Table7[[#This Row],[Drug Markup]]+Table7[[#This Row],[Drug Dispensing Fee]]</f>
        <v>0</v>
      </c>
      <c r="O4757" s="132"/>
      <c r="P4757" s="205">
        <f>Table7[[#This Row],[Total Drug Cost]]-Table7[[#This Row],[Total Third-party Pay]]</f>
        <v>0</v>
      </c>
      <c r="Q4757" s="205"/>
      <c r="R4757" s="70" t="e">
        <f>VLOOKUP(Table7[[#This Row],[Patient PHN]],'[1]MASTER LIST'!$C:$D,2,FALSE)</f>
        <v>#N/A</v>
      </c>
    </row>
    <row r="4758" spans="1:18" x14ac:dyDescent="0.25">
      <c r="A4758" s="202"/>
      <c r="B4758" s="203"/>
      <c r="C4758" s="204"/>
      <c r="D4758" s="204"/>
      <c r="E4758" s="204"/>
      <c r="F4758" s="204"/>
      <c r="G4758" s="204"/>
      <c r="H4758" s="131"/>
      <c r="I4758" s="204"/>
      <c r="J4758" s="204"/>
      <c r="K4758" s="205"/>
      <c r="L4758" s="205"/>
      <c r="M4758" s="205"/>
      <c r="N4758" s="227">
        <f>Table7[[#This Row],[Drug Cost]]+Table7[[#This Row],[Drug Markup]]+Table7[[#This Row],[Drug Dispensing Fee]]</f>
        <v>0</v>
      </c>
      <c r="O4758" s="132"/>
      <c r="P4758" s="205">
        <f>Table7[[#This Row],[Total Drug Cost]]-Table7[[#This Row],[Total Third-party Pay]]</f>
        <v>0</v>
      </c>
      <c r="Q4758" s="205"/>
      <c r="R4758" s="70" t="e">
        <f>VLOOKUP(Table7[[#This Row],[Patient PHN]],'[1]MASTER LIST'!$C:$D,2,FALSE)</f>
        <v>#N/A</v>
      </c>
    </row>
    <row r="4759" spans="1:18" x14ac:dyDescent="0.25">
      <c r="A4759" s="202"/>
      <c r="B4759" s="203"/>
      <c r="C4759" s="204"/>
      <c r="D4759" s="204"/>
      <c r="E4759" s="204"/>
      <c r="F4759" s="204"/>
      <c r="G4759" s="204"/>
      <c r="H4759" s="131"/>
      <c r="I4759" s="204"/>
      <c r="J4759" s="204"/>
      <c r="K4759" s="205"/>
      <c r="L4759" s="205"/>
      <c r="M4759" s="205"/>
      <c r="N4759" s="227">
        <f>Table7[[#This Row],[Drug Cost]]+Table7[[#This Row],[Drug Markup]]+Table7[[#This Row],[Drug Dispensing Fee]]</f>
        <v>0</v>
      </c>
      <c r="O4759" s="132"/>
      <c r="P4759" s="205">
        <f>Table7[[#This Row],[Total Drug Cost]]-Table7[[#This Row],[Total Third-party Pay]]</f>
        <v>0</v>
      </c>
      <c r="Q4759" s="205"/>
      <c r="R4759" s="70" t="e">
        <f>VLOOKUP(Table7[[#This Row],[Patient PHN]],'[1]MASTER LIST'!$C:$D,2,FALSE)</f>
        <v>#N/A</v>
      </c>
    </row>
    <row r="4760" spans="1:18" x14ac:dyDescent="0.25">
      <c r="A4760" s="202"/>
      <c r="B4760" s="203"/>
      <c r="C4760" s="204"/>
      <c r="D4760" s="204"/>
      <c r="E4760" s="204"/>
      <c r="F4760" s="204"/>
      <c r="G4760" s="204"/>
      <c r="H4760" s="131"/>
      <c r="I4760" s="204"/>
      <c r="J4760" s="204"/>
      <c r="K4760" s="205"/>
      <c r="L4760" s="205"/>
      <c r="M4760" s="205"/>
      <c r="N4760" s="227">
        <f>Table7[[#This Row],[Drug Cost]]+Table7[[#This Row],[Drug Markup]]+Table7[[#This Row],[Drug Dispensing Fee]]</f>
        <v>0</v>
      </c>
      <c r="O4760" s="132"/>
      <c r="P4760" s="205">
        <f>Table7[[#This Row],[Total Drug Cost]]-Table7[[#This Row],[Total Third-party Pay]]</f>
        <v>0</v>
      </c>
      <c r="Q4760" s="205"/>
      <c r="R4760" s="70" t="e">
        <f>VLOOKUP(Table7[[#This Row],[Patient PHN]],'[1]MASTER LIST'!$C:$D,2,FALSE)</f>
        <v>#N/A</v>
      </c>
    </row>
    <row r="4761" spans="1:18" x14ac:dyDescent="0.25">
      <c r="A4761" s="202"/>
      <c r="B4761" s="203"/>
      <c r="C4761" s="204"/>
      <c r="D4761" s="204"/>
      <c r="E4761" s="204"/>
      <c r="F4761" s="204"/>
      <c r="G4761" s="204"/>
      <c r="H4761" s="131"/>
      <c r="I4761" s="204"/>
      <c r="J4761" s="204"/>
      <c r="K4761" s="205"/>
      <c r="L4761" s="205"/>
      <c r="M4761" s="205"/>
      <c r="N4761" s="227">
        <f>Table7[[#This Row],[Drug Cost]]+Table7[[#This Row],[Drug Markup]]+Table7[[#This Row],[Drug Dispensing Fee]]</f>
        <v>0</v>
      </c>
      <c r="O4761" s="132"/>
      <c r="P4761" s="205">
        <f>Table7[[#This Row],[Total Drug Cost]]-Table7[[#This Row],[Total Third-party Pay]]</f>
        <v>0</v>
      </c>
      <c r="Q4761" s="205"/>
      <c r="R4761" s="70" t="e">
        <f>VLOOKUP(Table7[[#This Row],[Patient PHN]],'[1]MASTER LIST'!$C:$D,2,FALSE)</f>
        <v>#N/A</v>
      </c>
    </row>
    <row r="4762" spans="1:18" x14ac:dyDescent="0.25">
      <c r="A4762" s="202"/>
      <c r="B4762" s="203"/>
      <c r="C4762" s="204"/>
      <c r="D4762" s="204"/>
      <c r="E4762" s="204"/>
      <c r="F4762" s="204"/>
      <c r="G4762" s="204"/>
      <c r="H4762" s="131"/>
      <c r="I4762" s="204"/>
      <c r="J4762" s="204"/>
      <c r="K4762" s="205"/>
      <c r="L4762" s="205"/>
      <c r="M4762" s="205"/>
      <c r="N4762" s="227">
        <f>Table7[[#This Row],[Drug Cost]]+Table7[[#This Row],[Drug Markup]]+Table7[[#This Row],[Drug Dispensing Fee]]</f>
        <v>0</v>
      </c>
      <c r="O4762" s="132"/>
      <c r="P4762" s="205">
        <f>Table7[[#This Row],[Total Drug Cost]]-Table7[[#This Row],[Total Third-party Pay]]</f>
        <v>0</v>
      </c>
      <c r="Q4762" s="205"/>
      <c r="R4762" s="70" t="e">
        <f>VLOOKUP(Table7[[#This Row],[Patient PHN]],'[1]MASTER LIST'!$C:$D,2,FALSE)</f>
        <v>#N/A</v>
      </c>
    </row>
    <row r="4763" spans="1:18" x14ac:dyDescent="0.25">
      <c r="A4763" s="202"/>
      <c r="B4763" s="203"/>
      <c r="C4763" s="204"/>
      <c r="D4763" s="204"/>
      <c r="E4763" s="204"/>
      <c r="F4763" s="204"/>
      <c r="G4763" s="204"/>
      <c r="H4763" s="131"/>
      <c r="I4763" s="204"/>
      <c r="J4763" s="204"/>
      <c r="K4763" s="205"/>
      <c r="L4763" s="205"/>
      <c r="M4763" s="205"/>
      <c r="N4763" s="227">
        <f>Table7[[#This Row],[Drug Cost]]+Table7[[#This Row],[Drug Markup]]+Table7[[#This Row],[Drug Dispensing Fee]]</f>
        <v>0</v>
      </c>
      <c r="O4763" s="132"/>
      <c r="P4763" s="205">
        <f>Table7[[#This Row],[Total Drug Cost]]-Table7[[#This Row],[Total Third-party Pay]]</f>
        <v>0</v>
      </c>
      <c r="Q4763" s="205"/>
      <c r="R4763" s="70" t="e">
        <f>VLOOKUP(Table7[[#This Row],[Patient PHN]],'[1]MASTER LIST'!$C:$D,2,FALSE)</f>
        <v>#N/A</v>
      </c>
    </row>
    <row r="4764" spans="1:18" x14ac:dyDescent="0.25">
      <c r="A4764" s="202"/>
      <c r="B4764" s="203"/>
      <c r="C4764" s="204"/>
      <c r="D4764" s="204"/>
      <c r="E4764" s="204"/>
      <c r="F4764" s="204"/>
      <c r="G4764" s="204"/>
      <c r="H4764" s="131"/>
      <c r="I4764" s="204"/>
      <c r="J4764" s="204"/>
      <c r="K4764" s="205"/>
      <c r="L4764" s="205"/>
      <c r="M4764" s="205"/>
      <c r="N4764" s="227">
        <f>Table7[[#This Row],[Drug Cost]]+Table7[[#This Row],[Drug Markup]]+Table7[[#This Row],[Drug Dispensing Fee]]</f>
        <v>0</v>
      </c>
      <c r="O4764" s="132"/>
      <c r="P4764" s="205">
        <f>Table7[[#This Row],[Total Drug Cost]]-Table7[[#This Row],[Total Third-party Pay]]</f>
        <v>0</v>
      </c>
      <c r="Q4764" s="205"/>
      <c r="R4764" s="70" t="e">
        <f>VLOOKUP(Table7[[#This Row],[Patient PHN]],'[1]MASTER LIST'!$C:$D,2,FALSE)</f>
        <v>#N/A</v>
      </c>
    </row>
    <row r="4765" spans="1:18" x14ac:dyDescent="0.25">
      <c r="A4765" s="202"/>
      <c r="B4765" s="203"/>
      <c r="C4765" s="204"/>
      <c r="D4765" s="204"/>
      <c r="E4765" s="204"/>
      <c r="F4765" s="204"/>
      <c r="G4765" s="204"/>
      <c r="H4765" s="131"/>
      <c r="I4765" s="204"/>
      <c r="J4765" s="204"/>
      <c r="K4765" s="205"/>
      <c r="L4765" s="205"/>
      <c r="M4765" s="205"/>
      <c r="N4765" s="227">
        <f>Table7[[#This Row],[Drug Cost]]+Table7[[#This Row],[Drug Markup]]+Table7[[#This Row],[Drug Dispensing Fee]]</f>
        <v>0</v>
      </c>
      <c r="O4765" s="132"/>
      <c r="P4765" s="205">
        <f>Table7[[#This Row],[Total Drug Cost]]-Table7[[#This Row],[Total Third-party Pay]]</f>
        <v>0</v>
      </c>
      <c r="Q4765" s="205"/>
      <c r="R4765" s="70" t="e">
        <f>VLOOKUP(Table7[[#This Row],[Patient PHN]],'[1]MASTER LIST'!$C:$D,2,FALSE)</f>
        <v>#N/A</v>
      </c>
    </row>
    <row r="4766" spans="1:18" x14ac:dyDescent="0.25">
      <c r="A4766" s="202"/>
      <c r="B4766" s="203"/>
      <c r="C4766" s="204"/>
      <c r="D4766" s="204"/>
      <c r="E4766" s="204"/>
      <c r="F4766" s="204"/>
      <c r="G4766" s="204"/>
      <c r="H4766" s="131"/>
      <c r="I4766" s="204"/>
      <c r="J4766" s="204"/>
      <c r="K4766" s="205"/>
      <c r="L4766" s="205"/>
      <c r="M4766" s="205"/>
      <c r="N4766" s="227">
        <f>Table7[[#This Row],[Drug Cost]]+Table7[[#This Row],[Drug Markup]]+Table7[[#This Row],[Drug Dispensing Fee]]</f>
        <v>0</v>
      </c>
      <c r="O4766" s="132"/>
      <c r="P4766" s="205">
        <f>Table7[[#This Row],[Total Drug Cost]]-Table7[[#This Row],[Total Third-party Pay]]</f>
        <v>0</v>
      </c>
      <c r="Q4766" s="205"/>
      <c r="R4766" s="70" t="e">
        <f>VLOOKUP(Table7[[#This Row],[Patient PHN]],'[1]MASTER LIST'!$C:$D,2,FALSE)</f>
        <v>#N/A</v>
      </c>
    </row>
    <row r="4767" spans="1:18" x14ac:dyDescent="0.25">
      <c r="A4767" s="202"/>
      <c r="B4767" s="203"/>
      <c r="C4767" s="204"/>
      <c r="D4767" s="204"/>
      <c r="E4767" s="204"/>
      <c r="F4767" s="204"/>
      <c r="G4767" s="204"/>
      <c r="H4767" s="131"/>
      <c r="I4767" s="204"/>
      <c r="J4767" s="204"/>
      <c r="K4767" s="205"/>
      <c r="L4767" s="205"/>
      <c r="M4767" s="205"/>
      <c r="N4767" s="227">
        <f>Table7[[#This Row],[Drug Cost]]+Table7[[#This Row],[Drug Markup]]+Table7[[#This Row],[Drug Dispensing Fee]]</f>
        <v>0</v>
      </c>
      <c r="O4767" s="132"/>
      <c r="P4767" s="205">
        <f>Table7[[#This Row],[Total Drug Cost]]-Table7[[#This Row],[Total Third-party Pay]]</f>
        <v>0</v>
      </c>
      <c r="Q4767" s="205"/>
      <c r="R4767" s="70" t="e">
        <f>VLOOKUP(Table7[[#This Row],[Patient PHN]],'[1]MASTER LIST'!$C:$D,2,FALSE)</f>
        <v>#N/A</v>
      </c>
    </row>
    <row r="4768" spans="1:18" x14ac:dyDescent="0.25">
      <c r="A4768" s="202"/>
      <c r="B4768" s="203"/>
      <c r="C4768" s="204"/>
      <c r="D4768" s="204"/>
      <c r="E4768" s="204"/>
      <c r="F4768" s="204"/>
      <c r="G4768" s="204"/>
      <c r="H4768" s="131"/>
      <c r="I4768" s="204"/>
      <c r="J4768" s="204"/>
      <c r="K4768" s="205"/>
      <c r="L4768" s="205"/>
      <c r="M4768" s="205"/>
      <c r="N4768" s="227">
        <f>Table7[[#This Row],[Drug Cost]]+Table7[[#This Row],[Drug Markup]]+Table7[[#This Row],[Drug Dispensing Fee]]</f>
        <v>0</v>
      </c>
      <c r="O4768" s="132"/>
      <c r="P4768" s="205">
        <f>Table7[[#This Row],[Total Drug Cost]]-Table7[[#This Row],[Total Third-party Pay]]</f>
        <v>0</v>
      </c>
      <c r="Q4768" s="205"/>
      <c r="R4768" s="70" t="e">
        <f>VLOOKUP(Table7[[#This Row],[Patient PHN]],'[1]MASTER LIST'!$C:$D,2,FALSE)</f>
        <v>#N/A</v>
      </c>
    </row>
    <row r="4769" spans="1:18" x14ac:dyDescent="0.25">
      <c r="A4769" s="202"/>
      <c r="B4769" s="203"/>
      <c r="C4769" s="204"/>
      <c r="D4769" s="204"/>
      <c r="E4769" s="204"/>
      <c r="F4769" s="204"/>
      <c r="G4769" s="204"/>
      <c r="H4769" s="131"/>
      <c r="I4769" s="204"/>
      <c r="J4769" s="204"/>
      <c r="K4769" s="205"/>
      <c r="L4769" s="205"/>
      <c r="M4769" s="205"/>
      <c r="N4769" s="227">
        <f>Table7[[#This Row],[Drug Cost]]+Table7[[#This Row],[Drug Markup]]+Table7[[#This Row],[Drug Dispensing Fee]]</f>
        <v>0</v>
      </c>
      <c r="O4769" s="132"/>
      <c r="P4769" s="205">
        <f>Table7[[#This Row],[Total Drug Cost]]-Table7[[#This Row],[Total Third-party Pay]]</f>
        <v>0</v>
      </c>
      <c r="Q4769" s="205"/>
      <c r="R4769" s="70" t="e">
        <f>VLOOKUP(Table7[[#This Row],[Patient PHN]],'[1]MASTER LIST'!$C:$D,2,FALSE)</f>
        <v>#N/A</v>
      </c>
    </row>
    <row r="4770" spans="1:18" x14ac:dyDescent="0.25">
      <c r="A4770" s="202"/>
      <c r="B4770" s="203"/>
      <c r="C4770" s="204"/>
      <c r="D4770" s="204"/>
      <c r="E4770" s="204"/>
      <c r="F4770" s="204"/>
      <c r="G4770" s="204"/>
      <c r="H4770" s="131"/>
      <c r="I4770" s="204"/>
      <c r="J4770" s="204"/>
      <c r="K4770" s="205"/>
      <c r="L4770" s="205"/>
      <c r="M4770" s="205"/>
      <c r="N4770" s="227">
        <f>Table7[[#This Row],[Drug Cost]]+Table7[[#This Row],[Drug Markup]]+Table7[[#This Row],[Drug Dispensing Fee]]</f>
        <v>0</v>
      </c>
      <c r="O4770" s="132"/>
      <c r="P4770" s="205">
        <f>Table7[[#This Row],[Total Drug Cost]]-Table7[[#This Row],[Total Third-party Pay]]</f>
        <v>0</v>
      </c>
      <c r="Q4770" s="205"/>
      <c r="R4770" s="70" t="e">
        <f>VLOOKUP(Table7[[#This Row],[Patient PHN]],'[1]MASTER LIST'!$C:$D,2,FALSE)</f>
        <v>#N/A</v>
      </c>
    </row>
    <row r="4771" spans="1:18" x14ac:dyDescent="0.25">
      <c r="A4771" s="202"/>
      <c r="B4771" s="203"/>
      <c r="C4771" s="204"/>
      <c r="D4771" s="204"/>
      <c r="E4771" s="204"/>
      <c r="F4771" s="204"/>
      <c r="G4771" s="204"/>
      <c r="H4771" s="131"/>
      <c r="I4771" s="204"/>
      <c r="J4771" s="204"/>
      <c r="K4771" s="205"/>
      <c r="L4771" s="205"/>
      <c r="M4771" s="205"/>
      <c r="N4771" s="227">
        <f>Table7[[#This Row],[Drug Cost]]+Table7[[#This Row],[Drug Markup]]+Table7[[#This Row],[Drug Dispensing Fee]]</f>
        <v>0</v>
      </c>
      <c r="O4771" s="132"/>
      <c r="P4771" s="205">
        <f>Table7[[#This Row],[Total Drug Cost]]-Table7[[#This Row],[Total Third-party Pay]]</f>
        <v>0</v>
      </c>
      <c r="Q4771" s="205"/>
      <c r="R4771" s="70" t="e">
        <f>VLOOKUP(Table7[[#This Row],[Patient PHN]],'[1]MASTER LIST'!$C:$D,2,FALSE)</f>
        <v>#N/A</v>
      </c>
    </row>
    <row r="4772" spans="1:18" x14ac:dyDescent="0.25">
      <c r="A4772" s="202"/>
      <c r="B4772" s="203"/>
      <c r="C4772" s="204"/>
      <c r="D4772" s="204"/>
      <c r="E4772" s="204"/>
      <c r="F4772" s="204"/>
      <c r="G4772" s="204"/>
      <c r="H4772" s="131"/>
      <c r="I4772" s="204"/>
      <c r="J4772" s="204"/>
      <c r="K4772" s="205"/>
      <c r="L4772" s="205"/>
      <c r="M4772" s="205"/>
      <c r="N4772" s="227">
        <f>Table7[[#This Row],[Drug Cost]]+Table7[[#This Row],[Drug Markup]]+Table7[[#This Row],[Drug Dispensing Fee]]</f>
        <v>0</v>
      </c>
      <c r="O4772" s="132"/>
      <c r="P4772" s="205">
        <f>Table7[[#This Row],[Total Drug Cost]]-Table7[[#This Row],[Total Third-party Pay]]</f>
        <v>0</v>
      </c>
      <c r="Q4772" s="205"/>
      <c r="R4772" s="70" t="e">
        <f>VLOOKUP(Table7[[#This Row],[Patient PHN]],'[1]MASTER LIST'!$C:$D,2,FALSE)</f>
        <v>#N/A</v>
      </c>
    </row>
    <row r="4773" spans="1:18" x14ac:dyDescent="0.25">
      <c r="A4773" s="202"/>
      <c r="B4773" s="203"/>
      <c r="C4773" s="204"/>
      <c r="D4773" s="204"/>
      <c r="E4773" s="204"/>
      <c r="F4773" s="204"/>
      <c r="G4773" s="204"/>
      <c r="H4773" s="131"/>
      <c r="I4773" s="204"/>
      <c r="J4773" s="204"/>
      <c r="K4773" s="205"/>
      <c r="L4773" s="205"/>
      <c r="M4773" s="205"/>
      <c r="N4773" s="227">
        <f>Table7[[#This Row],[Drug Cost]]+Table7[[#This Row],[Drug Markup]]+Table7[[#This Row],[Drug Dispensing Fee]]</f>
        <v>0</v>
      </c>
      <c r="O4773" s="132"/>
      <c r="P4773" s="205">
        <f>Table7[[#This Row],[Total Drug Cost]]-Table7[[#This Row],[Total Third-party Pay]]</f>
        <v>0</v>
      </c>
      <c r="Q4773" s="205"/>
      <c r="R4773" s="70" t="e">
        <f>VLOOKUP(Table7[[#This Row],[Patient PHN]],'[1]MASTER LIST'!$C:$D,2,FALSE)</f>
        <v>#N/A</v>
      </c>
    </row>
    <row r="4774" spans="1:18" x14ac:dyDescent="0.25">
      <c r="A4774" s="202"/>
      <c r="B4774" s="203"/>
      <c r="C4774" s="204"/>
      <c r="D4774" s="204"/>
      <c r="E4774" s="204"/>
      <c r="F4774" s="204"/>
      <c r="G4774" s="204"/>
      <c r="H4774" s="131"/>
      <c r="I4774" s="204"/>
      <c r="J4774" s="204"/>
      <c r="K4774" s="205"/>
      <c r="L4774" s="205"/>
      <c r="M4774" s="205"/>
      <c r="N4774" s="227">
        <f>Table7[[#This Row],[Drug Cost]]+Table7[[#This Row],[Drug Markup]]+Table7[[#This Row],[Drug Dispensing Fee]]</f>
        <v>0</v>
      </c>
      <c r="O4774" s="132"/>
      <c r="P4774" s="205">
        <f>Table7[[#This Row],[Total Drug Cost]]-Table7[[#This Row],[Total Third-party Pay]]</f>
        <v>0</v>
      </c>
      <c r="Q4774" s="205"/>
      <c r="R4774" s="70" t="e">
        <f>VLOOKUP(Table7[[#This Row],[Patient PHN]],'[1]MASTER LIST'!$C:$D,2,FALSE)</f>
        <v>#N/A</v>
      </c>
    </row>
    <row r="4775" spans="1:18" x14ac:dyDescent="0.25">
      <c r="A4775" s="202"/>
      <c r="B4775" s="203"/>
      <c r="C4775" s="204"/>
      <c r="D4775" s="204"/>
      <c r="E4775" s="204"/>
      <c r="F4775" s="204"/>
      <c r="G4775" s="204"/>
      <c r="H4775" s="131"/>
      <c r="I4775" s="204"/>
      <c r="J4775" s="204"/>
      <c r="K4775" s="205"/>
      <c r="L4775" s="205"/>
      <c r="M4775" s="205"/>
      <c r="N4775" s="227">
        <f>Table7[[#This Row],[Drug Cost]]+Table7[[#This Row],[Drug Markup]]+Table7[[#This Row],[Drug Dispensing Fee]]</f>
        <v>0</v>
      </c>
      <c r="O4775" s="132"/>
      <c r="P4775" s="205">
        <f>Table7[[#This Row],[Total Drug Cost]]-Table7[[#This Row],[Total Third-party Pay]]</f>
        <v>0</v>
      </c>
      <c r="Q4775" s="205"/>
      <c r="R4775" s="70" t="e">
        <f>VLOOKUP(Table7[[#This Row],[Patient PHN]],'[1]MASTER LIST'!$C:$D,2,FALSE)</f>
        <v>#N/A</v>
      </c>
    </row>
    <row r="4776" spans="1:18" x14ac:dyDescent="0.25">
      <c r="A4776" s="202"/>
      <c r="B4776" s="203"/>
      <c r="C4776" s="204"/>
      <c r="D4776" s="204"/>
      <c r="E4776" s="204"/>
      <c r="F4776" s="204"/>
      <c r="G4776" s="204"/>
      <c r="H4776" s="131"/>
      <c r="I4776" s="204"/>
      <c r="J4776" s="204"/>
      <c r="K4776" s="205"/>
      <c r="L4776" s="205"/>
      <c r="M4776" s="205"/>
      <c r="N4776" s="227">
        <f>Table7[[#This Row],[Drug Cost]]+Table7[[#This Row],[Drug Markup]]+Table7[[#This Row],[Drug Dispensing Fee]]</f>
        <v>0</v>
      </c>
      <c r="O4776" s="132"/>
      <c r="P4776" s="205">
        <f>Table7[[#This Row],[Total Drug Cost]]-Table7[[#This Row],[Total Third-party Pay]]</f>
        <v>0</v>
      </c>
      <c r="Q4776" s="205"/>
      <c r="R4776" s="70" t="e">
        <f>VLOOKUP(Table7[[#This Row],[Patient PHN]],'[1]MASTER LIST'!$C:$D,2,FALSE)</f>
        <v>#N/A</v>
      </c>
    </row>
    <row r="4777" spans="1:18" x14ac:dyDescent="0.25">
      <c r="A4777" s="202"/>
      <c r="B4777" s="203"/>
      <c r="C4777" s="204"/>
      <c r="D4777" s="204"/>
      <c r="E4777" s="204"/>
      <c r="F4777" s="204"/>
      <c r="G4777" s="204"/>
      <c r="H4777" s="131"/>
      <c r="I4777" s="204"/>
      <c r="J4777" s="204"/>
      <c r="K4777" s="205"/>
      <c r="L4777" s="205"/>
      <c r="M4777" s="205"/>
      <c r="N4777" s="227">
        <f>Table7[[#This Row],[Drug Cost]]+Table7[[#This Row],[Drug Markup]]+Table7[[#This Row],[Drug Dispensing Fee]]</f>
        <v>0</v>
      </c>
      <c r="O4777" s="132"/>
      <c r="P4777" s="205">
        <f>Table7[[#This Row],[Total Drug Cost]]-Table7[[#This Row],[Total Third-party Pay]]</f>
        <v>0</v>
      </c>
      <c r="Q4777" s="205"/>
      <c r="R4777" s="70" t="e">
        <f>VLOOKUP(Table7[[#This Row],[Patient PHN]],'[1]MASTER LIST'!$C:$D,2,FALSE)</f>
        <v>#N/A</v>
      </c>
    </row>
    <row r="4778" spans="1:18" x14ac:dyDescent="0.25">
      <c r="A4778" s="202"/>
      <c r="B4778" s="203"/>
      <c r="C4778" s="204"/>
      <c r="D4778" s="204"/>
      <c r="E4778" s="204"/>
      <c r="F4778" s="204"/>
      <c r="G4778" s="204"/>
      <c r="H4778" s="131"/>
      <c r="I4778" s="204"/>
      <c r="J4778" s="204"/>
      <c r="K4778" s="205"/>
      <c r="L4778" s="205"/>
      <c r="M4778" s="205"/>
      <c r="N4778" s="227">
        <f>Table7[[#This Row],[Drug Cost]]+Table7[[#This Row],[Drug Markup]]+Table7[[#This Row],[Drug Dispensing Fee]]</f>
        <v>0</v>
      </c>
      <c r="O4778" s="132"/>
      <c r="P4778" s="205">
        <f>Table7[[#This Row],[Total Drug Cost]]-Table7[[#This Row],[Total Third-party Pay]]</f>
        <v>0</v>
      </c>
      <c r="Q4778" s="205"/>
      <c r="R4778" s="70" t="e">
        <f>VLOOKUP(Table7[[#This Row],[Patient PHN]],'[1]MASTER LIST'!$C:$D,2,FALSE)</f>
        <v>#N/A</v>
      </c>
    </row>
    <row r="4779" spans="1:18" x14ac:dyDescent="0.25">
      <c r="A4779" s="202"/>
      <c r="B4779" s="203"/>
      <c r="C4779" s="204"/>
      <c r="D4779" s="204"/>
      <c r="E4779" s="204"/>
      <c r="F4779" s="204"/>
      <c r="G4779" s="204"/>
      <c r="H4779" s="131"/>
      <c r="I4779" s="204"/>
      <c r="J4779" s="204"/>
      <c r="K4779" s="205"/>
      <c r="L4779" s="205"/>
      <c r="M4779" s="205"/>
      <c r="N4779" s="227">
        <f>Table7[[#This Row],[Drug Cost]]+Table7[[#This Row],[Drug Markup]]+Table7[[#This Row],[Drug Dispensing Fee]]</f>
        <v>0</v>
      </c>
      <c r="O4779" s="132"/>
      <c r="P4779" s="205">
        <f>Table7[[#This Row],[Total Drug Cost]]-Table7[[#This Row],[Total Third-party Pay]]</f>
        <v>0</v>
      </c>
      <c r="Q4779" s="205"/>
      <c r="R4779" s="70" t="e">
        <f>VLOOKUP(Table7[[#This Row],[Patient PHN]],'[1]MASTER LIST'!$C:$D,2,FALSE)</f>
        <v>#N/A</v>
      </c>
    </row>
    <row r="4780" spans="1:18" x14ac:dyDescent="0.25">
      <c r="A4780" s="202"/>
      <c r="B4780" s="203"/>
      <c r="C4780" s="204"/>
      <c r="D4780" s="204"/>
      <c r="E4780" s="204"/>
      <c r="F4780" s="204"/>
      <c r="G4780" s="204"/>
      <c r="H4780" s="131"/>
      <c r="I4780" s="204"/>
      <c r="J4780" s="204"/>
      <c r="K4780" s="205"/>
      <c r="L4780" s="205"/>
      <c r="M4780" s="205"/>
      <c r="N4780" s="227">
        <f>Table7[[#This Row],[Drug Cost]]+Table7[[#This Row],[Drug Markup]]+Table7[[#This Row],[Drug Dispensing Fee]]</f>
        <v>0</v>
      </c>
      <c r="O4780" s="132"/>
      <c r="P4780" s="205">
        <f>Table7[[#This Row],[Total Drug Cost]]-Table7[[#This Row],[Total Third-party Pay]]</f>
        <v>0</v>
      </c>
      <c r="Q4780" s="205"/>
      <c r="R4780" s="70" t="e">
        <f>VLOOKUP(Table7[[#This Row],[Patient PHN]],'[1]MASTER LIST'!$C:$D,2,FALSE)</f>
        <v>#N/A</v>
      </c>
    </row>
    <row r="4781" spans="1:18" x14ac:dyDescent="0.25">
      <c r="A4781" s="202"/>
      <c r="B4781" s="203"/>
      <c r="C4781" s="204"/>
      <c r="D4781" s="204"/>
      <c r="E4781" s="204"/>
      <c r="F4781" s="204"/>
      <c r="G4781" s="204"/>
      <c r="H4781" s="131"/>
      <c r="I4781" s="204"/>
      <c r="J4781" s="204"/>
      <c r="K4781" s="205"/>
      <c r="L4781" s="205"/>
      <c r="M4781" s="205"/>
      <c r="N4781" s="227">
        <f>Table7[[#This Row],[Drug Cost]]+Table7[[#This Row],[Drug Markup]]+Table7[[#This Row],[Drug Dispensing Fee]]</f>
        <v>0</v>
      </c>
      <c r="O4781" s="132"/>
      <c r="P4781" s="205">
        <f>Table7[[#This Row],[Total Drug Cost]]-Table7[[#This Row],[Total Third-party Pay]]</f>
        <v>0</v>
      </c>
      <c r="Q4781" s="205"/>
      <c r="R4781" s="70" t="e">
        <f>VLOOKUP(Table7[[#This Row],[Patient PHN]],'[1]MASTER LIST'!$C:$D,2,FALSE)</f>
        <v>#N/A</v>
      </c>
    </row>
    <row r="4782" spans="1:18" x14ac:dyDescent="0.25">
      <c r="A4782" s="202"/>
      <c r="B4782" s="203"/>
      <c r="C4782" s="204"/>
      <c r="D4782" s="204"/>
      <c r="E4782" s="204"/>
      <c r="F4782" s="204"/>
      <c r="G4782" s="204"/>
      <c r="H4782" s="131"/>
      <c r="I4782" s="204"/>
      <c r="J4782" s="204"/>
      <c r="K4782" s="205"/>
      <c r="L4782" s="205"/>
      <c r="M4782" s="205"/>
      <c r="N4782" s="227">
        <f>Table7[[#This Row],[Drug Cost]]+Table7[[#This Row],[Drug Markup]]+Table7[[#This Row],[Drug Dispensing Fee]]</f>
        <v>0</v>
      </c>
      <c r="O4782" s="132"/>
      <c r="P4782" s="205">
        <f>Table7[[#This Row],[Total Drug Cost]]-Table7[[#This Row],[Total Third-party Pay]]</f>
        <v>0</v>
      </c>
      <c r="Q4782" s="205"/>
      <c r="R4782" s="70" t="e">
        <f>VLOOKUP(Table7[[#This Row],[Patient PHN]],'[1]MASTER LIST'!$C:$D,2,FALSE)</f>
        <v>#N/A</v>
      </c>
    </row>
    <row r="4783" spans="1:18" x14ac:dyDescent="0.25">
      <c r="A4783" s="202"/>
      <c r="B4783" s="203"/>
      <c r="C4783" s="204"/>
      <c r="D4783" s="204"/>
      <c r="E4783" s="204"/>
      <c r="F4783" s="204"/>
      <c r="G4783" s="204"/>
      <c r="H4783" s="131"/>
      <c r="I4783" s="204"/>
      <c r="J4783" s="204"/>
      <c r="K4783" s="205"/>
      <c r="L4783" s="205"/>
      <c r="M4783" s="205"/>
      <c r="N4783" s="227">
        <f>Table7[[#This Row],[Drug Cost]]+Table7[[#This Row],[Drug Markup]]+Table7[[#This Row],[Drug Dispensing Fee]]</f>
        <v>0</v>
      </c>
      <c r="O4783" s="132"/>
      <c r="P4783" s="205">
        <f>Table7[[#This Row],[Total Drug Cost]]-Table7[[#This Row],[Total Third-party Pay]]</f>
        <v>0</v>
      </c>
      <c r="Q4783" s="205"/>
      <c r="R4783" s="70" t="e">
        <f>VLOOKUP(Table7[[#This Row],[Patient PHN]],'[1]MASTER LIST'!$C:$D,2,FALSE)</f>
        <v>#N/A</v>
      </c>
    </row>
    <row r="4784" spans="1:18" x14ac:dyDescent="0.25">
      <c r="A4784" s="202"/>
      <c r="B4784" s="203"/>
      <c r="C4784" s="204"/>
      <c r="D4784" s="204"/>
      <c r="E4784" s="204"/>
      <c r="F4784" s="204"/>
      <c r="G4784" s="204"/>
      <c r="H4784" s="131"/>
      <c r="I4784" s="204"/>
      <c r="J4784" s="204"/>
      <c r="K4784" s="205"/>
      <c r="L4784" s="205"/>
      <c r="M4784" s="205"/>
      <c r="N4784" s="227">
        <f>Table7[[#This Row],[Drug Cost]]+Table7[[#This Row],[Drug Markup]]+Table7[[#This Row],[Drug Dispensing Fee]]</f>
        <v>0</v>
      </c>
      <c r="O4784" s="132"/>
      <c r="P4784" s="205">
        <f>Table7[[#This Row],[Total Drug Cost]]-Table7[[#This Row],[Total Third-party Pay]]</f>
        <v>0</v>
      </c>
      <c r="Q4784" s="205"/>
      <c r="R4784" s="70" t="e">
        <f>VLOOKUP(Table7[[#This Row],[Patient PHN]],'[1]MASTER LIST'!$C:$D,2,FALSE)</f>
        <v>#N/A</v>
      </c>
    </row>
    <row r="4785" spans="1:18" x14ac:dyDescent="0.25">
      <c r="A4785" s="202"/>
      <c r="B4785" s="203"/>
      <c r="C4785" s="204"/>
      <c r="D4785" s="204"/>
      <c r="E4785" s="204"/>
      <c r="F4785" s="204"/>
      <c r="G4785" s="204"/>
      <c r="H4785" s="131"/>
      <c r="I4785" s="204"/>
      <c r="J4785" s="204"/>
      <c r="K4785" s="205"/>
      <c r="L4785" s="205"/>
      <c r="M4785" s="205"/>
      <c r="N4785" s="227">
        <f>Table7[[#This Row],[Drug Cost]]+Table7[[#This Row],[Drug Markup]]+Table7[[#This Row],[Drug Dispensing Fee]]</f>
        <v>0</v>
      </c>
      <c r="O4785" s="132"/>
      <c r="P4785" s="205">
        <f>Table7[[#This Row],[Total Drug Cost]]-Table7[[#This Row],[Total Third-party Pay]]</f>
        <v>0</v>
      </c>
      <c r="Q4785" s="205"/>
      <c r="R4785" s="70" t="e">
        <f>VLOOKUP(Table7[[#This Row],[Patient PHN]],'[1]MASTER LIST'!$C:$D,2,FALSE)</f>
        <v>#N/A</v>
      </c>
    </row>
    <row r="4786" spans="1:18" x14ac:dyDescent="0.25">
      <c r="A4786" s="202"/>
      <c r="B4786" s="203"/>
      <c r="C4786" s="204"/>
      <c r="D4786" s="204"/>
      <c r="E4786" s="204"/>
      <c r="F4786" s="204"/>
      <c r="G4786" s="204"/>
      <c r="H4786" s="131"/>
      <c r="I4786" s="204"/>
      <c r="J4786" s="204"/>
      <c r="K4786" s="205"/>
      <c r="L4786" s="205"/>
      <c r="M4786" s="205"/>
      <c r="N4786" s="227">
        <f>Table7[[#This Row],[Drug Cost]]+Table7[[#This Row],[Drug Markup]]+Table7[[#This Row],[Drug Dispensing Fee]]</f>
        <v>0</v>
      </c>
      <c r="O4786" s="132"/>
      <c r="P4786" s="205">
        <f>Table7[[#This Row],[Total Drug Cost]]-Table7[[#This Row],[Total Third-party Pay]]</f>
        <v>0</v>
      </c>
      <c r="Q4786" s="205"/>
      <c r="R4786" s="70" t="e">
        <f>VLOOKUP(Table7[[#This Row],[Patient PHN]],'[1]MASTER LIST'!$C:$D,2,FALSE)</f>
        <v>#N/A</v>
      </c>
    </row>
    <row r="4787" spans="1:18" x14ac:dyDescent="0.25">
      <c r="A4787" s="202"/>
      <c r="B4787" s="203"/>
      <c r="C4787" s="204"/>
      <c r="D4787" s="204"/>
      <c r="E4787" s="204"/>
      <c r="F4787" s="204"/>
      <c r="G4787" s="204"/>
      <c r="H4787" s="131"/>
      <c r="I4787" s="204"/>
      <c r="J4787" s="204"/>
      <c r="K4787" s="205"/>
      <c r="L4787" s="205"/>
      <c r="M4787" s="205"/>
      <c r="N4787" s="227">
        <f>Table7[[#This Row],[Drug Cost]]+Table7[[#This Row],[Drug Markup]]+Table7[[#This Row],[Drug Dispensing Fee]]</f>
        <v>0</v>
      </c>
      <c r="O4787" s="132"/>
      <c r="P4787" s="205">
        <f>Table7[[#This Row],[Total Drug Cost]]-Table7[[#This Row],[Total Third-party Pay]]</f>
        <v>0</v>
      </c>
      <c r="Q4787" s="205"/>
      <c r="R4787" s="70" t="e">
        <f>VLOOKUP(Table7[[#This Row],[Patient PHN]],'[1]MASTER LIST'!$C:$D,2,FALSE)</f>
        <v>#N/A</v>
      </c>
    </row>
    <row r="4788" spans="1:18" x14ac:dyDescent="0.25">
      <c r="A4788" s="202"/>
      <c r="B4788" s="203"/>
      <c r="C4788" s="204"/>
      <c r="D4788" s="204"/>
      <c r="E4788" s="204"/>
      <c r="F4788" s="204"/>
      <c r="G4788" s="204"/>
      <c r="H4788" s="131"/>
      <c r="I4788" s="204"/>
      <c r="J4788" s="204"/>
      <c r="K4788" s="205"/>
      <c r="L4788" s="205"/>
      <c r="M4788" s="205"/>
      <c r="N4788" s="227">
        <f>Table7[[#This Row],[Drug Cost]]+Table7[[#This Row],[Drug Markup]]+Table7[[#This Row],[Drug Dispensing Fee]]</f>
        <v>0</v>
      </c>
      <c r="O4788" s="132"/>
      <c r="P4788" s="205">
        <f>Table7[[#This Row],[Total Drug Cost]]-Table7[[#This Row],[Total Third-party Pay]]</f>
        <v>0</v>
      </c>
      <c r="Q4788" s="205"/>
      <c r="R4788" s="70" t="e">
        <f>VLOOKUP(Table7[[#This Row],[Patient PHN]],'[1]MASTER LIST'!$C:$D,2,FALSE)</f>
        <v>#N/A</v>
      </c>
    </row>
    <row r="4789" spans="1:18" x14ac:dyDescent="0.25">
      <c r="A4789" s="202"/>
      <c r="B4789" s="203"/>
      <c r="C4789" s="204"/>
      <c r="D4789" s="204"/>
      <c r="E4789" s="204"/>
      <c r="F4789" s="204"/>
      <c r="G4789" s="204"/>
      <c r="H4789" s="131"/>
      <c r="I4789" s="204"/>
      <c r="J4789" s="204"/>
      <c r="K4789" s="205"/>
      <c r="L4789" s="205"/>
      <c r="M4789" s="205"/>
      <c r="N4789" s="227">
        <f>Table7[[#This Row],[Drug Cost]]+Table7[[#This Row],[Drug Markup]]+Table7[[#This Row],[Drug Dispensing Fee]]</f>
        <v>0</v>
      </c>
      <c r="O4789" s="132"/>
      <c r="P4789" s="205">
        <f>Table7[[#This Row],[Total Drug Cost]]-Table7[[#This Row],[Total Third-party Pay]]</f>
        <v>0</v>
      </c>
      <c r="Q4789" s="205"/>
      <c r="R4789" s="70" t="e">
        <f>VLOOKUP(Table7[[#This Row],[Patient PHN]],'[1]MASTER LIST'!$C:$D,2,FALSE)</f>
        <v>#N/A</v>
      </c>
    </row>
    <row r="4790" spans="1:18" x14ac:dyDescent="0.25">
      <c r="A4790" s="202"/>
      <c r="B4790" s="203"/>
      <c r="C4790" s="204"/>
      <c r="D4790" s="204"/>
      <c r="E4790" s="204"/>
      <c r="F4790" s="204"/>
      <c r="G4790" s="204"/>
      <c r="H4790" s="131"/>
      <c r="I4790" s="204"/>
      <c r="J4790" s="204"/>
      <c r="K4790" s="205"/>
      <c r="L4790" s="205"/>
      <c r="M4790" s="205"/>
      <c r="N4790" s="227">
        <f>Table7[[#This Row],[Drug Cost]]+Table7[[#This Row],[Drug Markup]]+Table7[[#This Row],[Drug Dispensing Fee]]</f>
        <v>0</v>
      </c>
      <c r="O4790" s="132"/>
      <c r="P4790" s="205">
        <f>Table7[[#This Row],[Total Drug Cost]]-Table7[[#This Row],[Total Third-party Pay]]</f>
        <v>0</v>
      </c>
      <c r="Q4790" s="205"/>
      <c r="R4790" s="70" t="e">
        <f>VLOOKUP(Table7[[#This Row],[Patient PHN]],'[1]MASTER LIST'!$C:$D,2,FALSE)</f>
        <v>#N/A</v>
      </c>
    </row>
    <row r="4791" spans="1:18" x14ac:dyDescent="0.25">
      <c r="A4791" s="202"/>
      <c r="B4791" s="203"/>
      <c r="C4791" s="204"/>
      <c r="D4791" s="204"/>
      <c r="E4791" s="204"/>
      <c r="F4791" s="204"/>
      <c r="G4791" s="204"/>
      <c r="H4791" s="131"/>
      <c r="I4791" s="204"/>
      <c r="J4791" s="204"/>
      <c r="K4791" s="205"/>
      <c r="L4791" s="205"/>
      <c r="M4791" s="205"/>
      <c r="N4791" s="227">
        <f>Table7[[#This Row],[Drug Cost]]+Table7[[#This Row],[Drug Markup]]+Table7[[#This Row],[Drug Dispensing Fee]]</f>
        <v>0</v>
      </c>
      <c r="O4791" s="132"/>
      <c r="P4791" s="205">
        <f>Table7[[#This Row],[Total Drug Cost]]-Table7[[#This Row],[Total Third-party Pay]]</f>
        <v>0</v>
      </c>
      <c r="Q4791" s="205"/>
      <c r="R4791" s="70" t="e">
        <f>VLOOKUP(Table7[[#This Row],[Patient PHN]],'[1]MASTER LIST'!$C:$D,2,FALSE)</f>
        <v>#N/A</v>
      </c>
    </row>
    <row r="4792" spans="1:18" x14ac:dyDescent="0.25">
      <c r="A4792" s="202"/>
      <c r="B4792" s="203"/>
      <c r="C4792" s="204"/>
      <c r="D4792" s="204"/>
      <c r="E4792" s="204"/>
      <c r="F4792" s="204"/>
      <c r="G4792" s="204"/>
      <c r="H4792" s="131"/>
      <c r="I4792" s="204"/>
      <c r="J4792" s="204"/>
      <c r="K4792" s="205"/>
      <c r="L4792" s="205"/>
      <c r="M4792" s="205"/>
      <c r="N4792" s="227">
        <f>Table7[[#This Row],[Drug Cost]]+Table7[[#This Row],[Drug Markup]]+Table7[[#This Row],[Drug Dispensing Fee]]</f>
        <v>0</v>
      </c>
      <c r="O4792" s="132"/>
      <c r="P4792" s="205">
        <f>Table7[[#This Row],[Total Drug Cost]]-Table7[[#This Row],[Total Third-party Pay]]</f>
        <v>0</v>
      </c>
      <c r="Q4792" s="205"/>
      <c r="R4792" s="70" t="e">
        <f>VLOOKUP(Table7[[#This Row],[Patient PHN]],'[1]MASTER LIST'!$C:$D,2,FALSE)</f>
        <v>#N/A</v>
      </c>
    </row>
    <row r="4793" spans="1:18" x14ac:dyDescent="0.25">
      <c r="A4793" s="202"/>
      <c r="B4793" s="203"/>
      <c r="C4793" s="204"/>
      <c r="D4793" s="204"/>
      <c r="E4793" s="204"/>
      <c r="F4793" s="204"/>
      <c r="G4793" s="204"/>
      <c r="H4793" s="131"/>
      <c r="I4793" s="204"/>
      <c r="J4793" s="204"/>
      <c r="K4793" s="205"/>
      <c r="L4793" s="205"/>
      <c r="M4793" s="205"/>
      <c r="N4793" s="227">
        <f>Table7[[#This Row],[Drug Cost]]+Table7[[#This Row],[Drug Markup]]+Table7[[#This Row],[Drug Dispensing Fee]]</f>
        <v>0</v>
      </c>
      <c r="O4793" s="132"/>
      <c r="P4793" s="205">
        <f>Table7[[#This Row],[Total Drug Cost]]-Table7[[#This Row],[Total Third-party Pay]]</f>
        <v>0</v>
      </c>
      <c r="Q4793" s="205"/>
      <c r="R4793" s="70" t="e">
        <f>VLOOKUP(Table7[[#This Row],[Patient PHN]],'[1]MASTER LIST'!$C:$D,2,FALSE)</f>
        <v>#N/A</v>
      </c>
    </row>
    <row r="4794" spans="1:18" x14ac:dyDescent="0.25">
      <c r="A4794" s="202"/>
      <c r="B4794" s="203"/>
      <c r="C4794" s="204"/>
      <c r="D4794" s="204"/>
      <c r="E4794" s="204"/>
      <c r="F4794" s="204"/>
      <c r="G4794" s="204"/>
      <c r="H4794" s="131"/>
      <c r="I4794" s="204"/>
      <c r="J4794" s="204"/>
      <c r="K4794" s="205"/>
      <c r="L4794" s="205"/>
      <c r="M4794" s="205"/>
      <c r="N4794" s="227">
        <f>Table7[[#This Row],[Drug Cost]]+Table7[[#This Row],[Drug Markup]]+Table7[[#This Row],[Drug Dispensing Fee]]</f>
        <v>0</v>
      </c>
      <c r="O4794" s="132"/>
      <c r="P4794" s="205">
        <f>Table7[[#This Row],[Total Drug Cost]]-Table7[[#This Row],[Total Third-party Pay]]</f>
        <v>0</v>
      </c>
      <c r="Q4794" s="205"/>
      <c r="R4794" s="70" t="e">
        <f>VLOOKUP(Table7[[#This Row],[Patient PHN]],'[1]MASTER LIST'!$C:$D,2,FALSE)</f>
        <v>#N/A</v>
      </c>
    </row>
    <row r="4795" spans="1:18" x14ac:dyDescent="0.25">
      <c r="A4795" s="202"/>
      <c r="B4795" s="203"/>
      <c r="C4795" s="204"/>
      <c r="D4795" s="204"/>
      <c r="E4795" s="204"/>
      <c r="F4795" s="204"/>
      <c r="G4795" s="204"/>
      <c r="H4795" s="131"/>
      <c r="I4795" s="204"/>
      <c r="J4795" s="204"/>
      <c r="K4795" s="205"/>
      <c r="L4795" s="205"/>
      <c r="M4795" s="205"/>
      <c r="N4795" s="227">
        <f>Table7[[#This Row],[Drug Cost]]+Table7[[#This Row],[Drug Markup]]+Table7[[#This Row],[Drug Dispensing Fee]]</f>
        <v>0</v>
      </c>
      <c r="O4795" s="132"/>
      <c r="P4795" s="205">
        <f>Table7[[#This Row],[Total Drug Cost]]-Table7[[#This Row],[Total Third-party Pay]]</f>
        <v>0</v>
      </c>
      <c r="Q4795" s="205"/>
      <c r="R4795" s="70" t="e">
        <f>VLOOKUP(Table7[[#This Row],[Patient PHN]],'[1]MASTER LIST'!$C:$D,2,FALSE)</f>
        <v>#N/A</v>
      </c>
    </row>
    <row r="4796" spans="1:18" x14ac:dyDescent="0.25">
      <c r="A4796" s="202"/>
      <c r="B4796" s="203"/>
      <c r="C4796" s="204"/>
      <c r="D4796" s="204"/>
      <c r="E4796" s="204"/>
      <c r="F4796" s="204"/>
      <c r="G4796" s="204"/>
      <c r="H4796" s="131"/>
      <c r="I4796" s="204"/>
      <c r="J4796" s="204"/>
      <c r="K4796" s="205"/>
      <c r="L4796" s="205"/>
      <c r="M4796" s="205"/>
      <c r="N4796" s="227">
        <f>Table7[[#This Row],[Drug Cost]]+Table7[[#This Row],[Drug Markup]]+Table7[[#This Row],[Drug Dispensing Fee]]</f>
        <v>0</v>
      </c>
      <c r="O4796" s="132"/>
      <c r="P4796" s="205">
        <f>Table7[[#This Row],[Total Drug Cost]]-Table7[[#This Row],[Total Third-party Pay]]</f>
        <v>0</v>
      </c>
      <c r="Q4796" s="205"/>
      <c r="R4796" s="70" t="e">
        <f>VLOOKUP(Table7[[#This Row],[Patient PHN]],'[1]MASTER LIST'!$C:$D,2,FALSE)</f>
        <v>#N/A</v>
      </c>
    </row>
    <row r="4797" spans="1:18" x14ac:dyDescent="0.25">
      <c r="A4797" s="202"/>
      <c r="B4797" s="203"/>
      <c r="C4797" s="204"/>
      <c r="D4797" s="204"/>
      <c r="E4797" s="204"/>
      <c r="F4797" s="204"/>
      <c r="G4797" s="204"/>
      <c r="H4797" s="131"/>
      <c r="I4797" s="204"/>
      <c r="J4797" s="204"/>
      <c r="K4797" s="205"/>
      <c r="L4797" s="205"/>
      <c r="M4797" s="205"/>
      <c r="N4797" s="227">
        <f>Table7[[#This Row],[Drug Cost]]+Table7[[#This Row],[Drug Markup]]+Table7[[#This Row],[Drug Dispensing Fee]]</f>
        <v>0</v>
      </c>
      <c r="O4797" s="132"/>
      <c r="P4797" s="205">
        <f>Table7[[#This Row],[Total Drug Cost]]-Table7[[#This Row],[Total Third-party Pay]]</f>
        <v>0</v>
      </c>
      <c r="Q4797" s="205"/>
      <c r="R4797" s="70" t="e">
        <f>VLOOKUP(Table7[[#This Row],[Patient PHN]],'[1]MASTER LIST'!$C:$D,2,FALSE)</f>
        <v>#N/A</v>
      </c>
    </row>
    <row r="4798" spans="1:18" x14ac:dyDescent="0.25">
      <c r="A4798" s="202"/>
      <c r="B4798" s="203"/>
      <c r="C4798" s="204"/>
      <c r="D4798" s="204"/>
      <c r="E4798" s="204"/>
      <c r="F4798" s="204"/>
      <c r="G4798" s="204"/>
      <c r="H4798" s="131"/>
      <c r="I4798" s="204"/>
      <c r="J4798" s="204"/>
      <c r="K4798" s="205"/>
      <c r="L4798" s="205"/>
      <c r="M4798" s="205"/>
      <c r="N4798" s="227">
        <f>Table7[[#This Row],[Drug Cost]]+Table7[[#This Row],[Drug Markup]]+Table7[[#This Row],[Drug Dispensing Fee]]</f>
        <v>0</v>
      </c>
      <c r="O4798" s="132"/>
      <c r="P4798" s="205">
        <f>Table7[[#This Row],[Total Drug Cost]]-Table7[[#This Row],[Total Third-party Pay]]</f>
        <v>0</v>
      </c>
      <c r="Q4798" s="205"/>
      <c r="R4798" s="70" t="e">
        <f>VLOOKUP(Table7[[#This Row],[Patient PHN]],'[1]MASTER LIST'!$C:$D,2,FALSE)</f>
        <v>#N/A</v>
      </c>
    </row>
    <row r="4799" spans="1:18" x14ac:dyDescent="0.25">
      <c r="A4799" s="202"/>
      <c r="B4799" s="203"/>
      <c r="C4799" s="204"/>
      <c r="D4799" s="204"/>
      <c r="E4799" s="204"/>
      <c r="F4799" s="204"/>
      <c r="G4799" s="204"/>
      <c r="H4799" s="131"/>
      <c r="I4799" s="204"/>
      <c r="J4799" s="204"/>
      <c r="K4799" s="205"/>
      <c r="L4799" s="205"/>
      <c r="M4799" s="205"/>
      <c r="N4799" s="227">
        <f>Table7[[#This Row],[Drug Cost]]+Table7[[#This Row],[Drug Markup]]+Table7[[#This Row],[Drug Dispensing Fee]]</f>
        <v>0</v>
      </c>
      <c r="O4799" s="132"/>
      <c r="P4799" s="205">
        <f>Table7[[#This Row],[Total Drug Cost]]-Table7[[#This Row],[Total Third-party Pay]]</f>
        <v>0</v>
      </c>
      <c r="Q4799" s="205"/>
      <c r="R4799" s="70" t="e">
        <f>VLOOKUP(Table7[[#This Row],[Patient PHN]],'[1]MASTER LIST'!$C:$D,2,FALSE)</f>
        <v>#N/A</v>
      </c>
    </row>
    <row r="4800" spans="1:18" x14ac:dyDescent="0.25">
      <c r="A4800" s="202"/>
      <c r="B4800" s="203"/>
      <c r="C4800" s="204"/>
      <c r="D4800" s="204"/>
      <c r="E4800" s="204"/>
      <c r="F4800" s="204"/>
      <c r="G4800" s="204"/>
      <c r="H4800" s="131"/>
      <c r="I4800" s="204"/>
      <c r="J4800" s="204"/>
      <c r="K4800" s="205"/>
      <c r="L4800" s="205"/>
      <c r="M4800" s="205"/>
      <c r="N4800" s="227">
        <f>Table7[[#This Row],[Drug Cost]]+Table7[[#This Row],[Drug Markup]]+Table7[[#This Row],[Drug Dispensing Fee]]</f>
        <v>0</v>
      </c>
      <c r="O4800" s="132"/>
      <c r="P4800" s="205">
        <f>Table7[[#This Row],[Total Drug Cost]]-Table7[[#This Row],[Total Third-party Pay]]</f>
        <v>0</v>
      </c>
      <c r="Q4800" s="205"/>
      <c r="R4800" s="70" t="e">
        <f>VLOOKUP(Table7[[#This Row],[Patient PHN]],'[1]MASTER LIST'!$C:$D,2,FALSE)</f>
        <v>#N/A</v>
      </c>
    </row>
    <row r="4801" spans="1:18" x14ac:dyDescent="0.25">
      <c r="A4801" s="202"/>
      <c r="B4801" s="203"/>
      <c r="C4801" s="204"/>
      <c r="D4801" s="204"/>
      <c r="E4801" s="204"/>
      <c r="F4801" s="204"/>
      <c r="G4801" s="204"/>
      <c r="H4801" s="131"/>
      <c r="I4801" s="204"/>
      <c r="J4801" s="204"/>
      <c r="K4801" s="205"/>
      <c r="L4801" s="205"/>
      <c r="M4801" s="205"/>
      <c r="N4801" s="227">
        <f>Table7[[#This Row],[Drug Cost]]+Table7[[#This Row],[Drug Markup]]+Table7[[#This Row],[Drug Dispensing Fee]]</f>
        <v>0</v>
      </c>
      <c r="O4801" s="132"/>
      <c r="P4801" s="205">
        <f>Table7[[#This Row],[Total Drug Cost]]-Table7[[#This Row],[Total Third-party Pay]]</f>
        <v>0</v>
      </c>
      <c r="Q4801" s="205"/>
      <c r="R4801" s="70" t="e">
        <f>VLOOKUP(Table7[[#This Row],[Patient PHN]],'[1]MASTER LIST'!$C:$D,2,FALSE)</f>
        <v>#N/A</v>
      </c>
    </row>
    <row r="4802" spans="1:18" x14ac:dyDescent="0.25">
      <c r="A4802" s="202"/>
      <c r="B4802" s="203"/>
      <c r="C4802" s="204"/>
      <c r="D4802" s="204"/>
      <c r="E4802" s="204"/>
      <c r="F4802" s="204"/>
      <c r="G4802" s="204"/>
      <c r="H4802" s="131"/>
      <c r="I4802" s="204"/>
      <c r="J4802" s="204"/>
      <c r="K4802" s="205"/>
      <c r="L4802" s="205"/>
      <c r="M4802" s="205"/>
      <c r="N4802" s="227">
        <f>Table7[[#This Row],[Drug Cost]]+Table7[[#This Row],[Drug Markup]]+Table7[[#This Row],[Drug Dispensing Fee]]</f>
        <v>0</v>
      </c>
      <c r="O4802" s="132"/>
      <c r="P4802" s="205">
        <f>Table7[[#This Row],[Total Drug Cost]]-Table7[[#This Row],[Total Third-party Pay]]</f>
        <v>0</v>
      </c>
      <c r="Q4802" s="205"/>
      <c r="R4802" s="70" t="e">
        <f>VLOOKUP(Table7[[#This Row],[Patient PHN]],'[1]MASTER LIST'!$C:$D,2,FALSE)</f>
        <v>#N/A</v>
      </c>
    </row>
    <row r="4803" spans="1:18" x14ac:dyDescent="0.25">
      <c r="A4803" s="202"/>
      <c r="B4803" s="203"/>
      <c r="C4803" s="204"/>
      <c r="D4803" s="204"/>
      <c r="E4803" s="204"/>
      <c r="F4803" s="204"/>
      <c r="G4803" s="204"/>
      <c r="H4803" s="131"/>
      <c r="I4803" s="204"/>
      <c r="J4803" s="204"/>
      <c r="K4803" s="205"/>
      <c r="L4803" s="205"/>
      <c r="M4803" s="205"/>
      <c r="N4803" s="227">
        <f>Table7[[#This Row],[Drug Cost]]+Table7[[#This Row],[Drug Markup]]+Table7[[#This Row],[Drug Dispensing Fee]]</f>
        <v>0</v>
      </c>
      <c r="O4803" s="132"/>
      <c r="P4803" s="205">
        <f>Table7[[#This Row],[Total Drug Cost]]-Table7[[#This Row],[Total Third-party Pay]]</f>
        <v>0</v>
      </c>
      <c r="Q4803" s="205"/>
      <c r="R4803" s="70" t="e">
        <f>VLOOKUP(Table7[[#This Row],[Patient PHN]],'[1]MASTER LIST'!$C:$D,2,FALSE)</f>
        <v>#N/A</v>
      </c>
    </row>
    <row r="4804" spans="1:18" x14ac:dyDescent="0.25">
      <c r="A4804" s="202"/>
      <c r="B4804" s="203"/>
      <c r="C4804" s="204"/>
      <c r="D4804" s="204"/>
      <c r="E4804" s="204"/>
      <c r="F4804" s="204"/>
      <c r="G4804" s="204"/>
      <c r="H4804" s="131"/>
      <c r="I4804" s="204"/>
      <c r="J4804" s="204"/>
      <c r="K4804" s="205"/>
      <c r="L4804" s="205"/>
      <c r="M4804" s="205"/>
      <c r="N4804" s="227">
        <f>Table7[[#This Row],[Drug Cost]]+Table7[[#This Row],[Drug Markup]]+Table7[[#This Row],[Drug Dispensing Fee]]</f>
        <v>0</v>
      </c>
      <c r="O4804" s="132"/>
      <c r="P4804" s="205">
        <f>Table7[[#This Row],[Total Drug Cost]]-Table7[[#This Row],[Total Third-party Pay]]</f>
        <v>0</v>
      </c>
      <c r="Q4804" s="205"/>
      <c r="R4804" s="70" t="e">
        <f>VLOOKUP(Table7[[#This Row],[Patient PHN]],'[1]MASTER LIST'!$C:$D,2,FALSE)</f>
        <v>#N/A</v>
      </c>
    </row>
    <row r="4805" spans="1:18" x14ac:dyDescent="0.25">
      <c r="A4805" s="202"/>
      <c r="B4805" s="203"/>
      <c r="C4805" s="204"/>
      <c r="D4805" s="204"/>
      <c r="E4805" s="204"/>
      <c r="F4805" s="204"/>
      <c r="G4805" s="204"/>
      <c r="H4805" s="131"/>
      <c r="I4805" s="204"/>
      <c r="J4805" s="204"/>
      <c r="K4805" s="205"/>
      <c r="L4805" s="205"/>
      <c r="M4805" s="205"/>
      <c r="N4805" s="227">
        <f>Table7[[#This Row],[Drug Cost]]+Table7[[#This Row],[Drug Markup]]+Table7[[#This Row],[Drug Dispensing Fee]]</f>
        <v>0</v>
      </c>
      <c r="O4805" s="132"/>
      <c r="P4805" s="205">
        <f>Table7[[#This Row],[Total Drug Cost]]-Table7[[#This Row],[Total Third-party Pay]]</f>
        <v>0</v>
      </c>
      <c r="Q4805" s="205"/>
      <c r="R4805" s="70" t="e">
        <f>VLOOKUP(Table7[[#This Row],[Patient PHN]],'[1]MASTER LIST'!$C:$D,2,FALSE)</f>
        <v>#N/A</v>
      </c>
    </row>
    <row r="4806" spans="1:18" x14ac:dyDescent="0.25">
      <c r="A4806" s="202"/>
      <c r="B4806" s="203"/>
      <c r="C4806" s="204"/>
      <c r="D4806" s="204"/>
      <c r="E4806" s="204"/>
      <c r="F4806" s="204"/>
      <c r="G4806" s="204"/>
      <c r="H4806" s="131"/>
      <c r="I4806" s="204"/>
      <c r="J4806" s="204"/>
      <c r="K4806" s="205"/>
      <c r="L4806" s="205"/>
      <c r="M4806" s="205"/>
      <c r="N4806" s="227">
        <f>Table7[[#This Row],[Drug Cost]]+Table7[[#This Row],[Drug Markup]]+Table7[[#This Row],[Drug Dispensing Fee]]</f>
        <v>0</v>
      </c>
      <c r="O4806" s="132"/>
      <c r="P4806" s="205">
        <f>Table7[[#This Row],[Total Drug Cost]]-Table7[[#This Row],[Total Third-party Pay]]</f>
        <v>0</v>
      </c>
      <c r="Q4806" s="205"/>
      <c r="R4806" s="70" t="e">
        <f>VLOOKUP(Table7[[#This Row],[Patient PHN]],'[1]MASTER LIST'!$C:$D,2,FALSE)</f>
        <v>#N/A</v>
      </c>
    </row>
    <row r="4807" spans="1:18" x14ac:dyDescent="0.25">
      <c r="A4807" s="202"/>
      <c r="B4807" s="203"/>
      <c r="C4807" s="204"/>
      <c r="D4807" s="204"/>
      <c r="E4807" s="204"/>
      <c r="F4807" s="204"/>
      <c r="G4807" s="204"/>
      <c r="H4807" s="131"/>
      <c r="I4807" s="204"/>
      <c r="J4807" s="204"/>
      <c r="K4807" s="205"/>
      <c r="L4807" s="205"/>
      <c r="M4807" s="205"/>
      <c r="N4807" s="227">
        <f>Table7[[#This Row],[Drug Cost]]+Table7[[#This Row],[Drug Markup]]+Table7[[#This Row],[Drug Dispensing Fee]]</f>
        <v>0</v>
      </c>
      <c r="O4807" s="132"/>
      <c r="P4807" s="205">
        <f>Table7[[#This Row],[Total Drug Cost]]-Table7[[#This Row],[Total Third-party Pay]]</f>
        <v>0</v>
      </c>
      <c r="Q4807" s="205"/>
      <c r="R4807" s="70" t="e">
        <f>VLOOKUP(Table7[[#This Row],[Patient PHN]],'[1]MASTER LIST'!$C:$D,2,FALSE)</f>
        <v>#N/A</v>
      </c>
    </row>
    <row r="4808" spans="1:18" x14ac:dyDescent="0.25">
      <c r="A4808" s="202"/>
      <c r="B4808" s="203"/>
      <c r="C4808" s="204"/>
      <c r="D4808" s="204"/>
      <c r="E4808" s="204"/>
      <c r="F4808" s="204"/>
      <c r="G4808" s="204"/>
      <c r="H4808" s="131"/>
      <c r="I4808" s="204"/>
      <c r="J4808" s="204"/>
      <c r="K4808" s="205"/>
      <c r="L4808" s="205"/>
      <c r="M4808" s="205"/>
      <c r="N4808" s="227">
        <f>Table7[[#This Row],[Drug Cost]]+Table7[[#This Row],[Drug Markup]]+Table7[[#This Row],[Drug Dispensing Fee]]</f>
        <v>0</v>
      </c>
      <c r="O4808" s="132"/>
      <c r="P4808" s="205">
        <f>Table7[[#This Row],[Total Drug Cost]]-Table7[[#This Row],[Total Third-party Pay]]</f>
        <v>0</v>
      </c>
      <c r="Q4808" s="205"/>
      <c r="R4808" s="70" t="e">
        <f>VLOOKUP(Table7[[#This Row],[Patient PHN]],'[1]MASTER LIST'!$C:$D,2,FALSE)</f>
        <v>#N/A</v>
      </c>
    </row>
    <row r="4809" spans="1:18" x14ac:dyDescent="0.25">
      <c r="A4809" s="202"/>
      <c r="B4809" s="203"/>
      <c r="C4809" s="204"/>
      <c r="D4809" s="204"/>
      <c r="E4809" s="204"/>
      <c r="F4809" s="204"/>
      <c r="G4809" s="204"/>
      <c r="H4809" s="131"/>
      <c r="I4809" s="204"/>
      <c r="J4809" s="204"/>
      <c r="K4809" s="205"/>
      <c r="L4809" s="205"/>
      <c r="M4809" s="205"/>
      <c r="N4809" s="227">
        <f>Table7[[#This Row],[Drug Cost]]+Table7[[#This Row],[Drug Markup]]+Table7[[#This Row],[Drug Dispensing Fee]]</f>
        <v>0</v>
      </c>
      <c r="O4809" s="132"/>
      <c r="P4809" s="205">
        <f>Table7[[#This Row],[Total Drug Cost]]-Table7[[#This Row],[Total Third-party Pay]]</f>
        <v>0</v>
      </c>
      <c r="Q4809" s="205"/>
      <c r="R4809" s="70" t="e">
        <f>VLOOKUP(Table7[[#This Row],[Patient PHN]],'[1]MASTER LIST'!$C:$D,2,FALSE)</f>
        <v>#N/A</v>
      </c>
    </row>
    <row r="4810" spans="1:18" x14ac:dyDescent="0.25">
      <c r="A4810" s="202"/>
      <c r="B4810" s="203"/>
      <c r="C4810" s="204"/>
      <c r="D4810" s="204"/>
      <c r="E4810" s="204"/>
      <c r="F4810" s="204"/>
      <c r="G4810" s="204"/>
      <c r="H4810" s="131"/>
      <c r="I4810" s="204"/>
      <c r="J4810" s="204"/>
      <c r="K4810" s="205"/>
      <c r="L4810" s="205"/>
      <c r="M4810" s="205"/>
      <c r="N4810" s="227">
        <f>Table7[[#This Row],[Drug Cost]]+Table7[[#This Row],[Drug Markup]]+Table7[[#This Row],[Drug Dispensing Fee]]</f>
        <v>0</v>
      </c>
      <c r="O4810" s="132"/>
      <c r="P4810" s="205">
        <f>Table7[[#This Row],[Total Drug Cost]]-Table7[[#This Row],[Total Third-party Pay]]</f>
        <v>0</v>
      </c>
      <c r="Q4810" s="205"/>
      <c r="R4810" s="70" t="e">
        <f>VLOOKUP(Table7[[#This Row],[Patient PHN]],'[1]MASTER LIST'!$C:$D,2,FALSE)</f>
        <v>#N/A</v>
      </c>
    </row>
    <row r="4811" spans="1:18" x14ac:dyDescent="0.25">
      <c r="A4811" s="202"/>
      <c r="B4811" s="203"/>
      <c r="C4811" s="204"/>
      <c r="D4811" s="204"/>
      <c r="E4811" s="204"/>
      <c r="F4811" s="204"/>
      <c r="G4811" s="204"/>
      <c r="H4811" s="131"/>
      <c r="I4811" s="204"/>
      <c r="J4811" s="204"/>
      <c r="K4811" s="205"/>
      <c r="L4811" s="205"/>
      <c r="M4811" s="205"/>
      <c r="N4811" s="227">
        <f>Table7[[#This Row],[Drug Cost]]+Table7[[#This Row],[Drug Markup]]+Table7[[#This Row],[Drug Dispensing Fee]]</f>
        <v>0</v>
      </c>
      <c r="O4811" s="132"/>
      <c r="P4811" s="205">
        <f>Table7[[#This Row],[Total Drug Cost]]-Table7[[#This Row],[Total Third-party Pay]]</f>
        <v>0</v>
      </c>
      <c r="Q4811" s="205"/>
      <c r="R4811" s="70" t="e">
        <f>VLOOKUP(Table7[[#This Row],[Patient PHN]],'[1]MASTER LIST'!$C:$D,2,FALSE)</f>
        <v>#N/A</v>
      </c>
    </row>
    <row r="4812" spans="1:18" x14ac:dyDescent="0.25">
      <c r="A4812" s="202"/>
      <c r="B4812" s="203"/>
      <c r="C4812" s="204"/>
      <c r="D4812" s="204"/>
      <c r="E4812" s="204"/>
      <c r="F4812" s="204"/>
      <c r="G4812" s="204"/>
      <c r="H4812" s="131"/>
      <c r="I4812" s="204"/>
      <c r="J4812" s="204"/>
      <c r="K4812" s="205"/>
      <c r="L4812" s="205"/>
      <c r="M4812" s="205"/>
      <c r="N4812" s="227">
        <f>Table7[[#This Row],[Drug Cost]]+Table7[[#This Row],[Drug Markup]]+Table7[[#This Row],[Drug Dispensing Fee]]</f>
        <v>0</v>
      </c>
      <c r="O4812" s="132"/>
      <c r="P4812" s="205">
        <f>Table7[[#This Row],[Total Drug Cost]]-Table7[[#This Row],[Total Third-party Pay]]</f>
        <v>0</v>
      </c>
      <c r="Q4812" s="205"/>
      <c r="R4812" s="70" t="e">
        <f>VLOOKUP(Table7[[#This Row],[Patient PHN]],'[1]MASTER LIST'!$C:$D,2,FALSE)</f>
        <v>#N/A</v>
      </c>
    </row>
    <row r="4813" spans="1:18" x14ac:dyDescent="0.25">
      <c r="A4813" s="202"/>
      <c r="B4813" s="203"/>
      <c r="C4813" s="204"/>
      <c r="D4813" s="204"/>
      <c r="E4813" s="204"/>
      <c r="F4813" s="204"/>
      <c r="G4813" s="204"/>
      <c r="H4813" s="131"/>
      <c r="I4813" s="204"/>
      <c r="J4813" s="204"/>
      <c r="K4813" s="205"/>
      <c r="L4813" s="205"/>
      <c r="M4813" s="205"/>
      <c r="N4813" s="227">
        <f>Table7[[#This Row],[Drug Cost]]+Table7[[#This Row],[Drug Markup]]+Table7[[#This Row],[Drug Dispensing Fee]]</f>
        <v>0</v>
      </c>
      <c r="O4813" s="132"/>
      <c r="P4813" s="205">
        <f>Table7[[#This Row],[Total Drug Cost]]-Table7[[#This Row],[Total Third-party Pay]]</f>
        <v>0</v>
      </c>
      <c r="Q4813" s="205"/>
      <c r="R4813" s="70" t="e">
        <f>VLOOKUP(Table7[[#This Row],[Patient PHN]],'[1]MASTER LIST'!$C:$D,2,FALSE)</f>
        <v>#N/A</v>
      </c>
    </row>
    <row r="4814" spans="1:18" x14ac:dyDescent="0.25">
      <c r="A4814" s="202"/>
      <c r="B4814" s="203"/>
      <c r="C4814" s="204"/>
      <c r="D4814" s="204"/>
      <c r="E4814" s="204"/>
      <c r="F4814" s="204"/>
      <c r="G4814" s="204"/>
      <c r="H4814" s="131"/>
      <c r="I4814" s="204"/>
      <c r="J4814" s="204"/>
      <c r="K4814" s="205"/>
      <c r="L4814" s="205"/>
      <c r="M4814" s="205"/>
      <c r="N4814" s="227">
        <f>Table7[[#This Row],[Drug Cost]]+Table7[[#This Row],[Drug Markup]]+Table7[[#This Row],[Drug Dispensing Fee]]</f>
        <v>0</v>
      </c>
      <c r="O4814" s="132"/>
      <c r="P4814" s="205">
        <f>Table7[[#This Row],[Total Drug Cost]]-Table7[[#This Row],[Total Third-party Pay]]</f>
        <v>0</v>
      </c>
      <c r="Q4814" s="205"/>
      <c r="R4814" s="70" t="e">
        <f>VLOOKUP(Table7[[#This Row],[Patient PHN]],'[1]MASTER LIST'!$C:$D,2,FALSE)</f>
        <v>#N/A</v>
      </c>
    </row>
    <row r="4815" spans="1:18" x14ac:dyDescent="0.25">
      <c r="A4815" s="202"/>
      <c r="B4815" s="203"/>
      <c r="C4815" s="204"/>
      <c r="D4815" s="204"/>
      <c r="E4815" s="204"/>
      <c r="F4815" s="204"/>
      <c r="G4815" s="204"/>
      <c r="H4815" s="131"/>
      <c r="I4815" s="204"/>
      <c r="J4815" s="204"/>
      <c r="K4815" s="205"/>
      <c r="L4815" s="205"/>
      <c r="M4815" s="205"/>
      <c r="N4815" s="227">
        <f>Table7[[#This Row],[Drug Cost]]+Table7[[#This Row],[Drug Markup]]+Table7[[#This Row],[Drug Dispensing Fee]]</f>
        <v>0</v>
      </c>
      <c r="O4815" s="132"/>
      <c r="P4815" s="205">
        <f>Table7[[#This Row],[Total Drug Cost]]-Table7[[#This Row],[Total Third-party Pay]]</f>
        <v>0</v>
      </c>
      <c r="Q4815" s="205"/>
      <c r="R4815" s="70" t="e">
        <f>VLOOKUP(Table7[[#This Row],[Patient PHN]],'[1]MASTER LIST'!$C:$D,2,FALSE)</f>
        <v>#N/A</v>
      </c>
    </row>
    <row r="4816" spans="1:18" x14ac:dyDescent="0.25">
      <c r="A4816" s="202"/>
      <c r="B4816" s="203"/>
      <c r="C4816" s="204"/>
      <c r="D4816" s="204"/>
      <c r="E4816" s="204"/>
      <c r="F4816" s="204"/>
      <c r="G4816" s="204"/>
      <c r="H4816" s="131"/>
      <c r="I4816" s="204"/>
      <c r="J4816" s="204"/>
      <c r="K4816" s="205"/>
      <c r="L4816" s="205"/>
      <c r="M4816" s="205"/>
      <c r="N4816" s="227">
        <f>Table7[[#This Row],[Drug Cost]]+Table7[[#This Row],[Drug Markup]]+Table7[[#This Row],[Drug Dispensing Fee]]</f>
        <v>0</v>
      </c>
      <c r="O4816" s="132"/>
      <c r="P4816" s="205">
        <f>Table7[[#This Row],[Total Drug Cost]]-Table7[[#This Row],[Total Third-party Pay]]</f>
        <v>0</v>
      </c>
      <c r="Q4816" s="205"/>
      <c r="R4816" s="70" t="e">
        <f>VLOOKUP(Table7[[#This Row],[Patient PHN]],'[1]MASTER LIST'!$C:$D,2,FALSE)</f>
        <v>#N/A</v>
      </c>
    </row>
    <row r="4817" spans="1:18" x14ac:dyDescent="0.25">
      <c r="A4817" s="202"/>
      <c r="B4817" s="203"/>
      <c r="C4817" s="204"/>
      <c r="D4817" s="204"/>
      <c r="E4817" s="204"/>
      <c r="F4817" s="204"/>
      <c r="G4817" s="204"/>
      <c r="H4817" s="131"/>
      <c r="I4817" s="204"/>
      <c r="J4817" s="204"/>
      <c r="K4817" s="205"/>
      <c r="L4817" s="205"/>
      <c r="M4817" s="205"/>
      <c r="N4817" s="227">
        <f>Table7[[#This Row],[Drug Cost]]+Table7[[#This Row],[Drug Markup]]+Table7[[#This Row],[Drug Dispensing Fee]]</f>
        <v>0</v>
      </c>
      <c r="O4817" s="132"/>
      <c r="P4817" s="205">
        <f>Table7[[#This Row],[Total Drug Cost]]-Table7[[#This Row],[Total Third-party Pay]]</f>
        <v>0</v>
      </c>
      <c r="Q4817" s="205"/>
      <c r="R4817" s="70" t="e">
        <f>VLOOKUP(Table7[[#This Row],[Patient PHN]],'[1]MASTER LIST'!$C:$D,2,FALSE)</f>
        <v>#N/A</v>
      </c>
    </row>
    <row r="4818" spans="1:18" x14ac:dyDescent="0.25">
      <c r="A4818" s="202"/>
      <c r="B4818" s="203"/>
      <c r="C4818" s="204"/>
      <c r="D4818" s="204"/>
      <c r="E4818" s="204"/>
      <c r="F4818" s="204"/>
      <c r="G4818" s="204"/>
      <c r="H4818" s="131"/>
      <c r="I4818" s="204"/>
      <c r="J4818" s="204"/>
      <c r="K4818" s="205"/>
      <c r="L4818" s="205"/>
      <c r="M4818" s="205"/>
      <c r="N4818" s="227">
        <f>Table7[[#This Row],[Drug Cost]]+Table7[[#This Row],[Drug Markup]]+Table7[[#This Row],[Drug Dispensing Fee]]</f>
        <v>0</v>
      </c>
      <c r="O4818" s="132"/>
      <c r="P4818" s="205">
        <f>Table7[[#This Row],[Total Drug Cost]]-Table7[[#This Row],[Total Third-party Pay]]</f>
        <v>0</v>
      </c>
      <c r="Q4818" s="205"/>
      <c r="R4818" s="70" t="e">
        <f>VLOOKUP(Table7[[#This Row],[Patient PHN]],'[1]MASTER LIST'!$C:$D,2,FALSE)</f>
        <v>#N/A</v>
      </c>
    </row>
    <row r="4819" spans="1:18" x14ac:dyDescent="0.25">
      <c r="A4819" s="202"/>
      <c r="B4819" s="203"/>
      <c r="C4819" s="204"/>
      <c r="D4819" s="204"/>
      <c r="E4819" s="204"/>
      <c r="F4819" s="204"/>
      <c r="G4819" s="204"/>
      <c r="H4819" s="131"/>
      <c r="I4819" s="204"/>
      <c r="J4819" s="204"/>
      <c r="K4819" s="205"/>
      <c r="L4819" s="205"/>
      <c r="M4819" s="205"/>
      <c r="N4819" s="227">
        <f>Table7[[#This Row],[Drug Cost]]+Table7[[#This Row],[Drug Markup]]+Table7[[#This Row],[Drug Dispensing Fee]]</f>
        <v>0</v>
      </c>
      <c r="O4819" s="132"/>
      <c r="P4819" s="205">
        <f>Table7[[#This Row],[Total Drug Cost]]-Table7[[#This Row],[Total Third-party Pay]]</f>
        <v>0</v>
      </c>
      <c r="Q4819" s="205"/>
      <c r="R4819" s="70" t="e">
        <f>VLOOKUP(Table7[[#This Row],[Patient PHN]],'[1]MASTER LIST'!$C:$D,2,FALSE)</f>
        <v>#N/A</v>
      </c>
    </row>
    <row r="4820" spans="1:18" x14ac:dyDescent="0.25">
      <c r="A4820" s="202"/>
      <c r="B4820" s="203"/>
      <c r="C4820" s="204"/>
      <c r="D4820" s="204"/>
      <c r="E4820" s="204"/>
      <c r="F4820" s="204"/>
      <c r="G4820" s="204"/>
      <c r="H4820" s="131"/>
      <c r="I4820" s="204"/>
      <c r="J4820" s="204"/>
      <c r="K4820" s="205"/>
      <c r="L4820" s="205"/>
      <c r="M4820" s="205"/>
      <c r="N4820" s="227">
        <f>Table7[[#This Row],[Drug Cost]]+Table7[[#This Row],[Drug Markup]]+Table7[[#This Row],[Drug Dispensing Fee]]</f>
        <v>0</v>
      </c>
      <c r="O4820" s="132"/>
      <c r="P4820" s="205">
        <f>Table7[[#This Row],[Total Drug Cost]]-Table7[[#This Row],[Total Third-party Pay]]</f>
        <v>0</v>
      </c>
      <c r="Q4820" s="205"/>
      <c r="R4820" s="70" t="e">
        <f>VLOOKUP(Table7[[#This Row],[Patient PHN]],'[1]MASTER LIST'!$C:$D,2,FALSE)</f>
        <v>#N/A</v>
      </c>
    </row>
    <row r="4821" spans="1:18" x14ac:dyDescent="0.25">
      <c r="A4821" s="202"/>
      <c r="B4821" s="203"/>
      <c r="C4821" s="204"/>
      <c r="D4821" s="204"/>
      <c r="E4821" s="204"/>
      <c r="F4821" s="204"/>
      <c r="G4821" s="204"/>
      <c r="H4821" s="131"/>
      <c r="I4821" s="204"/>
      <c r="J4821" s="204"/>
      <c r="K4821" s="205"/>
      <c r="L4821" s="205"/>
      <c r="M4821" s="205"/>
      <c r="N4821" s="227">
        <f>Table7[[#This Row],[Drug Cost]]+Table7[[#This Row],[Drug Markup]]+Table7[[#This Row],[Drug Dispensing Fee]]</f>
        <v>0</v>
      </c>
      <c r="O4821" s="132"/>
      <c r="P4821" s="205">
        <f>Table7[[#This Row],[Total Drug Cost]]-Table7[[#This Row],[Total Third-party Pay]]</f>
        <v>0</v>
      </c>
      <c r="Q4821" s="205"/>
      <c r="R4821" s="70" t="e">
        <f>VLOOKUP(Table7[[#This Row],[Patient PHN]],'[1]MASTER LIST'!$C:$D,2,FALSE)</f>
        <v>#N/A</v>
      </c>
    </row>
    <row r="4822" spans="1:18" x14ac:dyDescent="0.25">
      <c r="A4822" s="202"/>
      <c r="B4822" s="203"/>
      <c r="C4822" s="204"/>
      <c r="D4822" s="204"/>
      <c r="E4822" s="204"/>
      <c r="F4822" s="204"/>
      <c r="G4822" s="204"/>
      <c r="H4822" s="131"/>
      <c r="I4822" s="204"/>
      <c r="J4822" s="204"/>
      <c r="K4822" s="205"/>
      <c r="L4822" s="205"/>
      <c r="M4822" s="205"/>
      <c r="N4822" s="227">
        <f>Table7[[#This Row],[Drug Cost]]+Table7[[#This Row],[Drug Markup]]+Table7[[#This Row],[Drug Dispensing Fee]]</f>
        <v>0</v>
      </c>
      <c r="O4822" s="132"/>
      <c r="P4822" s="205">
        <f>Table7[[#This Row],[Total Drug Cost]]-Table7[[#This Row],[Total Third-party Pay]]</f>
        <v>0</v>
      </c>
      <c r="Q4822" s="205"/>
      <c r="R4822" s="70" t="e">
        <f>VLOOKUP(Table7[[#This Row],[Patient PHN]],'[1]MASTER LIST'!$C:$D,2,FALSE)</f>
        <v>#N/A</v>
      </c>
    </row>
    <row r="4823" spans="1:18" x14ac:dyDescent="0.25">
      <c r="A4823" s="202"/>
      <c r="B4823" s="203"/>
      <c r="C4823" s="204"/>
      <c r="D4823" s="204"/>
      <c r="E4823" s="204"/>
      <c r="F4823" s="204"/>
      <c r="G4823" s="204"/>
      <c r="H4823" s="131"/>
      <c r="I4823" s="204"/>
      <c r="J4823" s="204"/>
      <c r="K4823" s="205"/>
      <c r="L4823" s="205"/>
      <c r="M4823" s="205"/>
      <c r="N4823" s="227">
        <f>Table7[[#This Row],[Drug Cost]]+Table7[[#This Row],[Drug Markup]]+Table7[[#This Row],[Drug Dispensing Fee]]</f>
        <v>0</v>
      </c>
      <c r="O4823" s="132"/>
      <c r="P4823" s="205">
        <f>Table7[[#This Row],[Total Drug Cost]]-Table7[[#This Row],[Total Third-party Pay]]</f>
        <v>0</v>
      </c>
      <c r="Q4823" s="205"/>
      <c r="R4823" s="70" t="e">
        <f>VLOOKUP(Table7[[#This Row],[Patient PHN]],'[1]MASTER LIST'!$C:$D,2,FALSE)</f>
        <v>#N/A</v>
      </c>
    </row>
    <row r="4824" spans="1:18" x14ac:dyDescent="0.25">
      <c r="A4824" s="202"/>
      <c r="B4824" s="203"/>
      <c r="C4824" s="204"/>
      <c r="D4824" s="204"/>
      <c r="E4824" s="204"/>
      <c r="F4824" s="204"/>
      <c r="G4824" s="204"/>
      <c r="H4824" s="131"/>
      <c r="I4824" s="204"/>
      <c r="J4824" s="204"/>
      <c r="K4824" s="205"/>
      <c r="L4824" s="205"/>
      <c r="M4824" s="205"/>
      <c r="N4824" s="227">
        <f>Table7[[#This Row],[Drug Cost]]+Table7[[#This Row],[Drug Markup]]+Table7[[#This Row],[Drug Dispensing Fee]]</f>
        <v>0</v>
      </c>
      <c r="O4824" s="132"/>
      <c r="P4824" s="205">
        <f>Table7[[#This Row],[Total Drug Cost]]-Table7[[#This Row],[Total Third-party Pay]]</f>
        <v>0</v>
      </c>
      <c r="Q4824" s="205"/>
      <c r="R4824" s="70" t="e">
        <f>VLOOKUP(Table7[[#This Row],[Patient PHN]],'[1]MASTER LIST'!$C:$D,2,FALSE)</f>
        <v>#N/A</v>
      </c>
    </row>
    <row r="4825" spans="1:18" x14ac:dyDescent="0.25">
      <c r="A4825" s="202"/>
      <c r="B4825" s="203"/>
      <c r="C4825" s="204"/>
      <c r="D4825" s="204"/>
      <c r="E4825" s="204"/>
      <c r="F4825" s="204"/>
      <c r="G4825" s="204"/>
      <c r="H4825" s="131"/>
      <c r="I4825" s="204"/>
      <c r="J4825" s="204"/>
      <c r="K4825" s="205"/>
      <c r="L4825" s="205"/>
      <c r="M4825" s="205"/>
      <c r="N4825" s="227">
        <f>Table7[[#This Row],[Drug Cost]]+Table7[[#This Row],[Drug Markup]]+Table7[[#This Row],[Drug Dispensing Fee]]</f>
        <v>0</v>
      </c>
      <c r="O4825" s="132"/>
      <c r="P4825" s="205">
        <f>Table7[[#This Row],[Total Drug Cost]]-Table7[[#This Row],[Total Third-party Pay]]</f>
        <v>0</v>
      </c>
      <c r="Q4825" s="205"/>
      <c r="R4825" s="70" t="e">
        <f>VLOOKUP(Table7[[#This Row],[Patient PHN]],'[1]MASTER LIST'!$C:$D,2,FALSE)</f>
        <v>#N/A</v>
      </c>
    </row>
    <row r="4826" spans="1:18" x14ac:dyDescent="0.25">
      <c r="A4826" s="202"/>
      <c r="B4826" s="203"/>
      <c r="C4826" s="204"/>
      <c r="D4826" s="204"/>
      <c r="E4826" s="204"/>
      <c r="F4826" s="204"/>
      <c r="G4826" s="204"/>
      <c r="H4826" s="131"/>
      <c r="I4826" s="204"/>
      <c r="J4826" s="204"/>
      <c r="K4826" s="205"/>
      <c r="L4826" s="205"/>
      <c r="M4826" s="205"/>
      <c r="N4826" s="227">
        <f>Table7[[#This Row],[Drug Cost]]+Table7[[#This Row],[Drug Markup]]+Table7[[#This Row],[Drug Dispensing Fee]]</f>
        <v>0</v>
      </c>
      <c r="O4826" s="132"/>
      <c r="P4826" s="205">
        <f>Table7[[#This Row],[Total Drug Cost]]-Table7[[#This Row],[Total Third-party Pay]]</f>
        <v>0</v>
      </c>
      <c r="Q4826" s="205"/>
      <c r="R4826" s="70" t="e">
        <f>VLOOKUP(Table7[[#This Row],[Patient PHN]],'[1]MASTER LIST'!$C:$D,2,FALSE)</f>
        <v>#N/A</v>
      </c>
    </row>
    <row r="4827" spans="1:18" x14ac:dyDescent="0.25">
      <c r="A4827" s="202"/>
      <c r="B4827" s="203"/>
      <c r="C4827" s="204"/>
      <c r="D4827" s="204"/>
      <c r="E4827" s="204"/>
      <c r="F4827" s="204"/>
      <c r="G4827" s="204"/>
      <c r="H4827" s="131"/>
      <c r="I4827" s="204"/>
      <c r="J4827" s="204"/>
      <c r="K4827" s="205"/>
      <c r="L4827" s="205"/>
      <c r="M4827" s="205"/>
      <c r="N4827" s="227">
        <f>Table7[[#This Row],[Drug Cost]]+Table7[[#This Row],[Drug Markup]]+Table7[[#This Row],[Drug Dispensing Fee]]</f>
        <v>0</v>
      </c>
      <c r="O4827" s="132"/>
      <c r="P4827" s="205">
        <f>Table7[[#This Row],[Total Drug Cost]]-Table7[[#This Row],[Total Third-party Pay]]</f>
        <v>0</v>
      </c>
      <c r="Q4827" s="205"/>
      <c r="R4827" s="70" t="e">
        <f>VLOOKUP(Table7[[#This Row],[Patient PHN]],'[1]MASTER LIST'!$C:$D,2,FALSE)</f>
        <v>#N/A</v>
      </c>
    </row>
    <row r="4828" spans="1:18" x14ac:dyDescent="0.25">
      <c r="A4828" s="202"/>
      <c r="B4828" s="203"/>
      <c r="C4828" s="204"/>
      <c r="D4828" s="204"/>
      <c r="E4828" s="204"/>
      <c r="F4828" s="204"/>
      <c r="G4828" s="204"/>
      <c r="H4828" s="131"/>
      <c r="I4828" s="204"/>
      <c r="J4828" s="204"/>
      <c r="K4828" s="205"/>
      <c r="L4828" s="205"/>
      <c r="M4828" s="205"/>
      <c r="N4828" s="227">
        <f>Table7[[#This Row],[Drug Cost]]+Table7[[#This Row],[Drug Markup]]+Table7[[#This Row],[Drug Dispensing Fee]]</f>
        <v>0</v>
      </c>
      <c r="O4828" s="132"/>
      <c r="P4828" s="205">
        <f>Table7[[#This Row],[Total Drug Cost]]-Table7[[#This Row],[Total Third-party Pay]]</f>
        <v>0</v>
      </c>
      <c r="Q4828" s="205"/>
      <c r="R4828" s="70" t="e">
        <f>VLOOKUP(Table7[[#This Row],[Patient PHN]],'[1]MASTER LIST'!$C:$D,2,FALSE)</f>
        <v>#N/A</v>
      </c>
    </row>
    <row r="4829" spans="1:18" x14ac:dyDescent="0.25">
      <c r="A4829" s="202"/>
      <c r="B4829" s="203"/>
      <c r="C4829" s="204"/>
      <c r="D4829" s="204"/>
      <c r="E4829" s="204"/>
      <c r="F4829" s="204"/>
      <c r="G4829" s="204"/>
      <c r="H4829" s="131"/>
      <c r="I4829" s="204"/>
      <c r="J4829" s="204"/>
      <c r="K4829" s="205"/>
      <c r="L4829" s="205"/>
      <c r="M4829" s="205"/>
      <c r="N4829" s="227">
        <f>Table7[[#This Row],[Drug Cost]]+Table7[[#This Row],[Drug Markup]]+Table7[[#This Row],[Drug Dispensing Fee]]</f>
        <v>0</v>
      </c>
      <c r="O4829" s="132"/>
      <c r="P4829" s="205">
        <f>Table7[[#This Row],[Total Drug Cost]]-Table7[[#This Row],[Total Third-party Pay]]</f>
        <v>0</v>
      </c>
      <c r="Q4829" s="205"/>
      <c r="R4829" s="70" t="e">
        <f>VLOOKUP(Table7[[#This Row],[Patient PHN]],'[1]MASTER LIST'!$C:$D,2,FALSE)</f>
        <v>#N/A</v>
      </c>
    </row>
    <row r="4830" spans="1:18" x14ac:dyDescent="0.25">
      <c r="A4830" s="202"/>
      <c r="B4830" s="203"/>
      <c r="C4830" s="204"/>
      <c r="D4830" s="204"/>
      <c r="E4830" s="204"/>
      <c r="F4830" s="204"/>
      <c r="G4830" s="204"/>
      <c r="H4830" s="131"/>
      <c r="I4830" s="204"/>
      <c r="J4830" s="204"/>
      <c r="K4830" s="205"/>
      <c r="L4830" s="205"/>
      <c r="M4830" s="205"/>
      <c r="N4830" s="227">
        <f>Table7[[#This Row],[Drug Cost]]+Table7[[#This Row],[Drug Markup]]+Table7[[#This Row],[Drug Dispensing Fee]]</f>
        <v>0</v>
      </c>
      <c r="O4830" s="132"/>
      <c r="P4830" s="205">
        <f>Table7[[#This Row],[Total Drug Cost]]-Table7[[#This Row],[Total Third-party Pay]]</f>
        <v>0</v>
      </c>
      <c r="Q4830" s="205"/>
      <c r="R4830" s="70" t="e">
        <f>VLOOKUP(Table7[[#This Row],[Patient PHN]],'[1]MASTER LIST'!$C:$D,2,FALSE)</f>
        <v>#N/A</v>
      </c>
    </row>
    <row r="4831" spans="1:18" x14ac:dyDescent="0.25">
      <c r="A4831" s="202"/>
      <c r="B4831" s="203"/>
      <c r="C4831" s="204"/>
      <c r="D4831" s="204"/>
      <c r="E4831" s="204"/>
      <c r="F4831" s="204"/>
      <c r="G4831" s="204"/>
      <c r="H4831" s="131"/>
      <c r="I4831" s="204"/>
      <c r="J4831" s="204"/>
      <c r="K4831" s="205"/>
      <c r="L4831" s="205"/>
      <c r="M4831" s="205"/>
      <c r="N4831" s="227">
        <f>Table7[[#This Row],[Drug Cost]]+Table7[[#This Row],[Drug Markup]]+Table7[[#This Row],[Drug Dispensing Fee]]</f>
        <v>0</v>
      </c>
      <c r="O4831" s="132"/>
      <c r="P4831" s="205">
        <f>Table7[[#This Row],[Total Drug Cost]]-Table7[[#This Row],[Total Third-party Pay]]</f>
        <v>0</v>
      </c>
      <c r="Q4831" s="205"/>
      <c r="R4831" s="70" t="e">
        <f>VLOOKUP(Table7[[#This Row],[Patient PHN]],'[1]MASTER LIST'!$C:$D,2,FALSE)</f>
        <v>#N/A</v>
      </c>
    </row>
    <row r="4832" spans="1:18" x14ac:dyDescent="0.25">
      <c r="A4832" s="202"/>
      <c r="B4832" s="203"/>
      <c r="C4832" s="204"/>
      <c r="D4832" s="204"/>
      <c r="E4832" s="204"/>
      <c r="F4832" s="204"/>
      <c r="G4832" s="204"/>
      <c r="H4832" s="131"/>
      <c r="I4832" s="204"/>
      <c r="J4832" s="204"/>
      <c r="K4832" s="205"/>
      <c r="L4832" s="205"/>
      <c r="M4832" s="205"/>
      <c r="N4832" s="227">
        <f>Table7[[#This Row],[Drug Cost]]+Table7[[#This Row],[Drug Markup]]+Table7[[#This Row],[Drug Dispensing Fee]]</f>
        <v>0</v>
      </c>
      <c r="O4832" s="132"/>
      <c r="P4832" s="205">
        <f>Table7[[#This Row],[Total Drug Cost]]-Table7[[#This Row],[Total Third-party Pay]]</f>
        <v>0</v>
      </c>
      <c r="Q4832" s="205"/>
      <c r="R4832" s="70" t="e">
        <f>VLOOKUP(Table7[[#This Row],[Patient PHN]],'[1]MASTER LIST'!$C:$D,2,FALSE)</f>
        <v>#N/A</v>
      </c>
    </row>
    <row r="4833" spans="1:18" x14ac:dyDescent="0.25">
      <c r="A4833" s="202"/>
      <c r="B4833" s="203"/>
      <c r="C4833" s="204"/>
      <c r="D4833" s="204"/>
      <c r="E4833" s="204"/>
      <c r="F4833" s="204"/>
      <c r="G4833" s="204"/>
      <c r="H4833" s="131"/>
      <c r="I4833" s="204"/>
      <c r="J4833" s="204"/>
      <c r="K4833" s="205"/>
      <c r="L4833" s="205"/>
      <c r="M4833" s="205"/>
      <c r="N4833" s="227">
        <f>Table7[[#This Row],[Drug Cost]]+Table7[[#This Row],[Drug Markup]]+Table7[[#This Row],[Drug Dispensing Fee]]</f>
        <v>0</v>
      </c>
      <c r="O4833" s="132"/>
      <c r="P4833" s="205">
        <f>Table7[[#This Row],[Total Drug Cost]]-Table7[[#This Row],[Total Third-party Pay]]</f>
        <v>0</v>
      </c>
      <c r="Q4833" s="205"/>
      <c r="R4833" s="70" t="e">
        <f>VLOOKUP(Table7[[#This Row],[Patient PHN]],'[1]MASTER LIST'!$C:$D,2,FALSE)</f>
        <v>#N/A</v>
      </c>
    </row>
    <row r="4834" spans="1:18" x14ac:dyDescent="0.25">
      <c r="A4834" s="202"/>
      <c r="B4834" s="203"/>
      <c r="C4834" s="204"/>
      <c r="D4834" s="204"/>
      <c r="E4834" s="204"/>
      <c r="F4834" s="204"/>
      <c r="G4834" s="204"/>
      <c r="H4834" s="131"/>
      <c r="I4834" s="204"/>
      <c r="J4834" s="204"/>
      <c r="K4834" s="205"/>
      <c r="L4834" s="205"/>
      <c r="M4834" s="205"/>
      <c r="N4834" s="227">
        <f>Table7[[#This Row],[Drug Cost]]+Table7[[#This Row],[Drug Markup]]+Table7[[#This Row],[Drug Dispensing Fee]]</f>
        <v>0</v>
      </c>
      <c r="O4834" s="132"/>
      <c r="P4834" s="205">
        <f>Table7[[#This Row],[Total Drug Cost]]-Table7[[#This Row],[Total Third-party Pay]]</f>
        <v>0</v>
      </c>
      <c r="Q4834" s="205"/>
      <c r="R4834" s="70" t="e">
        <f>VLOOKUP(Table7[[#This Row],[Patient PHN]],'[1]MASTER LIST'!$C:$D,2,FALSE)</f>
        <v>#N/A</v>
      </c>
    </row>
    <row r="4835" spans="1:18" x14ac:dyDescent="0.25">
      <c r="A4835" s="202"/>
      <c r="B4835" s="203"/>
      <c r="C4835" s="204"/>
      <c r="D4835" s="204"/>
      <c r="E4835" s="204"/>
      <c r="F4835" s="204"/>
      <c r="G4835" s="204"/>
      <c r="H4835" s="131"/>
      <c r="I4835" s="204"/>
      <c r="J4835" s="204"/>
      <c r="K4835" s="205"/>
      <c r="L4835" s="205"/>
      <c r="M4835" s="205"/>
      <c r="N4835" s="227">
        <f>Table7[[#This Row],[Drug Cost]]+Table7[[#This Row],[Drug Markup]]+Table7[[#This Row],[Drug Dispensing Fee]]</f>
        <v>0</v>
      </c>
      <c r="O4835" s="132"/>
      <c r="P4835" s="205">
        <f>Table7[[#This Row],[Total Drug Cost]]-Table7[[#This Row],[Total Third-party Pay]]</f>
        <v>0</v>
      </c>
      <c r="Q4835" s="205"/>
      <c r="R4835" s="70" t="e">
        <f>VLOOKUP(Table7[[#This Row],[Patient PHN]],'[1]MASTER LIST'!$C:$D,2,FALSE)</f>
        <v>#N/A</v>
      </c>
    </row>
    <row r="4836" spans="1:18" x14ac:dyDescent="0.25">
      <c r="A4836" s="202"/>
      <c r="B4836" s="203"/>
      <c r="C4836" s="204"/>
      <c r="D4836" s="204"/>
      <c r="E4836" s="204"/>
      <c r="F4836" s="204"/>
      <c r="G4836" s="204"/>
      <c r="H4836" s="131"/>
      <c r="I4836" s="204"/>
      <c r="J4836" s="204"/>
      <c r="K4836" s="205"/>
      <c r="L4836" s="205"/>
      <c r="M4836" s="205"/>
      <c r="N4836" s="227">
        <f>Table7[[#This Row],[Drug Cost]]+Table7[[#This Row],[Drug Markup]]+Table7[[#This Row],[Drug Dispensing Fee]]</f>
        <v>0</v>
      </c>
      <c r="O4836" s="132"/>
      <c r="P4836" s="205">
        <f>Table7[[#This Row],[Total Drug Cost]]-Table7[[#This Row],[Total Third-party Pay]]</f>
        <v>0</v>
      </c>
      <c r="Q4836" s="205"/>
      <c r="R4836" s="70" t="e">
        <f>VLOOKUP(Table7[[#This Row],[Patient PHN]],'[1]MASTER LIST'!$C:$D,2,FALSE)</f>
        <v>#N/A</v>
      </c>
    </row>
    <row r="4837" spans="1:18" x14ac:dyDescent="0.25">
      <c r="A4837" s="202"/>
      <c r="B4837" s="203"/>
      <c r="C4837" s="204"/>
      <c r="D4837" s="204"/>
      <c r="E4837" s="204"/>
      <c r="F4837" s="204"/>
      <c r="G4837" s="204"/>
      <c r="H4837" s="131"/>
      <c r="I4837" s="204"/>
      <c r="J4837" s="204"/>
      <c r="K4837" s="205"/>
      <c r="L4837" s="205"/>
      <c r="M4837" s="205"/>
      <c r="N4837" s="227">
        <f>Table7[[#This Row],[Drug Cost]]+Table7[[#This Row],[Drug Markup]]+Table7[[#This Row],[Drug Dispensing Fee]]</f>
        <v>0</v>
      </c>
      <c r="O4837" s="132"/>
      <c r="P4837" s="205">
        <f>Table7[[#This Row],[Total Drug Cost]]-Table7[[#This Row],[Total Third-party Pay]]</f>
        <v>0</v>
      </c>
      <c r="Q4837" s="205"/>
      <c r="R4837" s="70" t="e">
        <f>VLOOKUP(Table7[[#This Row],[Patient PHN]],'[1]MASTER LIST'!$C:$D,2,FALSE)</f>
        <v>#N/A</v>
      </c>
    </row>
    <row r="4838" spans="1:18" x14ac:dyDescent="0.25">
      <c r="A4838" s="202"/>
      <c r="B4838" s="203"/>
      <c r="C4838" s="204"/>
      <c r="D4838" s="204"/>
      <c r="E4838" s="204"/>
      <c r="F4838" s="204"/>
      <c r="G4838" s="204"/>
      <c r="H4838" s="131"/>
      <c r="I4838" s="204"/>
      <c r="J4838" s="204"/>
      <c r="K4838" s="205"/>
      <c r="L4838" s="205"/>
      <c r="M4838" s="205"/>
      <c r="N4838" s="227">
        <f>Table7[[#This Row],[Drug Cost]]+Table7[[#This Row],[Drug Markup]]+Table7[[#This Row],[Drug Dispensing Fee]]</f>
        <v>0</v>
      </c>
      <c r="O4838" s="132"/>
      <c r="P4838" s="205">
        <f>Table7[[#This Row],[Total Drug Cost]]-Table7[[#This Row],[Total Third-party Pay]]</f>
        <v>0</v>
      </c>
      <c r="Q4838" s="205"/>
      <c r="R4838" s="70" t="e">
        <f>VLOOKUP(Table7[[#This Row],[Patient PHN]],'[1]MASTER LIST'!$C:$D,2,FALSE)</f>
        <v>#N/A</v>
      </c>
    </row>
    <row r="4839" spans="1:18" x14ac:dyDescent="0.25">
      <c r="A4839" s="202"/>
      <c r="B4839" s="203"/>
      <c r="C4839" s="204"/>
      <c r="D4839" s="204"/>
      <c r="E4839" s="204"/>
      <c r="F4839" s="204"/>
      <c r="G4839" s="204"/>
      <c r="H4839" s="131"/>
      <c r="I4839" s="204"/>
      <c r="J4839" s="204"/>
      <c r="K4839" s="205"/>
      <c r="L4839" s="205"/>
      <c r="M4839" s="205"/>
      <c r="N4839" s="227">
        <f>Table7[[#This Row],[Drug Cost]]+Table7[[#This Row],[Drug Markup]]+Table7[[#This Row],[Drug Dispensing Fee]]</f>
        <v>0</v>
      </c>
      <c r="O4839" s="132"/>
      <c r="P4839" s="205">
        <f>Table7[[#This Row],[Total Drug Cost]]-Table7[[#This Row],[Total Third-party Pay]]</f>
        <v>0</v>
      </c>
      <c r="Q4839" s="205"/>
      <c r="R4839" s="70" t="e">
        <f>VLOOKUP(Table7[[#This Row],[Patient PHN]],'[1]MASTER LIST'!$C:$D,2,FALSE)</f>
        <v>#N/A</v>
      </c>
    </row>
    <row r="4840" spans="1:18" x14ac:dyDescent="0.25">
      <c r="A4840" s="202"/>
      <c r="B4840" s="203"/>
      <c r="C4840" s="204"/>
      <c r="D4840" s="204"/>
      <c r="E4840" s="204"/>
      <c r="F4840" s="204"/>
      <c r="G4840" s="204"/>
      <c r="H4840" s="131"/>
      <c r="I4840" s="204"/>
      <c r="J4840" s="204"/>
      <c r="K4840" s="205"/>
      <c r="L4840" s="205"/>
      <c r="M4840" s="205"/>
      <c r="N4840" s="227">
        <f>Table7[[#This Row],[Drug Cost]]+Table7[[#This Row],[Drug Markup]]+Table7[[#This Row],[Drug Dispensing Fee]]</f>
        <v>0</v>
      </c>
      <c r="O4840" s="132"/>
      <c r="P4840" s="205">
        <f>Table7[[#This Row],[Total Drug Cost]]-Table7[[#This Row],[Total Third-party Pay]]</f>
        <v>0</v>
      </c>
      <c r="Q4840" s="205"/>
      <c r="R4840" s="70" t="e">
        <f>VLOOKUP(Table7[[#This Row],[Patient PHN]],'[1]MASTER LIST'!$C:$D,2,FALSE)</f>
        <v>#N/A</v>
      </c>
    </row>
    <row r="4841" spans="1:18" x14ac:dyDescent="0.25">
      <c r="A4841" s="202"/>
      <c r="B4841" s="203"/>
      <c r="C4841" s="204"/>
      <c r="D4841" s="204"/>
      <c r="E4841" s="204"/>
      <c r="F4841" s="204"/>
      <c r="G4841" s="204"/>
      <c r="H4841" s="131"/>
      <c r="I4841" s="204"/>
      <c r="J4841" s="204"/>
      <c r="K4841" s="205"/>
      <c r="L4841" s="205"/>
      <c r="M4841" s="205"/>
      <c r="N4841" s="227">
        <f>Table7[[#This Row],[Drug Cost]]+Table7[[#This Row],[Drug Markup]]+Table7[[#This Row],[Drug Dispensing Fee]]</f>
        <v>0</v>
      </c>
      <c r="O4841" s="132"/>
      <c r="P4841" s="205">
        <f>Table7[[#This Row],[Total Drug Cost]]-Table7[[#This Row],[Total Third-party Pay]]</f>
        <v>0</v>
      </c>
      <c r="Q4841" s="205"/>
      <c r="R4841" s="70" t="e">
        <f>VLOOKUP(Table7[[#This Row],[Patient PHN]],'[1]MASTER LIST'!$C:$D,2,FALSE)</f>
        <v>#N/A</v>
      </c>
    </row>
    <row r="4842" spans="1:18" x14ac:dyDescent="0.25">
      <c r="A4842" s="202"/>
      <c r="B4842" s="203"/>
      <c r="C4842" s="204"/>
      <c r="D4842" s="204"/>
      <c r="E4842" s="204"/>
      <c r="F4842" s="204"/>
      <c r="G4842" s="204"/>
      <c r="H4842" s="131"/>
      <c r="I4842" s="204"/>
      <c r="J4842" s="204"/>
      <c r="K4842" s="205"/>
      <c r="L4842" s="205"/>
      <c r="M4842" s="205"/>
      <c r="N4842" s="227">
        <f>Table7[[#This Row],[Drug Cost]]+Table7[[#This Row],[Drug Markup]]+Table7[[#This Row],[Drug Dispensing Fee]]</f>
        <v>0</v>
      </c>
      <c r="O4842" s="132"/>
      <c r="P4842" s="205">
        <f>Table7[[#This Row],[Total Drug Cost]]-Table7[[#This Row],[Total Third-party Pay]]</f>
        <v>0</v>
      </c>
      <c r="Q4842" s="205"/>
      <c r="R4842" s="70" t="e">
        <f>VLOOKUP(Table7[[#This Row],[Patient PHN]],'[1]MASTER LIST'!$C:$D,2,FALSE)</f>
        <v>#N/A</v>
      </c>
    </row>
    <row r="4843" spans="1:18" x14ac:dyDescent="0.25">
      <c r="A4843" s="202"/>
      <c r="B4843" s="203"/>
      <c r="C4843" s="204"/>
      <c r="D4843" s="204"/>
      <c r="E4843" s="204"/>
      <c r="F4843" s="204"/>
      <c r="G4843" s="204"/>
      <c r="H4843" s="131"/>
      <c r="I4843" s="204"/>
      <c r="J4843" s="204"/>
      <c r="K4843" s="205"/>
      <c r="L4843" s="205"/>
      <c r="M4843" s="205"/>
      <c r="N4843" s="227">
        <f>Table7[[#This Row],[Drug Cost]]+Table7[[#This Row],[Drug Markup]]+Table7[[#This Row],[Drug Dispensing Fee]]</f>
        <v>0</v>
      </c>
      <c r="O4843" s="132"/>
      <c r="P4843" s="205">
        <f>Table7[[#This Row],[Total Drug Cost]]-Table7[[#This Row],[Total Third-party Pay]]</f>
        <v>0</v>
      </c>
      <c r="Q4843" s="205"/>
      <c r="R4843" s="70" t="e">
        <f>VLOOKUP(Table7[[#This Row],[Patient PHN]],'[1]MASTER LIST'!$C:$D,2,FALSE)</f>
        <v>#N/A</v>
      </c>
    </row>
    <row r="4844" spans="1:18" x14ac:dyDescent="0.25">
      <c r="A4844" s="202"/>
      <c r="B4844" s="203"/>
      <c r="C4844" s="204"/>
      <c r="D4844" s="204"/>
      <c r="E4844" s="204"/>
      <c r="F4844" s="204"/>
      <c r="G4844" s="204"/>
      <c r="H4844" s="131"/>
      <c r="I4844" s="204"/>
      <c r="J4844" s="204"/>
      <c r="K4844" s="205"/>
      <c r="L4844" s="205"/>
      <c r="M4844" s="205"/>
      <c r="N4844" s="227">
        <f>Table7[[#This Row],[Drug Cost]]+Table7[[#This Row],[Drug Markup]]+Table7[[#This Row],[Drug Dispensing Fee]]</f>
        <v>0</v>
      </c>
      <c r="O4844" s="132"/>
      <c r="P4844" s="205">
        <f>Table7[[#This Row],[Total Drug Cost]]-Table7[[#This Row],[Total Third-party Pay]]</f>
        <v>0</v>
      </c>
      <c r="Q4844" s="205"/>
      <c r="R4844" s="70" t="e">
        <f>VLOOKUP(Table7[[#This Row],[Patient PHN]],'[1]MASTER LIST'!$C:$D,2,FALSE)</f>
        <v>#N/A</v>
      </c>
    </row>
    <row r="4845" spans="1:18" x14ac:dyDescent="0.25">
      <c r="A4845" s="202"/>
      <c r="B4845" s="203"/>
      <c r="C4845" s="204"/>
      <c r="D4845" s="204"/>
      <c r="E4845" s="204"/>
      <c r="F4845" s="204"/>
      <c r="G4845" s="204"/>
      <c r="H4845" s="131"/>
      <c r="I4845" s="204"/>
      <c r="J4845" s="204"/>
      <c r="K4845" s="205"/>
      <c r="L4845" s="205"/>
      <c r="M4845" s="205"/>
      <c r="N4845" s="227">
        <f>Table7[[#This Row],[Drug Cost]]+Table7[[#This Row],[Drug Markup]]+Table7[[#This Row],[Drug Dispensing Fee]]</f>
        <v>0</v>
      </c>
      <c r="O4845" s="132"/>
      <c r="P4845" s="205">
        <f>Table7[[#This Row],[Total Drug Cost]]-Table7[[#This Row],[Total Third-party Pay]]</f>
        <v>0</v>
      </c>
      <c r="Q4845" s="205"/>
      <c r="R4845" s="70" t="e">
        <f>VLOOKUP(Table7[[#This Row],[Patient PHN]],'[1]MASTER LIST'!$C:$D,2,FALSE)</f>
        <v>#N/A</v>
      </c>
    </row>
    <row r="4846" spans="1:18" x14ac:dyDescent="0.25">
      <c r="A4846" s="202"/>
      <c r="B4846" s="203"/>
      <c r="C4846" s="204"/>
      <c r="D4846" s="204"/>
      <c r="E4846" s="204"/>
      <c r="F4846" s="204"/>
      <c r="G4846" s="204"/>
      <c r="H4846" s="131"/>
      <c r="I4846" s="204"/>
      <c r="J4846" s="204"/>
      <c r="K4846" s="205"/>
      <c r="L4846" s="205"/>
      <c r="M4846" s="205"/>
      <c r="N4846" s="227">
        <f>Table7[[#This Row],[Drug Cost]]+Table7[[#This Row],[Drug Markup]]+Table7[[#This Row],[Drug Dispensing Fee]]</f>
        <v>0</v>
      </c>
      <c r="O4846" s="132"/>
      <c r="P4846" s="205">
        <f>Table7[[#This Row],[Total Drug Cost]]-Table7[[#This Row],[Total Third-party Pay]]</f>
        <v>0</v>
      </c>
      <c r="Q4846" s="205"/>
      <c r="R4846" s="70" t="e">
        <f>VLOOKUP(Table7[[#This Row],[Patient PHN]],'[1]MASTER LIST'!$C:$D,2,FALSE)</f>
        <v>#N/A</v>
      </c>
    </row>
    <row r="4847" spans="1:18" x14ac:dyDescent="0.25">
      <c r="A4847" s="202"/>
      <c r="B4847" s="203"/>
      <c r="C4847" s="204"/>
      <c r="D4847" s="204"/>
      <c r="E4847" s="204"/>
      <c r="F4847" s="204"/>
      <c r="G4847" s="204"/>
      <c r="H4847" s="131"/>
      <c r="I4847" s="204"/>
      <c r="J4847" s="204"/>
      <c r="K4847" s="205"/>
      <c r="L4847" s="205"/>
      <c r="M4847" s="205"/>
      <c r="N4847" s="227">
        <f>Table7[[#This Row],[Drug Cost]]+Table7[[#This Row],[Drug Markup]]+Table7[[#This Row],[Drug Dispensing Fee]]</f>
        <v>0</v>
      </c>
      <c r="O4847" s="132"/>
      <c r="P4847" s="205">
        <f>Table7[[#This Row],[Total Drug Cost]]-Table7[[#This Row],[Total Third-party Pay]]</f>
        <v>0</v>
      </c>
      <c r="Q4847" s="205"/>
      <c r="R4847" s="70" t="e">
        <f>VLOOKUP(Table7[[#This Row],[Patient PHN]],'[1]MASTER LIST'!$C:$D,2,FALSE)</f>
        <v>#N/A</v>
      </c>
    </row>
    <row r="4848" spans="1:18" x14ac:dyDescent="0.25">
      <c r="A4848" s="202"/>
      <c r="B4848" s="203"/>
      <c r="C4848" s="204"/>
      <c r="D4848" s="204"/>
      <c r="E4848" s="204"/>
      <c r="F4848" s="204"/>
      <c r="G4848" s="204"/>
      <c r="H4848" s="131"/>
      <c r="I4848" s="204"/>
      <c r="J4848" s="204"/>
      <c r="K4848" s="205"/>
      <c r="L4848" s="205"/>
      <c r="M4848" s="205"/>
      <c r="N4848" s="227">
        <f>Table7[[#This Row],[Drug Cost]]+Table7[[#This Row],[Drug Markup]]+Table7[[#This Row],[Drug Dispensing Fee]]</f>
        <v>0</v>
      </c>
      <c r="O4848" s="132"/>
      <c r="P4848" s="205">
        <f>Table7[[#This Row],[Total Drug Cost]]-Table7[[#This Row],[Total Third-party Pay]]</f>
        <v>0</v>
      </c>
      <c r="Q4848" s="205"/>
      <c r="R4848" s="70" t="e">
        <f>VLOOKUP(Table7[[#This Row],[Patient PHN]],'[1]MASTER LIST'!$C:$D,2,FALSE)</f>
        <v>#N/A</v>
      </c>
    </row>
    <row r="4849" spans="1:18" x14ac:dyDescent="0.25">
      <c r="A4849" s="202"/>
      <c r="B4849" s="203"/>
      <c r="C4849" s="204"/>
      <c r="D4849" s="204"/>
      <c r="E4849" s="204"/>
      <c r="F4849" s="204"/>
      <c r="G4849" s="204"/>
      <c r="H4849" s="131"/>
      <c r="I4849" s="204"/>
      <c r="J4849" s="204"/>
      <c r="K4849" s="205"/>
      <c r="L4849" s="205"/>
      <c r="M4849" s="205"/>
      <c r="N4849" s="227">
        <f>Table7[[#This Row],[Drug Cost]]+Table7[[#This Row],[Drug Markup]]+Table7[[#This Row],[Drug Dispensing Fee]]</f>
        <v>0</v>
      </c>
      <c r="O4849" s="132"/>
      <c r="P4849" s="205">
        <f>Table7[[#This Row],[Total Drug Cost]]-Table7[[#This Row],[Total Third-party Pay]]</f>
        <v>0</v>
      </c>
      <c r="Q4849" s="205"/>
      <c r="R4849" s="70" t="e">
        <f>VLOOKUP(Table7[[#This Row],[Patient PHN]],'[1]MASTER LIST'!$C:$D,2,FALSE)</f>
        <v>#N/A</v>
      </c>
    </row>
    <row r="4850" spans="1:18" x14ac:dyDescent="0.25">
      <c r="A4850" s="202"/>
      <c r="B4850" s="203"/>
      <c r="C4850" s="204"/>
      <c r="D4850" s="204"/>
      <c r="E4850" s="204"/>
      <c r="F4850" s="204"/>
      <c r="G4850" s="204"/>
      <c r="H4850" s="131"/>
      <c r="I4850" s="204"/>
      <c r="J4850" s="204"/>
      <c r="K4850" s="205"/>
      <c r="L4850" s="205"/>
      <c r="M4850" s="205"/>
      <c r="N4850" s="227">
        <f>Table7[[#This Row],[Drug Cost]]+Table7[[#This Row],[Drug Markup]]+Table7[[#This Row],[Drug Dispensing Fee]]</f>
        <v>0</v>
      </c>
      <c r="O4850" s="132"/>
      <c r="P4850" s="205">
        <f>Table7[[#This Row],[Total Drug Cost]]-Table7[[#This Row],[Total Third-party Pay]]</f>
        <v>0</v>
      </c>
      <c r="Q4850" s="205"/>
      <c r="R4850" s="70" t="e">
        <f>VLOOKUP(Table7[[#This Row],[Patient PHN]],'[1]MASTER LIST'!$C:$D,2,FALSE)</f>
        <v>#N/A</v>
      </c>
    </row>
    <row r="4851" spans="1:18" x14ac:dyDescent="0.25">
      <c r="A4851" s="202"/>
      <c r="B4851" s="203"/>
      <c r="C4851" s="204"/>
      <c r="D4851" s="204"/>
      <c r="E4851" s="204"/>
      <c r="F4851" s="204"/>
      <c r="G4851" s="204"/>
      <c r="H4851" s="131"/>
      <c r="I4851" s="204"/>
      <c r="J4851" s="204"/>
      <c r="K4851" s="205"/>
      <c r="L4851" s="205"/>
      <c r="M4851" s="205"/>
      <c r="N4851" s="227">
        <f>Table7[[#This Row],[Drug Cost]]+Table7[[#This Row],[Drug Markup]]+Table7[[#This Row],[Drug Dispensing Fee]]</f>
        <v>0</v>
      </c>
      <c r="O4851" s="132"/>
      <c r="P4851" s="205">
        <f>Table7[[#This Row],[Total Drug Cost]]-Table7[[#This Row],[Total Third-party Pay]]</f>
        <v>0</v>
      </c>
      <c r="Q4851" s="205"/>
      <c r="R4851" s="70" t="e">
        <f>VLOOKUP(Table7[[#This Row],[Patient PHN]],'[1]MASTER LIST'!$C:$D,2,FALSE)</f>
        <v>#N/A</v>
      </c>
    </row>
    <row r="4852" spans="1:18" x14ac:dyDescent="0.25">
      <c r="A4852" s="202"/>
      <c r="B4852" s="203"/>
      <c r="C4852" s="204"/>
      <c r="D4852" s="204"/>
      <c r="E4852" s="204"/>
      <c r="F4852" s="204"/>
      <c r="G4852" s="204"/>
      <c r="H4852" s="131"/>
      <c r="I4852" s="204"/>
      <c r="J4852" s="204"/>
      <c r="K4852" s="205"/>
      <c r="L4852" s="205"/>
      <c r="M4852" s="205"/>
      <c r="N4852" s="227">
        <f>Table7[[#This Row],[Drug Cost]]+Table7[[#This Row],[Drug Markup]]+Table7[[#This Row],[Drug Dispensing Fee]]</f>
        <v>0</v>
      </c>
      <c r="O4852" s="132"/>
      <c r="P4852" s="205">
        <f>Table7[[#This Row],[Total Drug Cost]]-Table7[[#This Row],[Total Third-party Pay]]</f>
        <v>0</v>
      </c>
      <c r="Q4852" s="205"/>
      <c r="R4852" s="70" t="e">
        <f>VLOOKUP(Table7[[#This Row],[Patient PHN]],'[1]MASTER LIST'!$C:$D,2,FALSE)</f>
        <v>#N/A</v>
      </c>
    </row>
    <row r="4853" spans="1:18" x14ac:dyDescent="0.25">
      <c r="A4853" s="202"/>
      <c r="B4853" s="203"/>
      <c r="C4853" s="204"/>
      <c r="D4853" s="204"/>
      <c r="E4853" s="204"/>
      <c r="F4853" s="204"/>
      <c r="G4853" s="204"/>
      <c r="H4853" s="131"/>
      <c r="I4853" s="204"/>
      <c r="J4853" s="204"/>
      <c r="K4853" s="205"/>
      <c r="L4853" s="205"/>
      <c r="M4853" s="205"/>
      <c r="N4853" s="227">
        <f>Table7[[#This Row],[Drug Cost]]+Table7[[#This Row],[Drug Markup]]+Table7[[#This Row],[Drug Dispensing Fee]]</f>
        <v>0</v>
      </c>
      <c r="O4853" s="132"/>
      <c r="P4853" s="205">
        <f>Table7[[#This Row],[Total Drug Cost]]-Table7[[#This Row],[Total Third-party Pay]]</f>
        <v>0</v>
      </c>
      <c r="Q4853" s="205"/>
      <c r="R4853" s="70" t="e">
        <f>VLOOKUP(Table7[[#This Row],[Patient PHN]],'[1]MASTER LIST'!$C:$D,2,FALSE)</f>
        <v>#N/A</v>
      </c>
    </row>
    <row r="4854" spans="1:18" x14ac:dyDescent="0.25">
      <c r="A4854" s="202"/>
      <c r="B4854" s="203"/>
      <c r="C4854" s="204"/>
      <c r="D4854" s="204"/>
      <c r="E4854" s="204"/>
      <c r="F4854" s="204"/>
      <c r="G4854" s="204"/>
      <c r="H4854" s="131"/>
      <c r="I4854" s="204"/>
      <c r="J4854" s="204"/>
      <c r="K4854" s="205"/>
      <c r="L4854" s="205"/>
      <c r="M4854" s="205"/>
      <c r="N4854" s="227">
        <f>Table7[[#This Row],[Drug Cost]]+Table7[[#This Row],[Drug Markup]]+Table7[[#This Row],[Drug Dispensing Fee]]</f>
        <v>0</v>
      </c>
      <c r="O4854" s="132"/>
      <c r="P4854" s="205">
        <f>Table7[[#This Row],[Total Drug Cost]]-Table7[[#This Row],[Total Third-party Pay]]</f>
        <v>0</v>
      </c>
      <c r="Q4854" s="205"/>
      <c r="R4854" s="70" t="e">
        <f>VLOOKUP(Table7[[#This Row],[Patient PHN]],'[1]MASTER LIST'!$C:$D,2,FALSE)</f>
        <v>#N/A</v>
      </c>
    </row>
    <row r="4855" spans="1:18" x14ac:dyDescent="0.25">
      <c r="A4855" s="202"/>
      <c r="B4855" s="203"/>
      <c r="C4855" s="204"/>
      <c r="D4855" s="204"/>
      <c r="E4855" s="204"/>
      <c r="F4855" s="204"/>
      <c r="G4855" s="204"/>
      <c r="H4855" s="131"/>
      <c r="I4855" s="204"/>
      <c r="J4855" s="204"/>
      <c r="K4855" s="205"/>
      <c r="L4855" s="205"/>
      <c r="M4855" s="205"/>
      <c r="N4855" s="227">
        <f>Table7[[#This Row],[Drug Cost]]+Table7[[#This Row],[Drug Markup]]+Table7[[#This Row],[Drug Dispensing Fee]]</f>
        <v>0</v>
      </c>
      <c r="O4855" s="132"/>
      <c r="P4855" s="205">
        <f>Table7[[#This Row],[Total Drug Cost]]-Table7[[#This Row],[Total Third-party Pay]]</f>
        <v>0</v>
      </c>
      <c r="Q4855" s="205"/>
      <c r="R4855" s="70" t="e">
        <f>VLOOKUP(Table7[[#This Row],[Patient PHN]],'[1]MASTER LIST'!$C:$D,2,FALSE)</f>
        <v>#N/A</v>
      </c>
    </row>
    <row r="4856" spans="1:18" x14ac:dyDescent="0.25">
      <c r="A4856" s="202"/>
      <c r="B4856" s="203"/>
      <c r="C4856" s="204"/>
      <c r="D4856" s="204"/>
      <c r="E4856" s="204"/>
      <c r="F4856" s="204"/>
      <c r="G4856" s="204"/>
      <c r="H4856" s="131"/>
      <c r="I4856" s="204"/>
      <c r="J4856" s="204"/>
      <c r="K4856" s="205"/>
      <c r="L4856" s="205"/>
      <c r="M4856" s="205"/>
      <c r="N4856" s="227">
        <f>Table7[[#This Row],[Drug Cost]]+Table7[[#This Row],[Drug Markup]]+Table7[[#This Row],[Drug Dispensing Fee]]</f>
        <v>0</v>
      </c>
      <c r="O4856" s="132"/>
      <c r="P4856" s="205">
        <f>Table7[[#This Row],[Total Drug Cost]]-Table7[[#This Row],[Total Third-party Pay]]</f>
        <v>0</v>
      </c>
      <c r="Q4856" s="205"/>
      <c r="R4856" s="70" t="e">
        <f>VLOOKUP(Table7[[#This Row],[Patient PHN]],'[1]MASTER LIST'!$C:$D,2,FALSE)</f>
        <v>#N/A</v>
      </c>
    </row>
    <row r="4857" spans="1:18" x14ac:dyDescent="0.25">
      <c r="A4857" s="202"/>
      <c r="B4857" s="203"/>
      <c r="C4857" s="204"/>
      <c r="D4857" s="204"/>
      <c r="E4857" s="204"/>
      <c r="F4857" s="204"/>
      <c r="G4857" s="204"/>
      <c r="H4857" s="131"/>
      <c r="I4857" s="204"/>
      <c r="J4857" s="204"/>
      <c r="K4857" s="205"/>
      <c r="L4857" s="205"/>
      <c r="M4857" s="205"/>
      <c r="N4857" s="227">
        <f>Table7[[#This Row],[Drug Cost]]+Table7[[#This Row],[Drug Markup]]+Table7[[#This Row],[Drug Dispensing Fee]]</f>
        <v>0</v>
      </c>
      <c r="O4857" s="132"/>
      <c r="P4857" s="205">
        <f>Table7[[#This Row],[Total Drug Cost]]-Table7[[#This Row],[Total Third-party Pay]]</f>
        <v>0</v>
      </c>
      <c r="Q4857" s="205"/>
      <c r="R4857" s="70" t="e">
        <f>VLOOKUP(Table7[[#This Row],[Patient PHN]],'[1]MASTER LIST'!$C:$D,2,FALSE)</f>
        <v>#N/A</v>
      </c>
    </row>
    <row r="4858" spans="1:18" x14ac:dyDescent="0.25">
      <c r="A4858" s="202"/>
      <c r="B4858" s="203"/>
      <c r="C4858" s="204"/>
      <c r="D4858" s="204"/>
      <c r="E4858" s="204"/>
      <c r="F4858" s="204"/>
      <c r="G4858" s="204"/>
      <c r="H4858" s="131"/>
      <c r="I4858" s="204"/>
      <c r="J4858" s="204"/>
      <c r="K4858" s="205"/>
      <c r="L4858" s="205"/>
      <c r="M4858" s="205"/>
      <c r="N4858" s="227">
        <f>Table7[[#This Row],[Drug Cost]]+Table7[[#This Row],[Drug Markup]]+Table7[[#This Row],[Drug Dispensing Fee]]</f>
        <v>0</v>
      </c>
      <c r="O4858" s="132"/>
      <c r="P4858" s="205">
        <f>Table7[[#This Row],[Total Drug Cost]]-Table7[[#This Row],[Total Third-party Pay]]</f>
        <v>0</v>
      </c>
      <c r="Q4858" s="205"/>
      <c r="R4858" s="70" t="e">
        <f>VLOOKUP(Table7[[#This Row],[Patient PHN]],'[1]MASTER LIST'!$C:$D,2,FALSE)</f>
        <v>#N/A</v>
      </c>
    </row>
    <row r="4859" spans="1:18" x14ac:dyDescent="0.25">
      <c r="A4859" s="202"/>
      <c r="B4859" s="203"/>
      <c r="C4859" s="204"/>
      <c r="D4859" s="204"/>
      <c r="E4859" s="204"/>
      <c r="F4859" s="204"/>
      <c r="G4859" s="204"/>
      <c r="H4859" s="131"/>
      <c r="I4859" s="204"/>
      <c r="J4859" s="204"/>
      <c r="K4859" s="205"/>
      <c r="L4859" s="205"/>
      <c r="M4859" s="205"/>
      <c r="N4859" s="227">
        <f>Table7[[#This Row],[Drug Cost]]+Table7[[#This Row],[Drug Markup]]+Table7[[#This Row],[Drug Dispensing Fee]]</f>
        <v>0</v>
      </c>
      <c r="O4859" s="132"/>
      <c r="P4859" s="205">
        <f>Table7[[#This Row],[Total Drug Cost]]-Table7[[#This Row],[Total Third-party Pay]]</f>
        <v>0</v>
      </c>
      <c r="Q4859" s="205"/>
      <c r="R4859" s="70" t="e">
        <f>VLOOKUP(Table7[[#This Row],[Patient PHN]],'[1]MASTER LIST'!$C:$D,2,FALSE)</f>
        <v>#N/A</v>
      </c>
    </row>
    <row r="4860" spans="1:18" x14ac:dyDescent="0.25">
      <c r="A4860" s="202"/>
      <c r="B4860" s="203"/>
      <c r="C4860" s="204"/>
      <c r="D4860" s="204"/>
      <c r="E4860" s="204"/>
      <c r="F4860" s="204"/>
      <c r="G4860" s="204"/>
      <c r="H4860" s="131"/>
      <c r="I4860" s="204"/>
      <c r="J4860" s="204"/>
      <c r="K4860" s="205"/>
      <c r="L4860" s="205"/>
      <c r="M4860" s="205"/>
      <c r="N4860" s="227">
        <f>Table7[[#This Row],[Drug Cost]]+Table7[[#This Row],[Drug Markup]]+Table7[[#This Row],[Drug Dispensing Fee]]</f>
        <v>0</v>
      </c>
      <c r="O4860" s="132"/>
      <c r="P4860" s="205">
        <f>Table7[[#This Row],[Total Drug Cost]]-Table7[[#This Row],[Total Third-party Pay]]</f>
        <v>0</v>
      </c>
      <c r="Q4860" s="205"/>
      <c r="R4860" s="70" t="e">
        <f>VLOOKUP(Table7[[#This Row],[Patient PHN]],'[1]MASTER LIST'!$C:$D,2,FALSE)</f>
        <v>#N/A</v>
      </c>
    </row>
    <row r="4861" spans="1:18" x14ac:dyDescent="0.25">
      <c r="A4861" s="202"/>
      <c r="B4861" s="203"/>
      <c r="C4861" s="204"/>
      <c r="D4861" s="204"/>
      <c r="E4861" s="204"/>
      <c r="F4861" s="204"/>
      <c r="G4861" s="204"/>
      <c r="H4861" s="131"/>
      <c r="I4861" s="204"/>
      <c r="J4861" s="204"/>
      <c r="K4861" s="205"/>
      <c r="L4861" s="205"/>
      <c r="M4861" s="205"/>
      <c r="N4861" s="227">
        <f>Table7[[#This Row],[Drug Cost]]+Table7[[#This Row],[Drug Markup]]+Table7[[#This Row],[Drug Dispensing Fee]]</f>
        <v>0</v>
      </c>
      <c r="O4861" s="132"/>
      <c r="P4861" s="205">
        <f>Table7[[#This Row],[Total Drug Cost]]-Table7[[#This Row],[Total Third-party Pay]]</f>
        <v>0</v>
      </c>
      <c r="Q4861" s="205"/>
      <c r="R4861" s="70" t="e">
        <f>VLOOKUP(Table7[[#This Row],[Patient PHN]],'[1]MASTER LIST'!$C:$D,2,FALSE)</f>
        <v>#N/A</v>
      </c>
    </row>
    <row r="4862" spans="1:18" x14ac:dyDescent="0.25">
      <c r="A4862" s="202"/>
      <c r="B4862" s="203"/>
      <c r="C4862" s="204"/>
      <c r="D4862" s="204"/>
      <c r="E4862" s="204"/>
      <c r="F4862" s="204"/>
      <c r="G4862" s="204"/>
      <c r="H4862" s="131"/>
      <c r="I4862" s="204"/>
      <c r="J4862" s="204"/>
      <c r="K4862" s="205"/>
      <c r="L4862" s="205"/>
      <c r="M4862" s="205"/>
      <c r="N4862" s="227">
        <f>Table7[[#This Row],[Drug Cost]]+Table7[[#This Row],[Drug Markup]]+Table7[[#This Row],[Drug Dispensing Fee]]</f>
        <v>0</v>
      </c>
      <c r="O4862" s="132"/>
      <c r="P4862" s="205">
        <f>Table7[[#This Row],[Total Drug Cost]]-Table7[[#This Row],[Total Third-party Pay]]</f>
        <v>0</v>
      </c>
      <c r="Q4862" s="205"/>
      <c r="R4862" s="70" t="e">
        <f>VLOOKUP(Table7[[#This Row],[Patient PHN]],'[1]MASTER LIST'!$C:$D,2,FALSE)</f>
        <v>#N/A</v>
      </c>
    </row>
    <row r="4863" spans="1:18" x14ac:dyDescent="0.25">
      <c r="A4863" s="202"/>
      <c r="B4863" s="203"/>
      <c r="C4863" s="204"/>
      <c r="D4863" s="204"/>
      <c r="E4863" s="204"/>
      <c r="F4863" s="204"/>
      <c r="G4863" s="204"/>
      <c r="H4863" s="131"/>
      <c r="I4863" s="204"/>
      <c r="J4863" s="204"/>
      <c r="K4863" s="205"/>
      <c r="L4863" s="205"/>
      <c r="M4863" s="205"/>
      <c r="N4863" s="227">
        <f>Table7[[#This Row],[Drug Cost]]+Table7[[#This Row],[Drug Markup]]+Table7[[#This Row],[Drug Dispensing Fee]]</f>
        <v>0</v>
      </c>
      <c r="O4863" s="132"/>
      <c r="P4863" s="205">
        <f>Table7[[#This Row],[Total Drug Cost]]-Table7[[#This Row],[Total Third-party Pay]]</f>
        <v>0</v>
      </c>
      <c r="Q4863" s="205"/>
      <c r="R4863" s="70" t="e">
        <f>VLOOKUP(Table7[[#This Row],[Patient PHN]],'[1]MASTER LIST'!$C:$D,2,FALSE)</f>
        <v>#N/A</v>
      </c>
    </row>
    <row r="4864" spans="1:18" x14ac:dyDescent="0.25">
      <c r="A4864" s="202"/>
      <c r="B4864" s="203"/>
      <c r="C4864" s="204"/>
      <c r="D4864" s="204"/>
      <c r="E4864" s="204"/>
      <c r="F4864" s="204"/>
      <c r="G4864" s="204"/>
      <c r="H4864" s="131"/>
      <c r="I4864" s="204"/>
      <c r="J4864" s="204"/>
      <c r="K4864" s="205"/>
      <c r="L4864" s="205"/>
      <c r="M4864" s="205"/>
      <c r="N4864" s="227">
        <f>Table7[[#This Row],[Drug Cost]]+Table7[[#This Row],[Drug Markup]]+Table7[[#This Row],[Drug Dispensing Fee]]</f>
        <v>0</v>
      </c>
      <c r="O4864" s="132"/>
      <c r="P4864" s="205">
        <f>Table7[[#This Row],[Total Drug Cost]]-Table7[[#This Row],[Total Third-party Pay]]</f>
        <v>0</v>
      </c>
      <c r="Q4864" s="205"/>
      <c r="R4864" s="70" t="e">
        <f>VLOOKUP(Table7[[#This Row],[Patient PHN]],'[1]MASTER LIST'!$C:$D,2,FALSE)</f>
        <v>#N/A</v>
      </c>
    </row>
    <row r="4865" spans="1:18" x14ac:dyDescent="0.25">
      <c r="A4865" s="202"/>
      <c r="B4865" s="203"/>
      <c r="C4865" s="204"/>
      <c r="D4865" s="204"/>
      <c r="E4865" s="204"/>
      <c r="F4865" s="204"/>
      <c r="G4865" s="204"/>
      <c r="H4865" s="131"/>
      <c r="I4865" s="204"/>
      <c r="J4865" s="204"/>
      <c r="K4865" s="205"/>
      <c r="L4865" s="205"/>
      <c r="M4865" s="205"/>
      <c r="N4865" s="227">
        <f>Table7[[#This Row],[Drug Cost]]+Table7[[#This Row],[Drug Markup]]+Table7[[#This Row],[Drug Dispensing Fee]]</f>
        <v>0</v>
      </c>
      <c r="O4865" s="132"/>
      <c r="P4865" s="205">
        <f>Table7[[#This Row],[Total Drug Cost]]-Table7[[#This Row],[Total Third-party Pay]]</f>
        <v>0</v>
      </c>
      <c r="Q4865" s="205"/>
      <c r="R4865" s="70" t="e">
        <f>VLOOKUP(Table7[[#This Row],[Patient PHN]],'[1]MASTER LIST'!$C:$D,2,FALSE)</f>
        <v>#N/A</v>
      </c>
    </row>
    <row r="4866" spans="1:18" x14ac:dyDescent="0.25">
      <c r="A4866" s="202"/>
      <c r="B4866" s="203"/>
      <c r="C4866" s="204"/>
      <c r="D4866" s="204"/>
      <c r="E4866" s="204"/>
      <c r="F4866" s="204"/>
      <c r="G4866" s="204"/>
      <c r="H4866" s="131"/>
      <c r="I4866" s="204"/>
      <c r="J4866" s="204"/>
      <c r="K4866" s="205"/>
      <c r="L4866" s="205"/>
      <c r="M4866" s="205"/>
      <c r="N4866" s="227">
        <f>Table7[[#This Row],[Drug Cost]]+Table7[[#This Row],[Drug Markup]]+Table7[[#This Row],[Drug Dispensing Fee]]</f>
        <v>0</v>
      </c>
      <c r="O4866" s="132"/>
      <c r="P4866" s="205">
        <f>Table7[[#This Row],[Total Drug Cost]]-Table7[[#This Row],[Total Third-party Pay]]</f>
        <v>0</v>
      </c>
      <c r="Q4866" s="205"/>
      <c r="R4866" s="70" t="e">
        <f>VLOOKUP(Table7[[#This Row],[Patient PHN]],'[1]MASTER LIST'!$C:$D,2,FALSE)</f>
        <v>#N/A</v>
      </c>
    </row>
    <row r="4867" spans="1:18" x14ac:dyDescent="0.25">
      <c r="A4867" s="202"/>
      <c r="B4867" s="203"/>
      <c r="C4867" s="204"/>
      <c r="D4867" s="204"/>
      <c r="E4867" s="204"/>
      <c r="F4867" s="204"/>
      <c r="G4867" s="204"/>
      <c r="H4867" s="131"/>
      <c r="I4867" s="204"/>
      <c r="J4867" s="204"/>
      <c r="K4867" s="205"/>
      <c r="L4867" s="205"/>
      <c r="M4867" s="205"/>
      <c r="N4867" s="227">
        <f>Table7[[#This Row],[Drug Cost]]+Table7[[#This Row],[Drug Markup]]+Table7[[#This Row],[Drug Dispensing Fee]]</f>
        <v>0</v>
      </c>
      <c r="O4867" s="132"/>
      <c r="P4867" s="205">
        <f>Table7[[#This Row],[Total Drug Cost]]-Table7[[#This Row],[Total Third-party Pay]]</f>
        <v>0</v>
      </c>
      <c r="Q4867" s="205"/>
      <c r="R4867" s="70" t="e">
        <f>VLOOKUP(Table7[[#This Row],[Patient PHN]],'[1]MASTER LIST'!$C:$D,2,FALSE)</f>
        <v>#N/A</v>
      </c>
    </row>
    <row r="4868" spans="1:18" x14ac:dyDescent="0.25">
      <c r="A4868" s="202"/>
      <c r="B4868" s="203"/>
      <c r="C4868" s="204"/>
      <c r="D4868" s="204"/>
      <c r="E4868" s="204"/>
      <c r="F4868" s="204"/>
      <c r="G4868" s="204"/>
      <c r="H4868" s="131"/>
      <c r="I4868" s="204"/>
      <c r="J4868" s="204"/>
      <c r="K4868" s="205"/>
      <c r="L4868" s="205"/>
      <c r="M4868" s="205"/>
      <c r="N4868" s="227">
        <f>Table7[[#This Row],[Drug Cost]]+Table7[[#This Row],[Drug Markup]]+Table7[[#This Row],[Drug Dispensing Fee]]</f>
        <v>0</v>
      </c>
      <c r="O4868" s="132"/>
      <c r="P4868" s="205">
        <f>Table7[[#This Row],[Total Drug Cost]]-Table7[[#This Row],[Total Third-party Pay]]</f>
        <v>0</v>
      </c>
      <c r="Q4868" s="205"/>
      <c r="R4868" s="70" t="e">
        <f>VLOOKUP(Table7[[#This Row],[Patient PHN]],'[1]MASTER LIST'!$C:$D,2,FALSE)</f>
        <v>#N/A</v>
      </c>
    </row>
    <row r="4869" spans="1:18" x14ac:dyDescent="0.25">
      <c r="A4869" s="202"/>
      <c r="B4869" s="203"/>
      <c r="C4869" s="204"/>
      <c r="D4869" s="204"/>
      <c r="E4869" s="204"/>
      <c r="F4869" s="204"/>
      <c r="G4869" s="204"/>
      <c r="H4869" s="131"/>
      <c r="I4869" s="204"/>
      <c r="J4869" s="204"/>
      <c r="K4869" s="205"/>
      <c r="L4869" s="205"/>
      <c r="M4869" s="205"/>
      <c r="N4869" s="227">
        <f>Table7[[#This Row],[Drug Cost]]+Table7[[#This Row],[Drug Markup]]+Table7[[#This Row],[Drug Dispensing Fee]]</f>
        <v>0</v>
      </c>
      <c r="O4869" s="132"/>
      <c r="P4869" s="205">
        <f>Table7[[#This Row],[Total Drug Cost]]-Table7[[#This Row],[Total Third-party Pay]]</f>
        <v>0</v>
      </c>
      <c r="Q4869" s="205"/>
      <c r="R4869" s="70" t="e">
        <f>VLOOKUP(Table7[[#This Row],[Patient PHN]],'[1]MASTER LIST'!$C:$D,2,FALSE)</f>
        <v>#N/A</v>
      </c>
    </row>
    <row r="4870" spans="1:18" x14ac:dyDescent="0.25">
      <c r="A4870" s="202"/>
      <c r="B4870" s="203"/>
      <c r="C4870" s="204"/>
      <c r="D4870" s="204"/>
      <c r="E4870" s="204"/>
      <c r="F4870" s="204"/>
      <c r="G4870" s="204"/>
      <c r="H4870" s="131"/>
      <c r="I4870" s="204"/>
      <c r="J4870" s="204"/>
      <c r="K4870" s="205"/>
      <c r="L4870" s="205"/>
      <c r="M4870" s="205"/>
      <c r="N4870" s="227">
        <f>Table7[[#This Row],[Drug Cost]]+Table7[[#This Row],[Drug Markup]]+Table7[[#This Row],[Drug Dispensing Fee]]</f>
        <v>0</v>
      </c>
      <c r="O4870" s="132"/>
      <c r="P4870" s="205">
        <f>Table7[[#This Row],[Total Drug Cost]]-Table7[[#This Row],[Total Third-party Pay]]</f>
        <v>0</v>
      </c>
      <c r="Q4870" s="205"/>
      <c r="R4870" s="70" t="e">
        <f>VLOOKUP(Table7[[#This Row],[Patient PHN]],'[1]MASTER LIST'!$C:$D,2,FALSE)</f>
        <v>#N/A</v>
      </c>
    </row>
    <row r="4871" spans="1:18" x14ac:dyDescent="0.25">
      <c r="A4871" s="202"/>
      <c r="B4871" s="203"/>
      <c r="C4871" s="204"/>
      <c r="D4871" s="204"/>
      <c r="E4871" s="204"/>
      <c r="F4871" s="204"/>
      <c r="G4871" s="204"/>
      <c r="H4871" s="131"/>
      <c r="I4871" s="204"/>
      <c r="J4871" s="204"/>
      <c r="K4871" s="205"/>
      <c r="L4871" s="205"/>
      <c r="M4871" s="205"/>
      <c r="N4871" s="227">
        <f>Table7[[#This Row],[Drug Cost]]+Table7[[#This Row],[Drug Markup]]+Table7[[#This Row],[Drug Dispensing Fee]]</f>
        <v>0</v>
      </c>
      <c r="O4871" s="132"/>
      <c r="P4871" s="205">
        <f>Table7[[#This Row],[Total Drug Cost]]-Table7[[#This Row],[Total Third-party Pay]]</f>
        <v>0</v>
      </c>
      <c r="Q4871" s="205"/>
      <c r="R4871" s="70" t="e">
        <f>VLOOKUP(Table7[[#This Row],[Patient PHN]],'[1]MASTER LIST'!$C:$D,2,FALSE)</f>
        <v>#N/A</v>
      </c>
    </row>
    <row r="4872" spans="1:18" x14ac:dyDescent="0.25">
      <c r="A4872" s="202"/>
      <c r="B4872" s="203"/>
      <c r="C4872" s="204"/>
      <c r="D4872" s="204"/>
      <c r="E4872" s="204"/>
      <c r="F4872" s="204"/>
      <c r="G4872" s="204"/>
      <c r="H4872" s="131"/>
      <c r="I4872" s="204"/>
      <c r="J4872" s="204"/>
      <c r="K4872" s="205"/>
      <c r="L4872" s="205"/>
      <c r="M4872" s="205"/>
      <c r="N4872" s="227">
        <f>Table7[[#This Row],[Drug Cost]]+Table7[[#This Row],[Drug Markup]]+Table7[[#This Row],[Drug Dispensing Fee]]</f>
        <v>0</v>
      </c>
      <c r="O4872" s="132"/>
      <c r="P4872" s="205">
        <f>Table7[[#This Row],[Total Drug Cost]]-Table7[[#This Row],[Total Third-party Pay]]</f>
        <v>0</v>
      </c>
      <c r="Q4872" s="205"/>
      <c r="R4872" s="70" t="e">
        <f>VLOOKUP(Table7[[#This Row],[Patient PHN]],'[1]MASTER LIST'!$C:$D,2,FALSE)</f>
        <v>#N/A</v>
      </c>
    </row>
    <row r="4873" spans="1:18" x14ac:dyDescent="0.25">
      <c r="A4873" s="202"/>
      <c r="B4873" s="203"/>
      <c r="C4873" s="204"/>
      <c r="D4873" s="204"/>
      <c r="E4873" s="204"/>
      <c r="F4873" s="204"/>
      <c r="G4873" s="204"/>
      <c r="H4873" s="131"/>
      <c r="I4873" s="204"/>
      <c r="J4873" s="204"/>
      <c r="K4873" s="205"/>
      <c r="L4873" s="205"/>
      <c r="M4873" s="205"/>
      <c r="N4873" s="227">
        <f>Table7[[#This Row],[Drug Cost]]+Table7[[#This Row],[Drug Markup]]+Table7[[#This Row],[Drug Dispensing Fee]]</f>
        <v>0</v>
      </c>
      <c r="O4873" s="132"/>
      <c r="P4873" s="205">
        <f>Table7[[#This Row],[Total Drug Cost]]-Table7[[#This Row],[Total Third-party Pay]]</f>
        <v>0</v>
      </c>
      <c r="Q4873" s="205"/>
      <c r="R4873" s="70" t="e">
        <f>VLOOKUP(Table7[[#This Row],[Patient PHN]],'[1]MASTER LIST'!$C:$D,2,FALSE)</f>
        <v>#N/A</v>
      </c>
    </row>
    <row r="4874" spans="1:18" x14ac:dyDescent="0.25">
      <c r="A4874" s="202"/>
      <c r="B4874" s="203"/>
      <c r="C4874" s="204"/>
      <c r="D4874" s="204"/>
      <c r="E4874" s="204"/>
      <c r="F4874" s="204"/>
      <c r="G4874" s="204"/>
      <c r="H4874" s="131"/>
      <c r="I4874" s="204"/>
      <c r="J4874" s="204"/>
      <c r="K4874" s="205"/>
      <c r="L4874" s="205"/>
      <c r="M4874" s="205"/>
      <c r="N4874" s="227">
        <f>Table7[[#This Row],[Drug Cost]]+Table7[[#This Row],[Drug Markup]]+Table7[[#This Row],[Drug Dispensing Fee]]</f>
        <v>0</v>
      </c>
      <c r="O4874" s="132"/>
      <c r="P4874" s="205">
        <f>Table7[[#This Row],[Total Drug Cost]]-Table7[[#This Row],[Total Third-party Pay]]</f>
        <v>0</v>
      </c>
      <c r="Q4874" s="205"/>
      <c r="R4874" s="70" t="e">
        <f>VLOOKUP(Table7[[#This Row],[Patient PHN]],'[1]MASTER LIST'!$C:$D,2,FALSE)</f>
        <v>#N/A</v>
      </c>
    </row>
    <row r="4875" spans="1:18" x14ac:dyDescent="0.25">
      <c r="A4875" s="202"/>
      <c r="B4875" s="203"/>
      <c r="C4875" s="204"/>
      <c r="D4875" s="204"/>
      <c r="E4875" s="204"/>
      <c r="F4875" s="204"/>
      <c r="G4875" s="204"/>
      <c r="H4875" s="131"/>
      <c r="I4875" s="204"/>
      <c r="J4875" s="204"/>
      <c r="K4875" s="205"/>
      <c r="L4875" s="205"/>
      <c r="M4875" s="205"/>
      <c r="N4875" s="227">
        <f>Table7[[#This Row],[Drug Cost]]+Table7[[#This Row],[Drug Markup]]+Table7[[#This Row],[Drug Dispensing Fee]]</f>
        <v>0</v>
      </c>
      <c r="O4875" s="132"/>
      <c r="P4875" s="205">
        <f>Table7[[#This Row],[Total Drug Cost]]-Table7[[#This Row],[Total Third-party Pay]]</f>
        <v>0</v>
      </c>
      <c r="Q4875" s="205"/>
      <c r="R4875" s="70" t="e">
        <f>VLOOKUP(Table7[[#This Row],[Patient PHN]],'[1]MASTER LIST'!$C:$D,2,FALSE)</f>
        <v>#N/A</v>
      </c>
    </row>
    <row r="4876" spans="1:18" x14ac:dyDescent="0.25">
      <c r="A4876" s="202"/>
      <c r="B4876" s="203"/>
      <c r="C4876" s="204"/>
      <c r="D4876" s="204"/>
      <c r="E4876" s="204"/>
      <c r="F4876" s="204"/>
      <c r="G4876" s="204"/>
      <c r="H4876" s="131"/>
      <c r="I4876" s="204"/>
      <c r="J4876" s="204"/>
      <c r="K4876" s="205"/>
      <c r="L4876" s="205"/>
      <c r="M4876" s="205"/>
      <c r="N4876" s="227">
        <f>Table7[[#This Row],[Drug Cost]]+Table7[[#This Row],[Drug Markup]]+Table7[[#This Row],[Drug Dispensing Fee]]</f>
        <v>0</v>
      </c>
      <c r="O4876" s="132"/>
      <c r="P4876" s="205">
        <f>Table7[[#This Row],[Total Drug Cost]]-Table7[[#This Row],[Total Third-party Pay]]</f>
        <v>0</v>
      </c>
      <c r="Q4876" s="205"/>
      <c r="R4876" s="70" t="e">
        <f>VLOOKUP(Table7[[#This Row],[Patient PHN]],'[1]MASTER LIST'!$C:$D,2,FALSE)</f>
        <v>#N/A</v>
      </c>
    </row>
    <row r="4877" spans="1:18" x14ac:dyDescent="0.25">
      <c r="A4877" s="202"/>
      <c r="B4877" s="203"/>
      <c r="C4877" s="204"/>
      <c r="D4877" s="204"/>
      <c r="E4877" s="204"/>
      <c r="F4877" s="204"/>
      <c r="G4877" s="204"/>
      <c r="H4877" s="131"/>
      <c r="I4877" s="204"/>
      <c r="J4877" s="204"/>
      <c r="K4877" s="205"/>
      <c r="L4877" s="205"/>
      <c r="M4877" s="205"/>
      <c r="N4877" s="227">
        <f>Table7[[#This Row],[Drug Cost]]+Table7[[#This Row],[Drug Markup]]+Table7[[#This Row],[Drug Dispensing Fee]]</f>
        <v>0</v>
      </c>
      <c r="O4877" s="132"/>
      <c r="P4877" s="205">
        <f>Table7[[#This Row],[Total Drug Cost]]-Table7[[#This Row],[Total Third-party Pay]]</f>
        <v>0</v>
      </c>
      <c r="Q4877" s="205"/>
      <c r="R4877" s="70" t="e">
        <f>VLOOKUP(Table7[[#This Row],[Patient PHN]],'[1]MASTER LIST'!$C:$D,2,FALSE)</f>
        <v>#N/A</v>
      </c>
    </row>
    <row r="4878" spans="1:18" x14ac:dyDescent="0.25">
      <c r="A4878" s="202"/>
      <c r="B4878" s="203"/>
      <c r="C4878" s="204"/>
      <c r="D4878" s="204"/>
      <c r="E4878" s="204"/>
      <c r="F4878" s="204"/>
      <c r="G4878" s="204"/>
      <c r="H4878" s="131"/>
      <c r="I4878" s="204"/>
      <c r="J4878" s="204"/>
      <c r="K4878" s="205"/>
      <c r="L4878" s="205"/>
      <c r="M4878" s="205"/>
      <c r="N4878" s="227">
        <f>Table7[[#This Row],[Drug Cost]]+Table7[[#This Row],[Drug Markup]]+Table7[[#This Row],[Drug Dispensing Fee]]</f>
        <v>0</v>
      </c>
      <c r="O4878" s="132"/>
      <c r="P4878" s="205">
        <f>Table7[[#This Row],[Total Drug Cost]]-Table7[[#This Row],[Total Third-party Pay]]</f>
        <v>0</v>
      </c>
      <c r="Q4878" s="205"/>
      <c r="R4878" s="70" t="e">
        <f>VLOOKUP(Table7[[#This Row],[Patient PHN]],'[1]MASTER LIST'!$C:$D,2,FALSE)</f>
        <v>#N/A</v>
      </c>
    </row>
    <row r="4879" spans="1:18" x14ac:dyDescent="0.25">
      <c r="A4879" s="202"/>
      <c r="B4879" s="203"/>
      <c r="C4879" s="204"/>
      <c r="D4879" s="204"/>
      <c r="E4879" s="204"/>
      <c r="F4879" s="204"/>
      <c r="G4879" s="204"/>
      <c r="H4879" s="131"/>
      <c r="I4879" s="204"/>
      <c r="J4879" s="204"/>
      <c r="K4879" s="205"/>
      <c r="L4879" s="205"/>
      <c r="M4879" s="205"/>
      <c r="N4879" s="227">
        <f>Table7[[#This Row],[Drug Cost]]+Table7[[#This Row],[Drug Markup]]+Table7[[#This Row],[Drug Dispensing Fee]]</f>
        <v>0</v>
      </c>
      <c r="O4879" s="132"/>
      <c r="P4879" s="205">
        <f>Table7[[#This Row],[Total Drug Cost]]-Table7[[#This Row],[Total Third-party Pay]]</f>
        <v>0</v>
      </c>
      <c r="Q4879" s="205"/>
      <c r="R4879" s="70" t="e">
        <f>VLOOKUP(Table7[[#This Row],[Patient PHN]],'[1]MASTER LIST'!$C:$D,2,FALSE)</f>
        <v>#N/A</v>
      </c>
    </row>
    <row r="4880" spans="1:18" x14ac:dyDescent="0.25">
      <c r="A4880" s="202"/>
      <c r="B4880" s="203"/>
      <c r="C4880" s="204"/>
      <c r="D4880" s="204"/>
      <c r="E4880" s="204"/>
      <c r="F4880" s="204"/>
      <c r="G4880" s="204"/>
      <c r="H4880" s="131"/>
      <c r="I4880" s="204"/>
      <c r="J4880" s="204"/>
      <c r="K4880" s="205"/>
      <c r="L4880" s="205"/>
      <c r="M4880" s="205"/>
      <c r="N4880" s="227">
        <f>Table7[[#This Row],[Drug Cost]]+Table7[[#This Row],[Drug Markup]]+Table7[[#This Row],[Drug Dispensing Fee]]</f>
        <v>0</v>
      </c>
      <c r="O4880" s="132"/>
      <c r="P4880" s="205">
        <f>Table7[[#This Row],[Total Drug Cost]]-Table7[[#This Row],[Total Third-party Pay]]</f>
        <v>0</v>
      </c>
      <c r="Q4880" s="205"/>
      <c r="R4880" s="70" t="e">
        <f>VLOOKUP(Table7[[#This Row],[Patient PHN]],'[1]MASTER LIST'!$C:$D,2,FALSE)</f>
        <v>#N/A</v>
      </c>
    </row>
    <row r="4881" spans="1:18" x14ac:dyDescent="0.25">
      <c r="A4881" s="202"/>
      <c r="B4881" s="203"/>
      <c r="C4881" s="204"/>
      <c r="D4881" s="204"/>
      <c r="E4881" s="204"/>
      <c r="F4881" s="204"/>
      <c r="G4881" s="204"/>
      <c r="H4881" s="131"/>
      <c r="I4881" s="204"/>
      <c r="J4881" s="204"/>
      <c r="K4881" s="205"/>
      <c r="L4881" s="205"/>
      <c r="M4881" s="205"/>
      <c r="N4881" s="227">
        <f>Table7[[#This Row],[Drug Cost]]+Table7[[#This Row],[Drug Markup]]+Table7[[#This Row],[Drug Dispensing Fee]]</f>
        <v>0</v>
      </c>
      <c r="O4881" s="132"/>
      <c r="P4881" s="205">
        <f>Table7[[#This Row],[Total Drug Cost]]-Table7[[#This Row],[Total Third-party Pay]]</f>
        <v>0</v>
      </c>
      <c r="Q4881" s="205"/>
      <c r="R4881" s="70" t="e">
        <f>VLOOKUP(Table7[[#This Row],[Patient PHN]],'[1]MASTER LIST'!$C:$D,2,FALSE)</f>
        <v>#N/A</v>
      </c>
    </row>
    <row r="4882" spans="1:18" x14ac:dyDescent="0.25">
      <c r="A4882" s="202"/>
      <c r="B4882" s="203"/>
      <c r="C4882" s="204"/>
      <c r="D4882" s="204"/>
      <c r="E4882" s="204"/>
      <c r="F4882" s="204"/>
      <c r="G4882" s="204"/>
      <c r="H4882" s="131"/>
      <c r="I4882" s="204"/>
      <c r="J4882" s="204"/>
      <c r="K4882" s="205"/>
      <c r="L4882" s="205"/>
      <c r="M4882" s="205"/>
      <c r="N4882" s="227">
        <f>Table7[[#This Row],[Drug Cost]]+Table7[[#This Row],[Drug Markup]]+Table7[[#This Row],[Drug Dispensing Fee]]</f>
        <v>0</v>
      </c>
      <c r="O4882" s="132"/>
      <c r="P4882" s="205">
        <f>Table7[[#This Row],[Total Drug Cost]]-Table7[[#This Row],[Total Third-party Pay]]</f>
        <v>0</v>
      </c>
      <c r="Q4882" s="205"/>
      <c r="R4882" s="70" t="e">
        <f>VLOOKUP(Table7[[#This Row],[Patient PHN]],'[1]MASTER LIST'!$C:$D,2,FALSE)</f>
        <v>#N/A</v>
      </c>
    </row>
    <row r="4883" spans="1:18" x14ac:dyDescent="0.25">
      <c r="A4883" s="202"/>
      <c r="B4883" s="203"/>
      <c r="C4883" s="204"/>
      <c r="D4883" s="204"/>
      <c r="E4883" s="204"/>
      <c r="F4883" s="204"/>
      <c r="G4883" s="204"/>
      <c r="H4883" s="131"/>
      <c r="I4883" s="204"/>
      <c r="J4883" s="204"/>
      <c r="K4883" s="205"/>
      <c r="L4883" s="205"/>
      <c r="M4883" s="205"/>
      <c r="N4883" s="227">
        <f>Table7[[#This Row],[Drug Cost]]+Table7[[#This Row],[Drug Markup]]+Table7[[#This Row],[Drug Dispensing Fee]]</f>
        <v>0</v>
      </c>
      <c r="O4883" s="132"/>
      <c r="P4883" s="205">
        <f>Table7[[#This Row],[Total Drug Cost]]-Table7[[#This Row],[Total Third-party Pay]]</f>
        <v>0</v>
      </c>
      <c r="Q4883" s="205"/>
      <c r="R4883" s="70" t="e">
        <f>VLOOKUP(Table7[[#This Row],[Patient PHN]],'[1]MASTER LIST'!$C:$D,2,FALSE)</f>
        <v>#N/A</v>
      </c>
    </row>
    <row r="4884" spans="1:18" x14ac:dyDescent="0.25">
      <c r="A4884" s="202"/>
      <c r="B4884" s="203"/>
      <c r="C4884" s="204"/>
      <c r="D4884" s="204"/>
      <c r="E4884" s="204"/>
      <c r="F4884" s="204"/>
      <c r="G4884" s="204"/>
      <c r="H4884" s="131"/>
      <c r="I4884" s="204"/>
      <c r="J4884" s="204"/>
      <c r="K4884" s="205"/>
      <c r="L4884" s="205"/>
      <c r="M4884" s="205"/>
      <c r="N4884" s="227">
        <f>Table7[[#This Row],[Drug Cost]]+Table7[[#This Row],[Drug Markup]]+Table7[[#This Row],[Drug Dispensing Fee]]</f>
        <v>0</v>
      </c>
      <c r="O4884" s="132"/>
      <c r="P4884" s="205">
        <f>Table7[[#This Row],[Total Drug Cost]]-Table7[[#This Row],[Total Third-party Pay]]</f>
        <v>0</v>
      </c>
      <c r="Q4884" s="205"/>
      <c r="R4884" s="70" t="e">
        <f>VLOOKUP(Table7[[#This Row],[Patient PHN]],'[1]MASTER LIST'!$C:$D,2,FALSE)</f>
        <v>#N/A</v>
      </c>
    </row>
    <row r="4885" spans="1:18" x14ac:dyDescent="0.25">
      <c r="A4885" s="202"/>
      <c r="B4885" s="203"/>
      <c r="C4885" s="204"/>
      <c r="D4885" s="204"/>
      <c r="E4885" s="204"/>
      <c r="F4885" s="204"/>
      <c r="G4885" s="204"/>
      <c r="H4885" s="131"/>
      <c r="I4885" s="204"/>
      <c r="J4885" s="204"/>
      <c r="K4885" s="205"/>
      <c r="L4885" s="205"/>
      <c r="M4885" s="205"/>
      <c r="N4885" s="227">
        <f>Table7[[#This Row],[Drug Cost]]+Table7[[#This Row],[Drug Markup]]+Table7[[#This Row],[Drug Dispensing Fee]]</f>
        <v>0</v>
      </c>
      <c r="O4885" s="132"/>
      <c r="P4885" s="205">
        <f>Table7[[#This Row],[Total Drug Cost]]-Table7[[#This Row],[Total Third-party Pay]]</f>
        <v>0</v>
      </c>
      <c r="Q4885" s="205"/>
      <c r="R4885" s="70" t="e">
        <f>VLOOKUP(Table7[[#This Row],[Patient PHN]],'[1]MASTER LIST'!$C:$D,2,FALSE)</f>
        <v>#N/A</v>
      </c>
    </row>
    <row r="4886" spans="1:18" x14ac:dyDescent="0.25">
      <c r="A4886" s="202"/>
      <c r="B4886" s="203"/>
      <c r="C4886" s="204"/>
      <c r="D4886" s="204"/>
      <c r="E4886" s="204"/>
      <c r="F4886" s="204"/>
      <c r="G4886" s="204"/>
      <c r="H4886" s="131"/>
      <c r="I4886" s="204"/>
      <c r="J4886" s="204"/>
      <c r="K4886" s="205"/>
      <c r="L4886" s="205"/>
      <c r="M4886" s="205"/>
      <c r="N4886" s="227">
        <f>Table7[[#This Row],[Drug Cost]]+Table7[[#This Row],[Drug Markup]]+Table7[[#This Row],[Drug Dispensing Fee]]</f>
        <v>0</v>
      </c>
      <c r="O4886" s="132"/>
      <c r="P4886" s="205">
        <f>Table7[[#This Row],[Total Drug Cost]]-Table7[[#This Row],[Total Third-party Pay]]</f>
        <v>0</v>
      </c>
      <c r="Q4886" s="205"/>
      <c r="R4886" s="70" t="e">
        <f>VLOOKUP(Table7[[#This Row],[Patient PHN]],'[1]MASTER LIST'!$C:$D,2,FALSE)</f>
        <v>#N/A</v>
      </c>
    </row>
    <row r="4887" spans="1:18" x14ac:dyDescent="0.25">
      <c r="A4887" s="202"/>
      <c r="B4887" s="203"/>
      <c r="C4887" s="204"/>
      <c r="D4887" s="204"/>
      <c r="E4887" s="204"/>
      <c r="F4887" s="204"/>
      <c r="G4887" s="204"/>
      <c r="H4887" s="131"/>
      <c r="I4887" s="204"/>
      <c r="J4887" s="204"/>
      <c r="K4887" s="205"/>
      <c r="L4887" s="205"/>
      <c r="M4887" s="205"/>
      <c r="N4887" s="227">
        <f>Table7[[#This Row],[Drug Cost]]+Table7[[#This Row],[Drug Markup]]+Table7[[#This Row],[Drug Dispensing Fee]]</f>
        <v>0</v>
      </c>
      <c r="O4887" s="132"/>
      <c r="P4887" s="205">
        <f>Table7[[#This Row],[Total Drug Cost]]-Table7[[#This Row],[Total Third-party Pay]]</f>
        <v>0</v>
      </c>
      <c r="Q4887" s="205"/>
      <c r="R4887" s="70" t="e">
        <f>VLOOKUP(Table7[[#This Row],[Patient PHN]],'[1]MASTER LIST'!$C:$D,2,FALSE)</f>
        <v>#N/A</v>
      </c>
    </row>
    <row r="4888" spans="1:18" x14ac:dyDescent="0.25">
      <c r="A4888" s="202"/>
      <c r="B4888" s="203"/>
      <c r="C4888" s="204"/>
      <c r="D4888" s="204"/>
      <c r="E4888" s="204"/>
      <c r="F4888" s="204"/>
      <c r="G4888" s="204"/>
      <c r="H4888" s="131"/>
      <c r="I4888" s="204"/>
      <c r="J4888" s="204"/>
      <c r="K4888" s="205"/>
      <c r="L4888" s="205"/>
      <c r="M4888" s="205"/>
      <c r="N4888" s="227">
        <f>Table7[[#This Row],[Drug Cost]]+Table7[[#This Row],[Drug Markup]]+Table7[[#This Row],[Drug Dispensing Fee]]</f>
        <v>0</v>
      </c>
      <c r="O4888" s="132"/>
      <c r="P4888" s="205">
        <f>Table7[[#This Row],[Total Drug Cost]]-Table7[[#This Row],[Total Third-party Pay]]</f>
        <v>0</v>
      </c>
      <c r="Q4888" s="205"/>
      <c r="R4888" s="70" t="e">
        <f>VLOOKUP(Table7[[#This Row],[Patient PHN]],'[1]MASTER LIST'!$C:$D,2,FALSE)</f>
        <v>#N/A</v>
      </c>
    </row>
    <row r="4889" spans="1:18" x14ac:dyDescent="0.25">
      <c r="A4889" s="202"/>
      <c r="B4889" s="203"/>
      <c r="C4889" s="204"/>
      <c r="D4889" s="204"/>
      <c r="E4889" s="204"/>
      <c r="F4889" s="204"/>
      <c r="G4889" s="204"/>
      <c r="H4889" s="131"/>
      <c r="I4889" s="204"/>
      <c r="J4889" s="204"/>
      <c r="K4889" s="205"/>
      <c r="L4889" s="205"/>
      <c r="M4889" s="205"/>
      <c r="N4889" s="227">
        <f>Table7[[#This Row],[Drug Cost]]+Table7[[#This Row],[Drug Markup]]+Table7[[#This Row],[Drug Dispensing Fee]]</f>
        <v>0</v>
      </c>
      <c r="O4889" s="132"/>
      <c r="P4889" s="205">
        <f>Table7[[#This Row],[Total Drug Cost]]-Table7[[#This Row],[Total Third-party Pay]]</f>
        <v>0</v>
      </c>
      <c r="Q4889" s="205"/>
      <c r="R4889" s="70" t="e">
        <f>VLOOKUP(Table7[[#This Row],[Patient PHN]],'[1]MASTER LIST'!$C:$D,2,FALSE)</f>
        <v>#N/A</v>
      </c>
    </row>
    <row r="4890" spans="1:18" x14ac:dyDescent="0.25">
      <c r="A4890" s="202"/>
      <c r="B4890" s="203"/>
      <c r="C4890" s="204"/>
      <c r="D4890" s="204"/>
      <c r="E4890" s="204"/>
      <c r="F4890" s="204"/>
      <c r="G4890" s="204"/>
      <c r="H4890" s="131"/>
      <c r="I4890" s="204"/>
      <c r="J4890" s="204"/>
      <c r="K4890" s="205"/>
      <c r="L4890" s="205"/>
      <c r="M4890" s="205"/>
      <c r="N4890" s="227">
        <f>Table7[[#This Row],[Drug Cost]]+Table7[[#This Row],[Drug Markup]]+Table7[[#This Row],[Drug Dispensing Fee]]</f>
        <v>0</v>
      </c>
      <c r="O4890" s="132"/>
      <c r="P4890" s="205">
        <f>Table7[[#This Row],[Total Drug Cost]]-Table7[[#This Row],[Total Third-party Pay]]</f>
        <v>0</v>
      </c>
      <c r="Q4890" s="205"/>
      <c r="R4890" s="70" t="e">
        <f>VLOOKUP(Table7[[#This Row],[Patient PHN]],'[1]MASTER LIST'!$C:$D,2,FALSE)</f>
        <v>#N/A</v>
      </c>
    </row>
    <row r="4891" spans="1:18" x14ac:dyDescent="0.25">
      <c r="A4891" s="202"/>
      <c r="B4891" s="203"/>
      <c r="C4891" s="204"/>
      <c r="D4891" s="204"/>
      <c r="E4891" s="204"/>
      <c r="F4891" s="204"/>
      <c r="G4891" s="204"/>
      <c r="H4891" s="131"/>
      <c r="I4891" s="204"/>
      <c r="J4891" s="204"/>
      <c r="K4891" s="205"/>
      <c r="L4891" s="205"/>
      <c r="M4891" s="205"/>
      <c r="N4891" s="227">
        <f>Table7[[#This Row],[Drug Cost]]+Table7[[#This Row],[Drug Markup]]+Table7[[#This Row],[Drug Dispensing Fee]]</f>
        <v>0</v>
      </c>
      <c r="O4891" s="132"/>
      <c r="P4891" s="205">
        <f>Table7[[#This Row],[Total Drug Cost]]-Table7[[#This Row],[Total Third-party Pay]]</f>
        <v>0</v>
      </c>
      <c r="Q4891" s="205"/>
      <c r="R4891" s="70" t="e">
        <f>VLOOKUP(Table7[[#This Row],[Patient PHN]],'[1]MASTER LIST'!$C:$D,2,FALSE)</f>
        <v>#N/A</v>
      </c>
    </row>
    <row r="4892" spans="1:18" x14ac:dyDescent="0.25">
      <c r="A4892" s="202"/>
      <c r="B4892" s="203"/>
      <c r="C4892" s="204"/>
      <c r="D4892" s="204"/>
      <c r="E4892" s="204"/>
      <c r="F4892" s="204"/>
      <c r="G4892" s="204"/>
      <c r="H4892" s="131"/>
      <c r="I4892" s="204"/>
      <c r="J4892" s="204"/>
      <c r="K4892" s="205"/>
      <c r="L4892" s="205"/>
      <c r="M4892" s="205"/>
      <c r="N4892" s="227">
        <f>Table7[[#This Row],[Drug Cost]]+Table7[[#This Row],[Drug Markup]]+Table7[[#This Row],[Drug Dispensing Fee]]</f>
        <v>0</v>
      </c>
      <c r="O4892" s="132"/>
      <c r="P4892" s="205">
        <f>Table7[[#This Row],[Total Drug Cost]]-Table7[[#This Row],[Total Third-party Pay]]</f>
        <v>0</v>
      </c>
      <c r="Q4892" s="205"/>
      <c r="R4892" s="70" t="e">
        <f>VLOOKUP(Table7[[#This Row],[Patient PHN]],'[1]MASTER LIST'!$C:$D,2,FALSE)</f>
        <v>#N/A</v>
      </c>
    </row>
    <row r="4893" spans="1:18" x14ac:dyDescent="0.25">
      <c r="A4893" s="202"/>
      <c r="B4893" s="203"/>
      <c r="C4893" s="204"/>
      <c r="D4893" s="204"/>
      <c r="E4893" s="204"/>
      <c r="F4893" s="204"/>
      <c r="G4893" s="204"/>
      <c r="H4893" s="131"/>
      <c r="I4893" s="204"/>
      <c r="J4893" s="204"/>
      <c r="K4893" s="205"/>
      <c r="L4893" s="205"/>
      <c r="M4893" s="205"/>
      <c r="N4893" s="227">
        <f>Table7[[#This Row],[Drug Cost]]+Table7[[#This Row],[Drug Markup]]+Table7[[#This Row],[Drug Dispensing Fee]]</f>
        <v>0</v>
      </c>
      <c r="O4893" s="132"/>
      <c r="P4893" s="205">
        <f>Table7[[#This Row],[Total Drug Cost]]-Table7[[#This Row],[Total Third-party Pay]]</f>
        <v>0</v>
      </c>
      <c r="Q4893" s="205"/>
      <c r="R4893" s="70" t="e">
        <f>VLOOKUP(Table7[[#This Row],[Patient PHN]],'[1]MASTER LIST'!$C:$D,2,FALSE)</f>
        <v>#N/A</v>
      </c>
    </row>
    <row r="4894" spans="1:18" x14ac:dyDescent="0.25">
      <c r="A4894" s="202"/>
      <c r="B4894" s="203"/>
      <c r="C4894" s="204"/>
      <c r="D4894" s="204"/>
      <c r="E4894" s="204"/>
      <c r="F4894" s="204"/>
      <c r="G4894" s="204"/>
      <c r="H4894" s="131"/>
      <c r="I4894" s="204"/>
      <c r="J4894" s="204"/>
      <c r="K4894" s="205"/>
      <c r="L4894" s="205"/>
      <c r="M4894" s="205"/>
      <c r="N4894" s="227">
        <f>Table7[[#This Row],[Drug Cost]]+Table7[[#This Row],[Drug Markup]]+Table7[[#This Row],[Drug Dispensing Fee]]</f>
        <v>0</v>
      </c>
      <c r="O4894" s="132"/>
      <c r="P4894" s="205">
        <f>Table7[[#This Row],[Total Drug Cost]]-Table7[[#This Row],[Total Third-party Pay]]</f>
        <v>0</v>
      </c>
      <c r="Q4894" s="205"/>
      <c r="R4894" s="70" t="e">
        <f>VLOOKUP(Table7[[#This Row],[Patient PHN]],'[1]MASTER LIST'!$C:$D,2,FALSE)</f>
        <v>#N/A</v>
      </c>
    </row>
    <row r="4895" spans="1:18" x14ac:dyDescent="0.25">
      <c r="A4895" s="202"/>
      <c r="B4895" s="203"/>
      <c r="C4895" s="204"/>
      <c r="D4895" s="204"/>
      <c r="E4895" s="204"/>
      <c r="F4895" s="204"/>
      <c r="G4895" s="204"/>
      <c r="H4895" s="131"/>
      <c r="I4895" s="204"/>
      <c r="J4895" s="204"/>
      <c r="K4895" s="205"/>
      <c r="L4895" s="205"/>
      <c r="M4895" s="205"/>
      <c r="N4895" s="227">
        <f>Table7[[#This Row],[Drug Cost]]+Table7[[#This Row],[Drug Markup]]+Table7[[#This Row],[Drug Dispensing Fee]]</f>
        <v>0</v>
      </c>
      <c r="O4895" s="132"/>
      <c r="P4895" s="205">
        <f>Table7[[#This Row],[Total Drug Cost]]-Table7[[#This Row],[Total Third-party Pay]]</f>
        <v>0</v>
      </c>
      <c r="Q4895" s="205"/>
      <c r="R4895" s="70" t="e">
        <f>VLOOKUP(Table7[[#This Row],[Patient PHN]],'[1]MASTER LIST'!$C:$D,2,FALSE)</f>
        <v>#N/A</v>
      </c>
    </row>
    <row r="4896" spans="1:18" x14ac:dyDescent="0.25">
      <c r="A4896" s="202"/>
      <c r="B4896" s="203"/>
      <c r="C4896" s="204"/>
      <c r="D4896" s="204"/>
      <c r="E4896" s="204"/>
      <c r="F4896" s="204"/>
      <c r="G4896" s="204"/>
      <c r="H4896" s="131"/>
      <c r="I4896" s="204"/>
      <c r="J4896" s="204"/>
      <c r="K4896" s="205"/>
      <c r="L4896" s="205"/>
      <c r="M4896" s="205"/>
      <c r="N4896" s="227">
        <f>Table7[[#This Row],[Drug Cost]]+Table7[[#This Row],[Drug Markup]]+Table7[[#This Row],[Drug Dispensing Fee]]</f>
        <v>0</v>
      </c>
      <c r="O4896" s="132"/>
      <c r="P4896" s="205">
        <f>Table7[[#This Row],[Total Drug Cost]]-Table7[[#This Row],[Total Third-party Pay]]</f>
        <v>0</v>
      </c>
      <c r="Q4896" s="205"/>
      <c r="R4896" s="70" t="e">
        <f>VLOOKUP(Table7[[#This Row],[Patient PHN]],'[1]MASTER LIST'!$C:$D,2,FALSE)</f>
        <v>#N/A</v>
      </c>
    </row>
    <row r="4897" spans="1:18" x14ac:dyDescent="0.25">
      <c r="A4897" s="202"/>
      <c r="B4897" s="203"/>
      <c r="C4897" s="204"/>
      <c r="D4897" s="204"/>
      <c r="E4897" s="204"/>
      <c r="F4897" s="204"/>
      <c r="G4897" s="204"/>
      <c r="H4897" s="131"/>
      <c r="I4897" s="204"/>
      <c r="J4897" s="204"/>
      <c r="K4897" s="205"/>
      <c r="L4897" s="205"/>
      <c r="M4897" s="205"/>
      <c r="N4897" s="227">
        <f>Table7[[#This Row],[Drug Cost]]+Table7[[#This Row],[Drug Markup]]+Table7[[#This Row],[Drug Dispensing Fee]]</f>
        <v>0</v>
      </c>
      <c r="O4897" s="132"/>
      <c r="P4897" s="205">
        <f>Table7[[#This Row],[Total Drug Cost]]-Table7[[#This Row],[Total Third-party Pay]]</f>
        <v>0</v>
      </c>
      <c r="Q4897" s="205"/>
      <c r="R4897" s="70" t="e">
        <f>VLOOKUP(Table7[[#This Row],[Patient PHN]],'[1]MASTER LIST'!$C:$D,2,FALSE)</f>
        <v>#N/A</v>
      </c>
    </row>
    <row r="4898" spans="1:18" x14ac:dyDescent="0.25">
      <c r="A4898" s="202"/>
      <c r="B4898" s="203"/>
      <c r="C4898" s="204"/>
      <c r="D4898" s="204"/>
      <c r="E4898" s="204"/>
      <c r="F4898" s="204"/>
      <c r="G4898" s="204"/>
      <c r="H4898" s="131"/>
      <c r="I4898" s="204"/>
      <c r="J4898" s="204"/>
      <c r="K4898" s="205"/>
      <c r="L4898" s="205"/>
      <c r="M4898" s="205"/>
      <c r="N4898" s="227">
        <f>Table7[[#This Row],[Drug Cost]]+Table7[[#This Row],[Drug Markup]]+Table7[[#This Row],[Drug Dispensing Fee]]</f>
        <v>0</v>
      </c>
      <c r="O4898" s="132"/>
      <c r="P4898" s="205">
        <f>Table7[[#This Row],[Total Drug Cost]]-Table7[[#This Row],[Total Third-party Pay]]</f>
        <v>0</v>
      </c>
      <c r="Q4898" s="205"/>
      <c r="R4898" s="70" t="e">
        <f>VLOOKUP(Table7[[#This Row],[Patient PHN]],'[1]MASTER LIST'!$C:$D,2,FALSE)</f>
        <v>#N/A</v>
      </c>
    </row>
    <row r="4899" spans="1:18" x14ac:dyDescent="0.25">
      <c r="A4899" s="202"/>
      <c r="B4899" s="203"/>
      <c r="C4899" s="204"/>
      <c r="D4899" s="204"/>
      <c r="E4899" s="204"/>
      <c r="F4899" s="204"/>
      <c r="G4899" s="204"/>
      <c r="H4899" s="131"/>
      <c r="I4899" s="204"/>
      <c r="J4899" s="204"/>
      <c r="K4899" s="205"/>
      <c r="L4899" s="205"/>
      <c r="M4899" s="205"/>
      <c r="N4899" s="227">
        <f>Table7[[#This Row],[Drug Cost]]+Table7[[#This Row],[Drug Markup]]+Table7[[#This Row],[Drug Dispensing Fee]]</f>
        <v>0</v>
      </c>
      <c r="O4899" s="132"/>
      <c r="P4899" s="205">
        <f>Table7[[#This Row],[Total Drug Cost]]-Table7[[#This Row],[Total Third-party Pay]]</f>
        <v>0</v>
      </c>
      <c r="Q4899" s="205"/>
      <c r="R4899" s="70" t="e">
        <f>VLOOKUP(Table7[[#This Row],[Patient PHN]],'[1]MASTER LIST'!$C:$D,2,FALSE)</f>
        <v>#N/A</v>
      </c>
    </row>
    <row r="4900" spans="1:18" x14ac:dyDescent="0.25">
      <c r="A4900" s="202"/>
      <c r="B4900" s="203"/>
      <c r="C4900" s="204"/>
      <c r="D4900" s="204"/>
      <c r="E4900" s="204"/>
      <c r="F4900" s="204"/>
      <c r="G4900" s="204"/>
      <c r="H4900" s="131"/>
      <c r="I4900" s="204"/>
      <c r="J4900" s="204"/>
      <c r="K4900" s="205"/>
      <c r="L4900" s="205"/>
      <c r="M4900" s="205"/>
      <c r="N4900" s="227">
        <f>Table7[[#This Row],[Drug Cost]]+Table7[[#This Row],[Drug Markup]]+Table7[[#This Row],[Drug Dispensing Fee]]</f>
        <v>0</v>
      </c>
      <c r="O4900" s="132"/>
      <c r="P4900" s="205">
        <f>Table7[[#This Row],[Total Drug Cost]]-Table7[[#This Row],[Total Third-party Pay]]</f>
        <v>0</v>
      </c>
      <c r="Q4900" s="205"/>
      <c r="R4900" s="70" t="e">
        <f>VLOOKUP(Table7[[#This Row],[Patient PHN]],'[1]MASTER LIST'!$C:$D,2,FALSE)</f>
        <v>#N/A</v>
      </c>
    </row>
    <row r="4901" spans="1:18" x14ac:dyDescent="0.25">
      <c r="A4901" s="202"/>
      <c r="B4901" s="203"/>
      <c r="C4901" s="204"/>
      <c r="D4901" s="204"/>
      <c r="E4901" s="204"/>
      <c r="F4901" s="204"/>
      <c r="G4901" s="204"/>
      <c r="H4901" s="131"/>
      <c r="I4901" s="204"/>
      <c r="J4901" s="204"/>
      <c r="K4901" s="205"/>
      <c r="L4901" s="205"/>
      <c r="M4901" s="205"/>
      <c r="N4901" s="227">
        <f>Table7[[#This Row],[Drug Cost]]+Table7[[#This Row],[Drug Markup]]+Table7[[#This Row],[Drug Dispensing Fee]]</f>
        <v>0</v>
      </c>
      <c r="O4901" s="132"/>
      <c r="P4901" s="205">
        <f>Table7[[#This Row],[Total Drug Cost]]-Table7[[#This Row],[Total Third-party Pay]]</f>
        <v>0</v>
      </c>
      <c r="Q4901" s="205"/>
      <c r="R4901" s="70" t="e">
        <f>VLOOKUP(Table7[[#This Row],[Patient PHN]],'[1]MASTER LIST'!$C:$D,2,FALSE)</f>
        <v>#N/A</v>
      </c>
    </row>
    <row r="4902" spans="1:18" x14ac:dyDescent="0.25">
      <c r="A4902" s="202"/>
      <c r="B4902" s="203"/>
      <c r="C4902" s="204"/>
      <c r="D4902" s="204"/>
      <c r="E4902" s="204"/>
      <c r="F4902" s="204"/>
      <c r="G4902" s="204"/>
      <c r="H4902" s="131"/>
      <c r="I4902" s="204"/>
      <c r="J4902" s="204"/>
      <c r="K4902" s="205"/>
      <c r="L4902" s="205"/>
      <c r="M4902" s="205"/>
      <c r="N4902" s="227">
        <f>Table7[[#This Row],[Drug Cost]]+Table7[[#This Row],[Drug Markup]]+Table7[[#This Row],[Drug Dispensing Fee]]</f>
        <v>0</v>
      </c>
      <c r="O4902" s="132"/>
      <c r="P4902" s="205">
        <f>Table7[[#This Row],[Total Drug Cost]]-Table7[[#This Row],[Total Third-party Pay]]</f>
        <v>0</v>
      </c>
      <c r="Q4902" s="205"/>
      <c r="R4902" s="70" t="e">
        <f>VLOOKUP(Table7[[#This Row],[Patient PHN]],'[1]MASTER LIST'!$C:$D,2,FALSE)</f>
        <v>#N/A</v>
      </c>
    </row>
    <row r="4903" spans="1:18" x14ac:dyDescent="0.25">
      <c r="A4903" s="202"/>
      <c r="B4903" s="203"/>
      <c r="C4903" s="204"/>
      <c r="D4903" s="204"/>
      <c r="E4903" s="204"/>
      <c r="F4903" s="204"/>
      <c r="G4903" s="204"/>
      <c r="H4903" s="131"/>
      <c r="I4903" s="204"/>
      <c r="J4903" s="204"/>
      <c r="K4903" s="205"/>
      <c r="L4903" s="205"/>
      <c r="M4903" s="205"/>
      <c r="N4903" s="227">
        <f>Table7[[#This Row],[Drug Cost]]+Table7[[#This Row],[Drug Markup]]+Table7[[#This Row],[Drug Dispensing Fee]]</f>
        <v>0</v>
      </c>
      <c r="O4903" s="132"/>
      <c r="P4903" s="205">
        <f>Table7[[#This Row],[Total Drug Cost]]-Table7[[#This Row],[Total Third-party Pay]]</f>
        <v>0</v>
      </c>
      <c r="Q4903" s="205"/>
      <c r="R4903" s="70" t="e">
        <f>VLOOKUP(Table7[[#This Row],[Patient PHN]],'[1]MASTER LIST'!$C:$D,2,FALSE)</f>
        <v>#N/A</v>
      </c>
    </row>
    <row r="4904" spans="1:18" x14ac:dyDescent="0.25">
      <c r="A4904" s="202"/>
      <c r="B4904" s="203"/>
      <c r="C4904" s="204"/>
      <c r="D4904" s="204"/>
      <c r="E4904" s="204"/>
      <c r="F4904" s="204"/>
      <c r="G4904" s="204"/>
      <c r="H4904" s="131"/>
      <c r="I4904" s="204"/>
      <c r="J4904" s="204"/>
      <c r="K4904" s="205"/>
      <c r="L4904" s="205"/>
      <c r="M4904" s="205"/>
      <c r="N4904" s="227">
        <f>Table7[[#This Row],[Drug Cost]]+Table7[[#This Row],[Drug Markup]]+Table7[[#This Row],[Drug Dispensing Fee]]</f>
        <v>0</v>
      </c>
      <c r="O4904" s="132"/>
      <c r="P4904" s="205">
        <f>Table7[[#This Row],[Total Drug Cost]]-Table7[[#This Row],[Total Third-party Pay]]</f>
        <v>0</v>
      </c>
      <c r="Q4904" s="205"/>
      <c r="R4904" s="70" t="e">
        <f>VLOOKUP(Table7[[#This Row],[Patient PHN]],'[1]MASTER LIST'!$C:$D,2,FALSE)</f>
        <v>#N/A</v>
      </c>
    </row>
    <row r="4905" spans="1:18" x14ac:dyDescent="0.25">
      <c r="A4905" s="202"/>
      <c r="B4905" s="203"/>
      <c r="C4905" s="204"/>
      <c r="D4905" s="204"/>
      <c r="E4905" s="204"/>
      <c r="F4905" s="204"/>
      <c r="G4905" s="204"/>
      <c r="H4905" s="131"/>
      <c r="I4905" s="204"/>
      <c r="J4905" s="204"/>
      <c r="K4905" s="205"/>
      <c r="L4905" s="205"/>
      <c r="M4905" s="205"/>
      <c r="N4905" s="227">
        <f>Table7[[#This Row],[Drug Cost]]+Table7[[#This Row],[Drug Markup]]+Table7[[#This Row],[Drug Dispensing Fee]]</f>
        <v>0</v>
      </c>
      <c r="O4905" s="132"/>
      <c r="P4905" s="205">
        <f>Table7[[#This Row],[Total Drug Cost]]-Table7[[#This Row],[Total Third-party Pay]]</f>
        <v>0</v>
      </c>
      <c r="Q4905" s="205"/>
      <c r="R4905" s="70" t="e">
        <f>VLOOKUP(Table7[[#This Row],[Patient PHN]],'[1]MASTER LIST'!$C:$D,2,FALSE)</f>
        <v>#N/A</v>
      </c>
    </row>
    <row r="4906" spans="1:18" x14ac:dyDescent="0.25">
      <c r="A4906" s="202"/>
      <c r="B4906" s="203"/>
      <c r="C4906" s="204"/>
      <c r="D4906" s="204"/>
      <c r="E4906" s="204"/>
      <c r="F4906" s="204"/>
      <c r="G4906" s="204"/>
      <c r="H4906" s="131"/>
      <c r="I4906" s="204"/>
      <c r="J4906" s="204"/>
      <c r="K4906" s="205"/>
      <c r="L4906" s="205"/>
      <c r="M4906" s="205"/>
      <c r="N4906" s="227">
        <f>Table7[[#This Row],[Drug Cost]]+Table7[[#This Row],[Drug Markup]]+Table7[[#This Row],[Drug Dispensing Fee]]</f>
        <v>0</v>
      </c>
      <c r="O4906" s="132"/>
      <c r="P4906" s="205">
        <f>Table7[[#This Row],[Total Drug Cost]]-Table7[[#This Row],[Total Third-party Pay]]</f>
        <v>0</v>
      </c>
      <c r="Q4906" s="205"/>
      <c r="R4906" s="70" t="e">
        <f>VLOOKUP(Table7[[#This Row],[Patient PHN]],'[1]MASTER LIST'!$C:$D,2,FALSE)</f>
        <v>#N/A</v>
      </c>
    </row>
    <row r="4907" spans="1:18" x14ac:dyDescent="0.25">
      <c r="A4907" s="202"/>
      <c r="B4907" s="203"/>
      <c r="C4907" s="204"/>
      <c r="D4907" s="204"/>
      <c r="E4907" s="204"/>
      <c r="F4907" s="204"/>
      <c r="G4907" s="204"/>
      <c r="H4907" s="131"/>
      <c r="I4907" s="204"/>
      <c r="J4907" s="204"/>
      <c r="K4907" s="205"/>
      <c r="L4907" s="205"/>
      <c r="M4907" s="205"/>
      <c r="N4907" s="227">
        <f>Table7[[#This Row],[Drug Cost]]+Table7[[#This Row],[Drug Markup]]+Table7[[#This Row],[Drug Dispensing Fee]]</f>
        <v>0</v>
      </c>
      <c r="O4907" s="132"/>
      <c r="P4907" s="205">
        <f>Table7[[#This Row],[Total Drug Cost]]-Table7[[#This Row],[Total Third-party Pay]]</f>
        <v>0</v>
      </c>
      <c r="Q4907" s="205"/>
      <c r="R4907" s="70" t="e">
        <f>VLOOKUP(Table7[[#This Row],[Patient PHN]],'[1]MASTER LIST'!$C:$D,2,FALSE)</f>
        <v>#N/A</v>
      </c>
    </row>
    <row r="4908" spans="1:18" x14ac:dyDescent="0.25">
      <c r="A4908" s="202"/>
      <c r="B4908" s="203"/>
      <c r="C4908" s="204"/>
      <c r="D4908" s="204"/>
      <c r="E4908" s="204"/>
      <c r="F4908" s="204"/>
      <c r="G4908" s="204"/>
      <c r="H4908" s="131"/>
      <c r="I4908" s="204"/>
      <c r="J4908" s="204"/>
      <c r="K4908" s="205"/>
      <c r="L4908" s="205"/>
      <c r="M4908" s="205"/>
      <c r="N4908" s="227">
        <f>Table7[[#This Row],[Drug Cost]]+Table7[[#This Row],[Drug Markup]]+Table7[[#This Row],[Drug Dispensing Fee]]</f>
        <v>0</v>
      </c>
      <c r="O4908" s="132"/>
      <c r="P4908" s="205">
        <f>Table7[[#This Row],[Total Drug Cost]]-Table7[[#This Row],[Total Third-party Pay]]</f>
        <v>0</v>
      </c>
      <c r="Q4908" s="205"/>
      <c r="R4908" s="70" t="e">
        <f>VLOOKUP(Table7[[#This Row],[Patient PHN]],'[1]MASTER LIST'!$C:$D,2,FALSE)</f>
        <v>#N/A</v>
      </c>
    </row>
    <row r="4909" spans="1:18" x14ac:dyDescent="0.25">
      <c r="A4909" s="202"/>
      <c r="B4909" s="203"/>
      <c r="C4909" s="204"/>
      <c r="D4909" s="204"/>
      <c r="E4909" s="204"/>
      <c r="F4909" s="204"/>
      <c r="G4909" s="204"/>
      <c r="H4909" s="131"/>
      <c r="I4909" s="204"/>
      <c r="J4909" s="204"/>
      <c r="K4909" s="205"/>
      <c r="L4909" s="205"/>
      <c r="M4909" s="205"/>
      <c r="N4909" s="227">
        <f>Table7[[#This Row],[Drug Cost]]+Table7[[#This Row],[Drug Markup]]+Table7[[#This Row],[Drug Dispensing Fee]]</f>
        <v>0</v>
      </c>
      <c r="O4909" s="132"/>
      <c r="P4909" s="205">
        <f>Table7[[#This Row],[Total Drug Cost]]-Table7[[#This Row],[Total Third-party Pay]]</f>
        <v>0</v>
      </c>
      <c r="Q4909" s="205"/>
      <c r="R4909" s="70" t="e">
        <f>VLOOKUP(Table7[[#This Row],[Patient PHN]],'[1]MASTER LIST'!$C:$D,2,FALSE)</f>
        <v>#N/A</v>
      </c>
    </row>
    <row r="4910" spans="1:18" x14ac:dyDescent="0.25">
      <c r="A4910" s="202"/>
      <c r="B4910" s="203"/>
      <c r="C4910" s="204"/>
      <c r="D4910" s="204"/>
      <c r="E4910" s="204"/>
      <c r="F4910" s="204"/>
      <c r="G4910" s="204"/>
      <c r="H4910" s="131"/>
      <c r="I4910" s="204"/>
      <c r="J4910" s="204"/>
      <c r="K4910" s="205"/>
      <c r="L4910" s="205"/>
      <c r="M4910" s="205"/>
      <c r="N4910" s="227">
        <f>Table7[[#This Row],[Drug Cost]]+Table7[[#This Row],[Drug Markup]]+Table7[[#This Row],[Drug Dispensing Fee]]</f>
        <v>0</v>
      </c>
      <c r="O4910" s="132"/>
      <c r="P4910" s="205">
        <f>Table7[[#This Row],[Total Drug Cost]]-Table7[[#This Row],[Total Third-party Pay]]</f>
        <v>0</v>
      </c>
      <c r="Q4910" s="205"/>
      <c r="R4910" s="70" t="e">
        <f>VLOOKUP(Table7[[#This Row],[Patient PHN]],'[1]MASTER LIST'!$C:$D,2,FALSE)</f>
        <v>#N/A</v>
      </c>
    </row>
    <row r="4911" spans="1:18" x14ac:dyDescent="0.25">
      <c r="A4911" s="202"/>
      <c r="B4911" s="203"/>
      <c r="C4911" s="204"/>
      <c r="D4911" s="204"/>
      <c r="E4911" s="204"/>
      <c r="F4911" s="204"/>
      <c r="G4911" s="204"/>
      <c r="H4911" s="131"/>
      <c r="I4911" s="204"/>
      <c r="J4911" s="204"/>
      <c r="K4911" s="205"/>
      <c r="L4911" s="205"/>
      <c r="M4911" s="205"/>
      <c r="N4911" s="227">
        <f>Table7[[#This Row],[Drug Cost]]+Table7[[#This Row],[Drug Markup]]+Table7[[#This Row],[Drug Dispensing Fee]]</f>
        <v>0</v>
      </c>
      <c r="O4911" s="132"/>
      <c r="P4911" s="205">
        <f>Table7[[#This Row],[Total Drug Cost]]-Table7[[#This Row],[Total Third-party Pay]]</f>
        <v>0</v>
      </c>
      <c r="Q4911" s="205"/>
      <c r="R4911" s="70" t="e">
        <f>VLOOKUP(Table7[[#This Row],[Patient PHN]],'[1]MASTER LIST'!$C:$D,2,FALSE)</f>
        <v>#N/A</v>
      </c>
    </row>
    <row r="4912" spans="1:18" x14ac:dyDescent="0.25">
      <c r="A4912" s="202"/>
      <c r="B4912" s="203"/>
      <c r="C4912" s="204"/>
      <c r="D4912" s="204"/>
      <c r="E4912" s="204"/>
      <c r="F4912" s="204"/>
      <c r="G4912" s="204"/>
      <c r="H4912" s="131"/>
      <c r="I4912" s="204"/>
      <c r="J4912" s="204"/>
      <c r="K4912" s="205"/>
      <c r="L4912" s="205"/>
      <c r="M4912" s="205"/>
      <c r="N4912" s="227">
        <f>Table7[[#This Row],[Drug Cost]]+Table7[[#This Row],[Drug Markup]]+Table7[[#This Row],[Drug Dispensing Fee]]</f>
        <v>0</v>
      </c>
      <c r="O4912" s="132"/>
      <c r="P4912" s="205">
        <f>Table7[[#This Row],[Total Drug Cost]]-Table7[[#This Row],[Total Third-party Pay]]</f>
        <v>0</v>
      </c>
      <c r="Q4912" s="205"/>
      <c r="R4912" s="70" t="e">
        <f>VLOOKUP(Table7[[#This Row],[Patient PHN]],'[1]MASTER LIST'!$C:$D,2,FALSE)</f>
        <v>#N/A</v>
      </c>
    </row>
    <row r="4913" spans="1:18" x14ac:dyDescent="0.25">
      <c r="A4913" s="202"/>
      <c r="B4913" s="203"/>
      <c r="C4913" s="204"/>
      <c r="D4913" s="204"/>
      <c r="E4913" s="204"/>
      <c r="F4913" s="204"/>
      <c r="G4913" s="204"/>
      <c r="H4913" s="131"/>
      <c r="I4913" s="204"/>
      <c r="J4913" s="204"/>
      <c r="K4913" s="205"/>
      <c r="L4913" s="205"/>
      <c r="M4913" s="205"/>
      <c r="N4913" s="227">
        <f>Table7[[#This Row],[Drug Cost]]+Table7[[#This Row],[Drug Markup]]+Table7[[#This Row],[Drug Dispensing Fee]]</f>
        <v>0</v>
      </c>
      <c r="O4913" s="132"/>
      <c r="P4913" s="205">
        <f>Table7[[#This Row],[Total Drug Cost]]-Table7[[#This Row],[Total Third-party Pay]]</f>
        <v>0</v>
      </c>
      <c r="Q4913" s="205"/>
      <c r="R4913" s="70" t="e">
        <f>VLOOKUP(Table7[[#This Row],[Patient PHN]],'[1]MASTER LIST'!$C:$D,2,FALSE)</f>
        <v>#N/A</v>
      </c>
    </row>
    <row r="4914" spans="1:18" x14ac:dyDescent="0.25">
      <c r="A4914" s="202"/>
      <c r="B4914" s="203"/>
      <c r="C4914" s="204"/>
      <c r="D4914" s="204"/>
      <c r="E4914" s="204"/>
      <c r="F4914" s="204"/>
      <c r="G4914" s="204"/>
      <c r="H4914" s="131"/>
      <c r="I4914" s="204"/>
      <c r="J4914" s="204"/>
      <c r="K4914" s="205"/>
      <c r="L4914" s="205"/>
      <c r="M4914" s="205"/>
      <c r="N4914" s="227">
        <f>Table7[[#This Row],[Drug Cost]]+Table7[[#This Row],[Drug Markup]]+Table7[[#This Row],[Drug Dispensing Fee]]</f>
        <v>0</v>
      </c>
      <c r="O4914" s="132"/>
      <c r="P4914" s="205">
        <f>Table7[[#This Row],[Total Drug Cost]]-Table7[[#This Row],[Total Third-party Pay]]</f>
        <v>0</v>
      </c>
      <c r="Q4914" s="205"/>
      <c r="R4914" s="70" t="e">
        <f>VLOOKUP(Table7[[#This Row],[Patient PHN]],'[1]MASTER LIST'!$C:$D,2,FALSE)</f>
        <v>#N/A</v>
      </c>
    </row>
    <row r="4915" spans="1:18" x14ac:dyDescent="0.25">
      <c r="A4915" s="202"/>
      <c r="B4915" s="203"/>
      <c r="C4915" s="204"/>
      <c r="D4915" s="204"/>
      <c r="E4915" s="204"/>
      <c r="F4915" s="204"/>
      <c r="G4915" s="204"/>
      <c r="H4915" s="131"/>
      <c r="I4915" s="204"/>
      <c r="J4915" s="204"/>
      <c r="K4915" s="205"/>
      <c r="L4915" s="205"/>
      <c r="M4915" s="205"/>
      <c r="N4915" s="227">
        <f>Table7[[#This Row],[Drug Cost]]+Table7[[#This Row],[Drug Markup]]+Table7[[#This Row],[Drug Dispensing Fee]]</f>
        <v>0</v>
      </c>
      <c r="O4915" s="132"/>
      <c r="P4915" s="205">
        <f>Table7[[#This Row],[Total Drug Cost]]-Table7[[#This Row],[Total Third-party Pay]]</f>
        <v>0</v>
      </c>
      <c r="Q4915" s="205"/>
      <c r="R4915" s="70" t="e">
        <f>VLOOKUP(Table7[[#This Row],[Patient PHN]],'[1]MASTER LIST'!$C:$D,2,FALSE)</f>
        <v>#N/A</v>
      </c>
    </row>
    <row r="4916" spans="1:18" x14ac:dyDescent="0.25">
      <c r="A4916" s="202"/>
      <c r="B4916" s="203"/>
      <c r="C4916" s="204"/>
      <c r="D4916" s="204"/>
      <c r="E4916" s="204"/>
      <c r="F4916" s="204"/>
      <c r="G4916" s="204"/>
      <c r="H4916" s="131"/>
      <c r="I4916" s="204"/>
      <c r="J4916" s="204"/>
      <c r="K4916" s="205"/>
      <c r="L4916" s="205"/>
      <c r="M4916" s="205"/>
      <c r="N4916" s="227">
        <f>Table7[[#This Row],[Drug Cost]]+Table7[[#This Row],[Drug Markup]]+Table7[[#This Row],[Drug Dispensing Fee]]</f>
        <v>0</v>
      </c>
      <c r="O4916" s="132"/>
      <c r="P4916" s="205">
        <f>Table7[[#This Row],[Total Drug Cost]]-Table7[[#This Row],[Total Third-party Pay]]</f>
        <v>0</v>
      </c>
      <c r="Q4916" s="205"/>
      <c r="R4916" s="70" t="e">
        <f>VLOOKUP(Table7[[#This Row],[Patient PHN]],'[1]MASTER LIST'!$C:$D,2,FALSE)</f>
        <v>#N/A</v>
      </c>
    </row>
    <row r="4917" spans="1:18" x14ac:dyDescent="0.25">
      <c r="A4917" s="202"/>
      <c r="B4917" s="203"/>
      <c r="C4917" s="204"/>
      <c r="D4917" s="204"/>
      <c r="E4917" s="204"/>
      <c r="F4917" s="204"/>
      <c r="G4917" s="204"/>
      <c r="H4917" s="131"/>
      <c r="I4917" s="204"/>
      <c r="J4917" s="204"/>
      <c r="K4917" s="205"/>
      <c r="L4917" s="205"/>
      <c r="M4917" s="205"/>
      <c r="N4917" s="227">
        <f>Table7[[#This Row],[Drug Cost]]+Table7[[#This Row],[Drug Markup]]+Table7[[#This Row],[Drug Dispensing Fee]]</f>
        <v>0</v>
      </c>
      <c r="O4917" s="132"/>
      <c r="P4917" s="205">
        <f>Table7[[#This Row],[Total Drug Cost]]-Table7[[#This Row],[Total Third-party Pay]]</f>
        <v>0</v>
      </c>
      <c r="Q4917" s="205"/>
      <c r="R4917" s="70" t="e">
        <f>VLOOKUP(Table7[[#This Row],[Patient PHN]],'[1]MASTER LIST'!$C:$D,2,FALSE)</f>
        <v>#N/A</v>
      </c>
    </row>
    <row r="4918" spans="1:18" x14ac:dyDescent="0.25">
      <c r="A4918" s="202"/>
      <c r="B4918" s="203"/>
      <c r="C4918" s="204"/>
      <c r="D4918" s="204"/>
      <c r="E4918" s="204"/>
      <c r="F4918" s="204"/>
      <c r="G4918" s="204"/>
      <c r="H4918" s="131"/>
      <c r="I4918" s="204"/>
      <c r="J4918" s="204"/>
      <c r="K4918" s="205"/>
      <c r="L4918" s="205"/>
      <c r="M4918" s="205"/>
      <c r="N4918" s="227">
        <f>Table7[[#This Row],[Drug Cost]]+Table7[[#This Row],[Drug Markup]]+Table7[[#This Row],[Drug Dispensing Fee]]</f>
        <v>0</v>
      </c>
      <c r="O4918" s="132"/>
      <c r="P4918" s="205">
        <f>Table7[[#This Row],[Total Drug Cost]]-Table7[[#This Row],[Total Third-party Pay]]</f>
        <v>0</v>
      </c>
      <c r="Q4918" s="205"/>
      <c r="R4918" s="70" t="e">
        <f>VLOOKUP(Table7[[#This Row],[Patient PHN]],'[1]MASTER LIST'!$C:$D,2,FALSE)</f>
        <v>#N/A</v>
      </c>
    </row>
    <row r="4919" spans="1:18" x14ac:dyDescent="0.25">
      <c r="A4919" s="202"/>
      <c r="B4919" s="203"/>
      <c r="C4919" s="204"/>
      <c r="D4919" s="204"/>
      <c r="E4919" s="204"/>
      <c r="F4919" s="204"/>
      <c r="G4919" s="204"/>
      <c r="H4919" s="131"/>
      <c r="I4919" s="204"/>
      <c r="J4919" s="204"/>
      <c r="K4919" s="205"/>
      <c r="L4919" s="205"/>
      <c r="M4919" s="205"/>
      <c r="N4919" s="227">
        <f>Table7[[#This Row],[Drug Cost]]+Table7[[#This Row],[Drug Markup]]+Table7[[#This Row],[Drug Dispensing Fee]]</f>
        <v>0</v>
      </c>
      <c r="O4919" s="132"/>
      <c r="P4919" s="205">
        <f>Table7[[#This Row],[Total Drug Cost]]-Table7[[#This Row],[Total Third-party Pay]]</f>
        <v>0</v>
      </c>
      <c r="Q4919" s="205"/>
      <c r="R4919" s="70" t="e">
        <f>VLOOKUP(Table7[[#This Row],[Patient PHN]],'[1]MASTER LIST'!$C:$D,2,FALSE)</f>
        <v>#N/A</v>
      </c>
    </row>
    <row r="4920" spans="1:18" x14ac:dyDescent="0.25">
      <c r="A4920" s="202"/>
      <c r="B4920" s="203"/>
      <c r="C4920" s="204"/>
      <c r="D4920" s="204"/>
      <c r="E4920" s="204"/>
      <c r="F4920" s="204"/>
      <c r="G4920" s="204"/>
      <c r="H4920" s="131"/>
      <c r="I4920" s="204"/>
      <c r="J4920" s="204"/>
      <c r="K4920" s="205"/>
      <c r="L4920" s="205"/>
      <c r="M4920" s="205"/>
      <c r="N4920" s="227">
        <f>Table7[[#This Row],[Drug Cost]]+Table7[[#This Row],[Drug Markup]]+Table7[[#This Row],[Drug Dispensing Fee]]</f>
        <v>0</v>
      </c>
      <c r="O4920" s="132"/>
      <c r="P4920" s="205">
        <f>Table7[[#This Row],[Total Drug Cost]]-Table7[[#This Row],[Total Third-party Pay]]</f>
        <v>0</v>
      </c>
      <c r="Q4920" s="205"/>
      <c r="R4920" s="70" t="e">
        <f>VLOOKUP(Table7[[#This Row],[Patient PHN]],'[1]MASTER LIST'!$C:$D,2,FALSE)</f>
        <v>#N/A</v>
      </c>
    </row>
    <row r="4921" spans="1:18" x14ac:dyDescent="0.25">
      <c r="A4921" s="202"/>
      <c r="B4921" s="203"/>
      <c r="C4921" s="204"/>
      <c r="D4921" s="204"/>
      <c r="E4921" s="204"/>
      <c r="F4921" s="204"/>
      <c r="G4921" s="204"/>
      <c r="H4921" s="131"/>
      <c r="I4921" s="204"/>
      <c r="J4921" s="204"/>
      <c r="K4921" s="205"/>
      <c r="L4921" s="205"/>
      <c r="M4921" s="205"/>
      <c r="N4921" s="227">
        <f>Table7[[#This Row],[Drug Cost]]+Table7[[#This Row],[Drug Markup]]+Table7[[#This Row],[Drug Dispensing Fee]]</f>
        <v>0</v>
      </c>
      <c r="O4921" s="132"/>
      <c r="P4921" s="205">
        <f>Table7[[#This Row],[Total Drug Cost]]-Table7[[#This Row],[Total Third-party Pay]]</f>
        <v>0</v>
      </c>
      <c r="Q4921" s="205"/>
      <c r="R4921" s="70" t="e">
        <f>VLOOKUP(Table7[[#This Row],[Patient PHN]],'[1]MASTER LIST'!$C:$D,2,FALSE)</f>
        <v>#N/A</v>
      </c>
    </row>
    <row r="4922" spans="1:18" x14ac:dyDescent="0.25">
      <c r="A4922" s="202"/>
      <c r="B4922" s="203"/>
      <c r="C4922" s="204"/>
      <c r="D4922" s="204"/>
      <c r="E4922" s="204"/>
      <c r="F4922" s="204"/>
      <c r="G4922" s="204"/>
      <c r="H4922" s="131"/>
      <c r="I4922" s="204"/>
      <c r="J4922" s="204"/>
      <c r="K4922" s="205"/>
      <c r="L4922" s="205"/>
      <c r="M4922" s="205"/>
      <c r="N4922" s="227">
        <f>Table7[[#This Row],[Drug Cost]]+Table7[[#This Row],[Drug Markup]]+Table7[[#This Row],[Drug Dispensing Fee]]</f>
        <v>0</v>
      </c>
      <c r="O4922" s="132"/>
      <c r="P4922" s="205">
        <f>Table7[[#This Row],[Total Drug Cost]]-Table7[[#This Row],[Total Third-party Pay]]</f>
        <v>0</v>
      </c>
      <c r="Q4922" s="205"/>
      <c r="R4922" s="70" t="e">
        <f>VLOOKUP(Table7[[#This Row],[Patient PHN]],'[1]MASTER LIST'!$C:$D,2,FALSE)</f>
        <v>#N/A</v>
      </c>
    </row>
    <row r="4923" spans="1:18" x14ac:dyDescent="0.25">
      <c r="A4923" s="202"/>
      <c r="B4923" s="203"/>
      <c r="C4923" s="204"/>
      <c r="D4923" s="204"/>
      <c r="E4923" s="204"/>
      <c r="F4923" s="204"/>
      <c r="G4923" s="204"/>
      <c r="H4923" s="131"/>
      <c r="I4923" s="204"/>
      <c r="J4923" s="204"/>
      <c r="K4923" s="205"/>
      <c r="L4923" s="205"/>
      <c r="M4923" s="205"/>
      <c r="N4923" s="227">
        <f>Table7[[#This Row],[Drug Cost]]+Table7[[#This Row],[Drug Markup]]+Table7[[#This Row],[Drug Dispensing Fee]]</f>
        <v>0</v>
      </c>
      <c r="O4923" s="132"/>
      <c r="P4923" s="205">
        <f>Table7[[#This Row],[Total Drug Cost]]-Table7[[#This Row],[Total Third-party Pay]]</f>
        <v>0</v>
      </c>
      <c r="Q4923" s="205"/>
      <c r="R4923" s="70" t="e">
        <f>VLOOKUP(Table7[[#This Row],[Patient PHN]],'[1]MASTER LIST'!$C:$D,2,FALSE)</f>
        <v>#N/A</v>
      </c>
    </row>
    <row r="4924" spans="1:18" x14ac:dyDescent="0.25">
      <c r="A4924" s="202"/>
      <c r="B4924" s="203"/>
      <c r="C4924" s="204"/>
      <c r="D4924" s="204"/>
      <c r="E4924" s="204"/>
      <c r="F4924" s="204"/>
      <c r="G4924" s="204"/>
      <c r="H4924" s="131"/>
      <c r="I4924" s="204"/>
      <c r="J4924" s="204"/>
      <c r="K4924" s="205"/>
      <c r="L4924" s="205"/>
      <c r="M4924" s="205"/>
      <c r="N4924" s="227">
        <f>Table7[[#This Row],[Drug Cost]]+Table7[[#This Row],[Drug Markup]]+Table7[[#This Row],[Drug Dispensing Fee]]</f>
        <v>0</v>
      </c>
      <c r="O4924" s="132"/>
      <c r="P4924" s="205">
        <f>Table7[[#This Row],[Total Drug Cost]]-Table7[[#This Row],[Total Third-party Pay]]</f>
        <v>0</v>
      </c>
      <c r="Q4924" s="205"/>
      <c r="R4924" s="70" t="e">
        <f>VLOOKUP(Table7[[#This Row],[Patient PHN]],'[1]MASTER LIST'!$C:$D,2,FALSE)</f>
        <v>#N/A</v>
      </c>
    </row>
    <row r="4925" spans="1:18" x14ac:dyDescent="0.25">
      <c r="A4925" s="202"/>
      <c r="B4925" s="203"/>
      <c r="C4925" s="204"/>
      <c r="D4925" s="204"/>
      <c r="E4925" s="204"/>
      <c r="F4925" s="204"/>
      <c r="G4925" s="204"/>
      <c r="H4925" s="131"/>
      <c r="I4925" s="204"/>
      <c r="J4925" s="204"/>
      <c r="K4925" s="205"/>
      <c r="L4925" s="205"/>
      <c r="M4925" s="205"/>
      <c r="N4925" s="227">
        <f>Table7[[#This Row],[Drug Cost]]+Table7[[#This Row],[Drug Markup]]+Table7[[#This Row],[Drug Dispensing Fee]]</f>
        <v>0</v>
      </c>
      <c r="O4925" s="132"/>
      <c r="P4925" s="205">
        <f>Table7[[#This Row],[Total Drug Cost]]-Table7[[#This Row],[Total Third-party Pay]]</f>
        <v>0</v>
      </c>
      <c r="Q4925" s="205"/>
      <c r="R4925" s="70" t="e">
        <f>VLOOKUP(Table7[[#This Row],[Patient PHN]],'[1]MASTER LIST'!$C:$D,2,FALSE)</f>
        <v>#N/A</v>
      </c>
    </row>
    <row r="4926" spans="1:18" x14ac:dyDescent="0.25">
      <c r="A4926" s="202"/>
      <c r="B4926" s="203"/>
      <c r="C4926" s="204"/>
      <c r="D4926" s="204"/>
      <c r="E4926" s="204"/>
      <c r="F4926" s="204"/>
      <c r="G4926" s="204"/>
      <c r="H4926" s="131"/>
      <c r="I4926" s="204"/>
      <c r="J4926" s="204"/>
      <c r="K4926" s="205"/>
      <c r="L4926" s="205"/>
      <c r="M4926" s="205"/>
      <c r="N4926" s="227">
        <f>Table7[[#This Row],[Drug Cost]]+Table7[[#This Row],[Drug Markup]]+Table7[[#This Row],[Drug Dispensing Fee]]</f>
        <v>0</v>
      </c>
      <c r="O4926" s="132"/>
      <c r="P4926" s="205">
        <f>Table7[[#This Row],[Total Drug Cost]]-Table7[[#This Row],[Total Third-party Pay]]</f>
        <v>0</v>
      </c>
      <c r="Q4926" s="205"/>
      <c r="R4926" s="70" t="e">
        <f>VLOOKUP(Table7[[#This Row],[Patient PHN]],'[1]MASTER LIST'!$C:$D,2,FALSE)</f>
        <v>#N/A</v>
      </c>
    </row>
    <row r="4927" spans="1:18" x14ac:dyDescent="0.25">
      <c r="A4927" s="202"/>
      <c r="B4927" s="203"/>
      <c r="C4927" s="204"/>
      <c r="D4927" s="204"/>
      <c r="E4927" s="204"/>
      <c r="F4927" s="204"/>
      <c r="G4927" s="204"/>
      <c r="H4927" s="131"/>
      <c r="I4927" s="204"/>
      <c r="J4927" s="204"/>
      <c r="K4927" s="205"/>
      <c r="L4927" s="205"/>
      <c r="M4927" s="205"/>
      <c r="N4927" s="227">
        <f>Table7[[#This Row],[Drug Cost]]+Table7[[#This Row],[Drug Markup]]+Table7[[#This Row],[Drug Dispensing Fee]]</f>
        <v>0</v>
      </c>
      <c r="O4927" s="132"/>
      <c r="P4927" s="205">
        <f>Table7[[#This Row],[Total Drug Cost]]-Table7[[#This Row],[Total Third-party Pay]]</f>
        <v>0</v>
      </c>
      <c r="Q4927" s="205"/>
      <c r="R4927" s="70" t="e">
        <f>VLOOKUP(Table7[[#This Row],[Patient PHN]],'[1]MASTER LIST'!$C:$D,2,FALSE)</f>
        <v>#N/A</v>
      </c>
    </row>
    <row r="4928" spans="1:18" x14ac:dyDescent="0.25">
      <c r="A4928" s="202"/>
      <c r="B4928" s="203"/>
      <c r="C4928" s="204"/>
      <c r="D4928" s="204"/>
      <c r="E4928" s="204"/>
      <c r="F4928" s="204"/>
      <c r="G4928" s="204"/>
      <c r="H4928" s="131"/>
      <c r="I4928" s="204"/>
      <c r="J4928" s="204"/>
      <c r="K4928" s="205"/>
      <c r="L4928" s="205"/>
      <c r="M4928" s="205"/>
      <c r="N4928" s="227">
        <f>Table7[[#This Row],[Drug Cost]]+Table7[[#This Row],[Drug Markup]]+Table7[[#This Row],[Drug Dispensing Fee]]</f>
        <v>0</v>
      </c>
      <c r="O4928" s="132"/>
      <c r="P4928" s="205">
        <f>Table7[[#This Row],[Total Drug Cost]]-Table7[[#This Row],[Total Third-party Pay]]</f>
        <v>0</v>
      </c>
      <c r="Q4928" s="205"/>
      <c r="R4928" s="70" t="e">
        <f>VLOOKUP(Table7[[#This Row],[Patient PHN]],'[1]MASTER LIST'!$C:$D,2,FALSE)</f>
        <v>#N/A</v>
      </c>
    </row>
    <row r="4929" spans="1:18" x14ac:dyDescent="0.25">
      <c r="A4929" s="202"/>
      <c r="B4929" s="203"/>
      <c r="C4929" s="204"/>
      <c r="D4929" s="204"/>
      <c r="E4929" s="204"/>
      <c r="F4929" s="204"/>
      <c r="G4929" s="204"/>
      <c r="H4929" s="131"/>
      <c r="I4929" s="204"/>
      <c r="J4929" s="204"/>
      <c r="K4929" s="205"/>
      <c r="L4929" s="205"/>
      <c r="M4929" s="205"/>
      <c r="N4929" s="227">
        <f>Table7[[#This Row],[Drug Cost]]+Table7[[#This Row],[Drug Markup]]+Table7[[#This Row],[Drug Dispensing Fee]]</f>
        <v>0</v>
      </c>
      <c r="O4929" s="132"/>
      <c r="P4929" s="205">
        <f>Table7[[#This Row],[Total Drug Cost]]-Table7[[#This Row],[Total Third-party Pay]]</f>
        <v>0</v>
      </c>
      <c r="Q4929" s="205"/>
      <c r="R4929" s="70" t="e">
        <f>VLOOKUP(Table7[[#This Row],[Patient PHN]],'[1]MASTER LIST'!$C:$D,2,FALSE)</f>
        <v>#N/A</v>
      </c>
    </row>
    <row r="4930" spans="1:18" x14ac:dyDescent="0.25">
      <c r="A4930" s="202"/>
      <c r="B4930" s="203"/>
      <c r="C4930" s="204"/>
      <c r="D4930" s="204"/>
      <c r="E4930" s="204"/>
      <c r="F4930" s="204"/>
      <c r="G4930" s="204"/>
      <c r="H4930" s="131"/>
      <c r="I4930" s="204"/>
      <c r="J4930" s="204"/>
      <c r="K4930" s="205"/>
      <c r="L4930" s="205"/>
      <c r="M4930" s="205"/>
      <c r="N4930" s="227">
        <f>Table7[[#This Row],[Drug Cost]]+Table7[[#This Row],[Drug Markup]]+Table7[[#This Row],[Drug Dispensing Fee]]</f>
        <v>0</v>
      </c>
      <c r="O4930" s="132"/>
      <c r="P4930" s="205">
        <f>Table7[[#This Row],[Total Drug Cost]]-Table7[[#This Row],[Total Third-party Pay]]</f>
        <v>0</v>
      </c>
      <c r="Q4930" s="205"/>
      <c r="R4930" s="70" t="e">
        <f>VLOOKUP(Table7[[#This Row],[Patient PHN]],'[1]MASTER LIST'!$C:$D,2,FALSE)</f>
        <v>#N/A</v>
      </c>
    </row>
    <row r="4931" spans="1:18" x14ac:dyDescent="0.25">
      <c r="A4931" s="202"/>
      <c r="B4931" s="203"/>
      <c r="C4931" s="204"/>
      <c r="D4931" s="204"/>
      <c r="E4931" s="204"/>
      <c r="F4931" s="204"/>
      <c r="G4931" s="204"/>
      <c r="H4931" s="131"/>
      <c r="I4931" s="204"/>
      <c r="J4931" s="204"/>
      <c r="K4931" s="205"/>
      <c r="L4931" s="205"/>
      <c r="M4931" s="205"/>
      <c r="N4931" s="227">
        <f>Table7[[#This Row],[Drug Cost]]+Table7[[#This Row],[Drug Markup]]+Table7[[#This Row],[Drug Dispensing Fee]]</f>
        <v>0</v>
      </c>
      <c r="O4931" s="132"/>
      <c r="P4931" s="205">
        <f>Table7[[#This Row],[Total Drug Cost]]-Table7[[#This Row],[Total Third-party Pay]]</f>
        <v>0</v>
      </c>
      <c r="Q4931" s="205"/>
      <c r="R4931" s="70" t="e">
        <f>VLOOKUP(Table7[[#This Row],[Patient PHN]],'[1]MASTER LIST'!$C:$D,2,FALSE)</f>
        <v>#N/A</v>
      </c>
    </row>
    <row r="4932" spans="1:18" x14ac:dyDescent="0.25">
      <c r="A4932" s="202"/>
      <c r="B4932" s="203"/>
      <c r="C4932" s="204"/>
      <c r="D4932" s="204"/>
      <c r="E4932" s="204"/>
      <c r="F4932" s="204"/>
      <c r="G4932" s="204"/>
      <c r="H4932" s="131"/>
      <c r="I4932" s="204"/>
      <c r="J4932" s="204"/>
      <c r="K4932" s="205"/>
      <c r="L4932" s="205"/>
      <c r="M4932" s="205"/>
      <c r="N4932" s="227">
        <f>Table7[[#This Row],[Drug Cost]]+Table7[[#This Row],[Drug Markup]]+Table7[[#This Row],[Drug Dispensing Fee]]</f>
        <v>0</v>
      </c>
      <c r="O4932" s="132"/>
      <c r="P4932" s="205">
        <f>Table7[[#This Row],[Total Drug Cost]]-Table7[[#This Row],[Total Third-party Pay]]</f>
        <v>0</v>
      </c>
      <c r="Q4932" s="205"/>
      <c r="R4932" s="70" t="e">
        <f>VLOOKUP(Table7[[#This Row],[Patient PHN]],'[1]MASTER LIST'!$C:$D,2,FALSE)</f>
        <v>#N/A</v>
      </c>
    </row>
    <row r="4933" spans="1:18" x14ac:dyDescent="0.25">
      <c r="A4933" s="202"/>
      <c r="B4933" s="203"/>
      <c r="C4933" s="204"/>
      <c r="D4933" s="204"/>
      <c r="E4933" s="204"/>
      <c r="F4933" s="204"/>
      <c r="G4933" s="204"/>
      <c r="H4933" s="131"/>
      <c r="I4933" s="204"/>
      <c r="J4933" s="204"/>
      <c r="K4933" s="205"/>
      <c r="L4933" s="205"/>
      <c r="M4933" s="205"/>
      <c r="N4933" s="227">
        <f>Table7[[#This Row],[Drug Cost]]+Table7[[#This Row],[Drug Markup]]+Table7[[#This Row],[Drug Dispensing Fee]]</f>
        <v>0</v>
      </c>
      <c r="O4933" s="132"/>
      <c r="P4933" s="205">
        <f>Table7[[#This Row],[Total Drug Cost]]-Table7[[#This Row],[Total Third-party Pay]]</f>
        <v>0</v>
      </c>
      <c r="Q4933" s="205"/>
      <c r="R4933" s="70" t="e">
        <f>VLOOKUP(Table7[[#This Row],[Patient PHN]],'[1]MASTER LIST'!$C:$D,2,FALSE)</f>
        <v>#N/A</v>
      </c>
    </row>
    <row r="4934" spans="1:18" x14ac:dyDescent="0.25">
      <c r="A4934" s="202"/>
      <c r="B4934" s="203"/>
      <c r="C4934" s="204"/>
      <c r="D4934" s="204"/>
      <c r="E4934" s="204"/>
      <c r="F4934" s="204"/>
      <c r="G4934" s="204"/>
      <c r="H4934" s="131"/>
      <c r="I4934" s="204"/>
      <c r="J4934" s="204"/>
      <c r="K4934" s="205"/>
      <c r="L4934" s="205"/>
      <c r="M4934" s="205"/>
      <c r="N4934" s="227">
        <f>Table7[[#This Row],[Drug Cost]]+Table7[[#This Row],[Drug Markup]]+Table7[[#This Row],[Drug Dispensing Fee]]</f>
        <v>0</v>
      </c>
      <c r="O4934" s="132"/>
      <c r="P4934" s="205">
        <f>Table7[[#This Row],[Total Drug Cost]]-Table7[[#This Row],[Total Third-party Pay]]</f>
        <v>0</v>
      </c>
      <c r="Q4934" s="205"/>
      <c r="R4934" s="70" t="e">
        <f>VLOOKUP(Table7[[#This Row],[Patient PHN]],'[1]MASTER LIST'!$C:$D,2,FALSE)</f>
        <v>#N/A</v>
      </c>
    </row>
    <row r="4935" spans="1:18" x14ac:dyDescent="0.25">
      <c r="A4935" s="202"/>
      <c r="B4935" s="203"/>
      <c r="C4935" s="204"/>
      <c r="D4935" s="204"/>
      <c r="E4935" s="204"/>
      <c r="F4935" s="204"/>
      <c r="G4935" s="204"/>
      <c r="H4935" s="131"/>
      <c r="I4935" s="204"/>
      <c r="J4935" s="204"/>
      <c r="K4935" s="205"/>
      <c r="L4935" s="205"/>
      <c r="M4935" s="205"/>
      <c r="N4935" s="227">
        <f>Table7[[#This Row],[Drug Cost]]+Table7[[#This Row],[Drug Markup]]+Table7[[#This Row],[Drug Dispensing Fee]]</f>
        <v>0</v>
      </c>
      <c r="O4935" s="132"/>
      <c r="P4935" s="205">
        <f>Table7[[#This Row],[Total Drug Cost]]-Table7[[#This Row],[Total Third-party Pay]]</f>
        <v>0</v>
      </c>
      <c r="Q4935" s="205"/>
      <c r="R4935" s="70" t="e">
        <f>VLOOKUP(Table7[[#This Row],[Patient PHN]],'[1]MASTER LIST'!$C:$D,2,FALSE)</f>
        <v>#N/A</v>
      </c>
    </row>
    <row r="4936" spans="1:18" x14ac:dyDescent="0.25">
      <c r="A4936" s="202"/>
      <c r="B4936" s="203"/>
      <c r="C4936" s="204"/>
      <c r="D4936" s="204"/>
      <c r="E4936" s="204"/>
      <c r="F4936" s="204"/>
      <c r="G4936" s="204"/>
      <c r="H4936" s="131"/>
      <c r="I4936" s="204"/>
      <c r="J4936" s="204"/>
      <c r="K4936" s="205"/>
      <c r="L4936" s="205"/>
      <c r="M4936" s="205"/>
      <c r="N4936" s="227">
        <f>Table7[[#This Row],[Drug Cost]]+Table7[[#This Row],[Drug Markup]]+Table7[[#This Row],[Drug Dispensing Fee]]</f>
        <v>0</v>
      </c>
      <c r="O4936" s="132"/>
      <c r="P4936" s="205">
        <f>Table7[[#This Row],[Total Drug Cost]]-Table7[[#This Row],[Total Third-party Pay]]</f>
        <v>0</v>
      </c>
      <c r="Q4936" s="205"/>
      <c r="R4936" s="70" t="e">
        <f>VLOOKUP(Table7[[#This Row],[Patient PHN]],'[1]MASTER LIST'!$C:$D,2,FALSE)</f>
        <v>#N/A</v>
      </c>
    </row>
    <row r="4937" spans="1:18" x14ac:dyDescent="0.25">
      <c r="A4937" s="202"/>
      <c r="B4937" s="203"/>
      <c r="C4937" s="204"/>
      <c r="D4937" s="204"/>
      <c r="E4937" s="204"/>
      <c r="F4937" s="204"/>
      <c r="G4937" s="204"/>
      <c r="H4937" s="131"/>
      <c r="I4937" s="204"/>
      <c r="J4937" s="204"/>
      <c r="K4937" s="205"/>
      <c r="L4937" s="205"/>
      <c r="M4937" s="205"/>
      <c r="N4937" s="227">
        <f>Table7[[#This Row],[Drug Cost]]+Table7[[#This Row],[Drug Markup]]+Table7[[#This Row],[Drug Dispensing Fee]]</f>
        <v>0</v>
      </c>
      <c r="O4937" s="132"/>
      <c r="P4937" s="205">
        <f>Table7[[#This Row],[Total Drug Cost]]-Table7[[#This Row],[Total Third-party Pay]]</f>
        <v>0</v>
      </c>
      <c r="Q4937" s="205"/>
      <c r="R4937" s="70" t="e">
        <f>VLOOKUP(Table7[[#This Row],[Patient PHN]],'[1]MASTER LIST'!$C:$D,2,FALSE)</f>
        <v>#N/A</v>
      </c>
    </row>
    <row r="4938" spans="1:18" x14ac:dyDescent="0.25">
      <c r="A4938" s="202"/>
      <c r="B4938" s="203"/>
      <c r="C4938" s="204"/>
      <c r="D4938" s="204"/>
      <c r="E4938" s="204"/>
      <c r="F4938" s="204"/>
      <c r="G4938" s="204"/>
      <c r="H4938" s="131"/>
      <c r="I4938" s="204"/>
      <c r="J4938" s="204"/>
      <c r="K4938" s="205"/>
      <c r="L4938" s="205"/>
      <c r="M4938" s="205"/>
      <c r="N4938" s="227">
        <f>Table7[[#This Row],[Drug Cost]]+Table7[[#This Row],[Drug Markup]]+Table7[[#This Row],[Drug Dispensing Fee]]</f>
        <v>0</v>
      </c>
      <c r="O4938" s="132"/>
      <c r="P4938" s="205">
        <f>Table7[[#This Row],[Total Drug Cost]]-Table7[[#This Row],[Total Third-party Pay]]</f>
        <v>0</v>
      </c>
      <c r="Q4938" s="205"/>
      <c r="R4938" s="70" t="e">
        <f>VLOOKUP(Table7[[#This Row],[Patient PHN]],'[1]MASTER LIST'!$C:$D,2,FALSE)</f>
        <v>#N/A</v>
      </c>
    </row>
    <row r="4939" spans="1:18" x14ac:dyDescent="0.25">
      <c r="A4939" s="202"/>
      <c r="B4939" s="203"/>
      <c r="C4939" s="204"/>
      <c r="D4939" s="204"/>
      <c r="E4939" s="204"/>
      <c r="F4939" s="204"/>
      <c r="G4939" s="204"/>
      <c r="H4939" s="131"/>
      <c r="I4939" s="204"/>
      <c r="J4939" s="204"/>
      <c r="K4939" s="205"/>
      <c r="L4939" s="205"/>
      <c r="M4939" s="205"/>
      <c r="N4939" s="227">
        <f>Table7[[#This Row],[Drug Cost]]+Table7[[#This Row],[Drug Markup]]+Table7[[#This Row],[Drug Dispensing Fee]]</f>
        <v>0</v>
      </c>
      <c r="O4939" s="132"/>
      <c r="P4939" s="205">
        <f>Table7[[#This Row],[Total Drug Cost]]-Table7[[#This Row],[Total Third-party Pay]]</f>
        <v>0</v>
      </c>
      <c r="Q4939" s="205"/>
      <c r="R4939" s="70" t="e">
        <f>VLOOKUP(Table7[[#This Row],[Patient PHN]],'[1]MASTER LIST'!$C:$D,2,FALSE)</f>
        <v>#N/A</v>
      </c>
    </row>
    <row r="4940" spans="1:18" x14ac:dyDescent="0.25">
      <c r="A4940" s="202"/>
      <c r="B4940" s="203"/>
      <c r="C4940" s="204"/>
      <c r="D4940" s="204"/>
      <c r="E4940" s="204"/>
      <c r="F4940" s="204"/>
      <c r="G4940" s="204"/>
      <c r="H4940" s="131"/>
      <c r="I4940" s="204"/>
      <c r="J4940" s="204"/>
      <c r="K4940" s="205"/>
      <c r="L4940" s="205"/>
      <c r="M4940" s="205"/>
      <c r="N4940" s="227">
        <f>Table7[[#This Row],[Drug Cost]]+Table7[[#This Row],[Drug Markup]]+Table7[[#This Row],[Drug Dispensing Fee]]</f>
        <v>0</v>
      </c>
      <c r="O4940" s="132"/>
      <c r="P4940" s="205">
        <f>Table7[[#This Row],[Total Drug Cost]]-Table7[[#This Row],[Total Third-party Pay]]</f>
        <v>0</v>
      </c>
      <c r="Q4940" s="205"/>
      <c r="R4940" s="70" t="e">
        <f>VLOOKUP(Table7[[#This Row],[Patient PHN]],'[1]MASTER LIST'!$C:$D,2,FALSE)</f>
        <v>#N/A</v>
      </c>
    </row>
    <row r="4941" spans="1:18" x14ac:dyDescent="0.25">
      <c r="A4941" s="202"/>
      <c r="B4941" s="203"/>
      <c r="C4941" s="204"/>
      <c r="D4941" s="204"/>
      <c r="E4941" s="204"/>
      <c r="F4941" s="204"/>
      <c r="G4941" s="204"/>
      <c r="H4941" s="131"/>
      <c r="I4941" s="204"/>
      <c r="J4941" s="204"/>
      <c r="K4941" s="205"/>
      <c r="L4941" s="205"/>
      <c r="M4941" s="205"/>
      <c r="N4941" s="227">
        <f>Table7[[#This Row],[Drug Cost]]+Table7[[#This Row],[Drug Markup]]+Table7[[#This Row],[Drug Dispensing Fee]]</f>
        <v>0</v>
      </c>
      <c r="O4941" s="132"/>
      <c r="P4941" s="205">
        <f>Table7[[#This Row],[Total Drug Cost]]-Table7[[#This Row],[Total Third-party Pay]]</f>
        <v>0</v>
      </c>
      <c r="Q4941" s="205"/>
      <c r="R4941" s="70" t="e">
        <f>VLOOKUP(Table7[[#This Row],[Patient PHN]],'[1]MASTER LIST'!$C:$D,2,FALSE)</f>
        <v>#N/A</v>
      </c>
    </row>
    <row r="4942" spans="1:18" x14ac:dyDescent="0.25">
      <c r="A4942" s="202"/>
      <c r="B4942" s="203"/>
      <c r="C4942" s="204"/>
      <c r="D4942" s="204"/>
      <c r="E4942" s="204"/>
      <c r="F4942" s="204"/>
      <c r="G4942" s="204"/>
      <c r="H4942" s="131"/>
      <c r="I4942" s="204"/>
      <c r="J4942" s="204"/>
      <c r="K4942" s="205"/>
      <c r="L4942" s="205"/>
      <c r="M4942" s="205"/>
      <c r="N4942" s="227">
        <f>Table7[[#This Row],[Drug Cost]]+Table7[[#This Row],[Drug Markup]]+Table7[[#This Row],[Drug Dispensing Fee]]</f>
        <v>0</v>
      </c>
      <c r="O4942" s="132"/>
      <c r="P4942" s="205">
        <f>Table7[[#This Row],[Total Drug Cost]]-Table7[[#This Row],[Total Third-party Pay]]</f>
        <v>0</v>
      </c>
      <c r="Q4942" s="205"/>
      <c r="R4942" s="70" t="e">
        <f>VLOOKUP(Table7[[#This Row],[Patient PHN]],'[1]MASTER LIST'!$C:$D,2,FALSE)</f>
        <v>#N/A</v>
      </c>
    </row>
    <row r="4943" spans="1:18" x14ac:dyDescent="0.25">
      <c r="A4943" s="202"/>
      <c r="B4943" s="203"/>
      <c r="C4943" s="204"/>
      <c r="D4943" s="204"/>
      <c r="E4943" s="204"/>
      <c r="F4943" s="204"/>
      <c r="G4943" s="204"/>
      <c r="H4943" s="131"/>
      <c r="I4943" s="204"/>
      <c r="J4943" s="204"/>
      <c r="K4943" s="205"/>
      <c r="L4943" s="205"/>
      <c r="M4943" s="205"/>
      <c r="N4943" s="227">
        <f>Table7[[#This Row],[Drug Cost]]+Table7[[#This Row],[Drug Markup]]+Table7[[#This Row],[Drug Dispensing Fee]]</f>
        <v>0</v>
      </c>
      <c r="O4943" s="132"/>
      <c r="P4943" s="205">
        <f>Table7[[#This Row],[Total Drug Cost]]-Table7[[#This Row],[Total Third-party Pay]]</f>
        <v>0</v>
      </c>
      <c r="Q4943" s="205"/>
      <c r="R4943" s="70" t="e">
        <f>VLOOKUP(Table7[[#This Row],[Patient PHN]],'[1]MASTER LIST'!$C:$D,2,FALSE)</f>
        <v>#N/A</v>
      </c>
    </row>
    <row r="4944" spans="1:18" x14ac:dyDescent="0.25">
      <c r="A4944" s="202"/>
      <c r="B4944" s="203"/>
      <c r="C4944" s="204"/>
      <c r="D4944" s="204"/>
      <c r="E4944" s="204"/>
      <c r="F4944" s="204"/>
      <c r="G4944" s="204"/>
      <c r="H4944" s="131"/>
      <c r="I4944" s="204"/>
      <c r="J4944" s="204"/>
      <c r="K4944" s="205"/>
      <c r="L4944" s="205"/>
      <c r="M4944" s="205"/>
      <c r="N4944" s="227">
        <f>Table7[[#This Row],[Drug Cost]]+Table7[[#This Row],[Drug Markup]]+Table7[[#This Row],[Drug Dispensing Fee]]</f>
        <v>0</v>
      </c>
      <c r="O4944" s="132"/>
      <c r="P4944" s="205">
        <f>Table7[[#This Row],[Total Drug Cost]]-Table7[[#This Row],[Total Third-party Pay]]</f>
        <v>0</v>
      </c>
      <c r="Q4944" s="205"/>
      <c r="R4944" s="70" t="e">
        <f>VLOOKUP(Table7[[#This Row],[Patient PHN]],'[1]MASTER LIST'!$C:$D,2,FALSE)</f>
        <v>#N/A</v>
      </c>
    </row>
    <row r="4945" spans="1:18" x14ac:dyDescent="0.25">
      <c r="A4945" s="202"/>
      <c r="B4945" s="203"/>
      <c r="C4945" s="204"/>
      <c r="D4945" s="204"/>
      <c r="E4945" s="204"/>
      <c r="F4945" s="204"/>
      <c r="G4945" s="204"/>
      <c r="H4945" s="131"/>
      <c r="I4945" s="204"/>
      <c r="J4945" s="204"/>
      <c r="K4945" s="205"/>
      <c r="L4945" s="205"/>
      <c r="M4945" s="205"/>
      <c r="N4945" s="227">
        <f>Table7[[#This Row],[Drug Cost]]+Table7[[#This Row],[Drug Markup]]+Table7[[#This Row],[Drug Dispensing Fee]]</f>
        <v>0</v>
      </c>
      <c r="O4945" s="132"/>
      <c r="P4945" s="205">
        <f>Table7[[#This Row],[Total Drug Cost]]-Table7[[#This Row],[Total Third-party Pay]]</f>
        <v>0</v>
      </c>
      <c r="Q4945" s="205"/>
      <c r="R4945" s="70" t="e">
        <f>VLOOKUP(Table7[[#This Row],[Patient PHN]],'[1]MASTER LIST'!$C:$D,2,FALSE)</f>
        <v>#N/A</v>
      </c>
    </row>
    <row r="4946" spans="1:18" x14ac:dyDescent="0.25">
      <c r="A4946" s="202"/>
      <c r="B4946" s="203"/>
      <c r="C4946" s="204"/>
      <c r="D4946" s="204"/>
      <c r="E4946" s="204"/>
      <c r="F4946" s="204"/>
      <c r="G4946" s="204"/>
      <c r="H4946" s="131"/>
      <c r="I4946" s="204"/>
      <c r="J4946" s="204"/>
      <c r="K4946" s="205"/>
      <c r="L4946" s="205"/>
      <c r="M4946" s="205"/>
      <c r="N4946" s="227">
        <f>Table7[[#This Row],[Drug Cost]]+Table7[[#This Row],[Drug Markup]]+Table7[[#This Row],[Drug Dispensing Fee]]</f>
        <v>0</v>
      </c>
      <c r="O4946" s="132"/>
      <c r="P4946" s="205">
        <f>Table7[[#This Row],[Total Drug Cost]]-Table7[[#This Row],[Total Third-party Pay]]</f>
        <v>0</v>
      </c>
      <c r="Q4946" s="205"/>
      <c r="R4946" s="70" t="e">
        <f>VLOOKUP(Table7[[#This Row],[Patient PHN]],'[1]MASTER LIST'!$C:$D,2,FALSE)</f>
        <v>#N/A</v>
      </c>
    </row>
    <row r="4947" spans="1:18" x14ac:dyDescent="0.25">
      <c r="A4947" s="202"/>
      <c r="B4947" s="203"/>
      <c r="C4947" s="204"/>
      <c r="D4947" s="204"/>
      <c r="E4947" s="204"/>
      <c r="F4947" s="204"/>
      <c r="G4947" s="204"/>
      <c r="H4947" s="131"/>
      <c r="I4947" s="204"/>
      <c r="J4947" s="204"/>
      <c r="K4947" s="205"/>
      <c r="L4947" s="205"/>
      <c r="M4947" s="205"/>
      <c r="N4947" s="227">
        <f>Table7[[#This Row],[Drug Cost]]+Table7[[#This Row],[Drug Markup]]+Table7[[#This Row],[Drug Dispensing Fee]]</f>
        <v>0</v>
      </c>
      <c r="O4947" s="132"/>
      <c r="P4947" s="205">
        <f>Table7[[#This Row],[Total Drug Cost]]-Table7[[#This Row],[Total Third-party Pay]]</f>
        <v>0</v>
      </c>
      <c r="Q4947" s="205"/>
      <c r="R4947" s="70" t="e">
        <f>VLOOKUP(Table7[[#This Row],[Patient PHN]],'[1]MASTER LIST'!$C:$D,2,FALSE)</f>
        <v>#N/A</v>
      </c>
    </row>
    <row r="4948" spans="1:18" x14ac:dyDescent="0.25">
      <c r="A4948" s="202"/>
      <c r="B4948" s="203"/>
      <c r="C4948" s="204"/>
      <c r="D4948" s="204"/>
      <c r="E4948" s="204"/>
      <c r="F4948" s="204"/>
      <c r="G4948" s="204"/>
      <c r="H4948" s="131"/>
      <c r="I4948" s="204"/>
      <c r="J4948" s="204"/>
      <c r="K4948" s="205"/>
      <c r="L4948" s="205"/>
      <c r="M4948" s="205"/>
      <c r="N4948" s="227">
        <f>Table7[[#This Row],[Drug Cost]]+Table7[[#This Row],[Drug Markup]]+Table7[[#This Row],[Drug Dispensing Fee]]</f>
        <v>0</v>
      </c>
      <c r="O4948" s="132"/>
      <c r="P4948" s="205">
        <f>Table7[[#This Row],[Total Drug Cost]]-Table7[[#This Row],[Total Third-party Pay]]</f>
        <v>0</v>
      </c>
      <c r="Q4948" s="205"/>
      <c r="R4948" s="70" t="e">
        <f>VLOOKUP(Table7[[#This Row],[Patient PHN]],'[1]MASTER LIST'!$C:$D,2,FALSE)</f>
        <v>#N/A</v>
      </c>
    </row>
    <row r="4949" spans="1:18" x14ac:dyDescent="0.25">
      <c r="A4949" s="202"/>
      <c r="B4949" s="203"/>
      <c r="C4949" s="204"/>
      <c r="D4949" s="204"/>
      <c r="E4949" s="204"/>
      <c r="F4949" s="204"/>
      <c r="G4949" s="204"/>
      <c r="H4949" s="131"/>
      <c r="I4949" s="204"/>
      <c r="J4949" s="204"/>
      <c r="K4949" s="205"/>
      <c r="L4949" s="205"/>
      <c r="M4949" s="205"/>
      <c r="N4949" s="227">
        <f>Table7[[#This Row],[Drug Cost]]+Table7[[#This Row],[Drug Markup]]+Table7[[#This Row],[Drug Dispensing Fee]]</f>
        <v>0</v>
      </c>
      <c r="O4949" s="132"/>
      <c r="P4949" s="205">
        <f>Table7[[#This Row],[Total Drug Cost]]-Table7[[#This Row],[Total Third-party Pay]]</f>
        <v>0</v>
      </c>
      <c r="Q4949" s="205"/>
      <c r="R4949" s="70" t="e">
        <f>VLOOKUP(Table7[[#This Row],[Patient PHN]],'[1]MASTER LIST'!$C:$D,2,FALSE)</f>
        <v>#N/A</v>
      </c>
    </row>
    <row r="4950" spans="1:18" x14ac:dyDescent="0.25">
      <c r="A4950" s="202"/>
      <c r="B4950" s="203"/>
      <c r="C4950" s="204"/>
      <c r="D4950" s="204"/>
      <c r="E4950" s="204"/>
      <c r="F4950" s="204"/>
      <c r="G4950" s="204"/>
      <c r="H4950" s="131"/>
      <c r="I4950" s="204"/>
      <c r="J4950" s="204"/>
      <c r="K4950" s="205"/>
      <c r="L4950" s="205"/>
      <c r="M4950" s="205"/>
      <c r="N4950" s="227">
        <f>Table7[[#This Row],[Drug Cost]]+Table7[[#This Row],[Drug Markup]]+Table7[[#This Row],[Drug Dispensing Fee]]</f>
        <v>0</v>
      </c>
      <c r="O4950" s="132"/>
      <c r="P4950" s="205">
        <f>Table7[[#This Row],[Total Drug Cost]]-Table7[[#This Row],[Total Third-party Pay]]</f>
        <v>0</v>
      </c>
      <c r="Q4950" s="205"/>
      <c r="R4950" s="70" t="e">
        <f>VLOOKUP(Table7[[#This Row],[Patient PHN]],'[1]MASTER LIST'!$C:$D,2,FALSE)</f>
        <v>#N/A</v>
      </c>
    </row>
    <row r="4951" spans="1:18" x14ac:dyDescent="0.25">
      <c r="A4951" s="202"/>
      <c r="B4951" s="203"/>
      <c r="C4951" s="204"/>
      <c r="D4951" s="204"/>
      <c r="E4951" s="204"/>
      <c r="F4951" s="204"/>
      <c r="G4951" s="204"/>
      <c r="H4951" s="131"/>
      <c r="I4951" s="204"/>
      <c r="J4951" s="204"/>
      <c r="K4951" s="205"/>
      <c r="L4951" s="205"/>
      <c r="M4951" s="205"/>
      <c r="N4951" s="227">
        <f>Table7[[#This Row],[Drug Cost]]+Table7[[#This Row],[Drug Markup]]+Table7[[#This Row],[Drug Dispensing Fee]]</f>
        <v>0</v>
      </c>
      <c r="O4951" s="132"/>
      <c r="P4951" s="205">
        <f>Table7[[#This Row],[Total Drug Cost]]-Table7[[#This Row],[Total Third-party Pay]]</f>
        <v>0</v>
      </c>
      <c r="Q4951" s="205"/>
      <c r="R4951" s="70" t="e">
        <f>VLOOKUP(Table7[[#This Row],[Patient PHN]],'[1]MASTER LIST'!$C:$D,2,FALSE)</f>
        <v>#N/A</v>
      </c>
    </row>
    <row r="4952" spans="1:18" x14ac:dyDescent="0.25">
      <c r="A4952" s="202"/>
      <c r="B4952" s="203"/>
      <c r="C4952" s="204"/>
      <c r="D4952" s="204"/>
      <c r="E4952" s="204"/>
      <c r="F4952" s="204"/>
      <c r="G4952" s="204"/>
      <c r="H4952" s="131"/>
      <c r="I4952" s="204"/>
      <c r="J4952" s="204"/>
      <c r="K4952" s="205"/>
      <c r="L4952" s="205"/>
      <c r="M4952" s="205"/>
      <c r="N4952" s="227">
        <f>Table7[[#This Row],[Drug Cost]]+Table7[[#This Row],[Drug Markup]]+Table7[[#This Row],[Drug Dispensing Fee]]</f>
        <v>0</v>
      </c>
      <c r="O4952" s="132"/>
      <c r="P4952" s="205">
        <f>Table7[[#This Row],[Total Drug Cost]]-Table7[[#This Row],[Total Third-party Pay]]</f>
        <v>0</v>
      </c>
      <c r="Q4952" s="205"/>
      <c r="R4952" s="70" t="e">
        <f>VLOOKUP(Table7[[#This Row],[Patient PHN]],'[1]MASTER LIST'!$C:$D,2,FALSE)</f>
        <v>#N/A</v>
      </c>
    </row>
    <row r="4953" spans="1:18" x14ac:dyDescent="0.25">
      <c r="A4953" s="202"/>
      <c r="B4953" s="203"/>
      <c r="C4953" s="204"/>
      <c r="D4953" s="204"/>
      <c r="E4953" s="204"/>
      <c r="F4953" s="204"/>
      <c r="G4953" s="204"/>
      <c r="H4953" s="131"/>
      <c r="I4953" s="204"/>
      <c r="J4953" s="204"/>
      <c r="K4953" s="205"/>
      <c r="L4953" s="205"/>
      <c r="M4953" s="205"/>
      <c r="N4953" s="227">
        <f>Table7[[#This Row],[Drug Cost]]+Table7[[#This Row],[Drug Markup]]+Table7[[#This Row],[Drug Dispensing Fee]]</f>
        <v>0</v>
      </c>
      <c r="O4953" s="132"/>
      <c r="P4953" s="205">
        <f>Table7[[#This Row],[Total Drug Cost]]-Table7[[#This Row],[Total Third-party Pay]]</f>
        <v>0</v>
      </c>
      <c r="Q4953" s="205"/>
      <c r="R4953" s="70" t="e">
        <f>VLOOKUP(Table7[[#This Row],[Patient PHN]],'[1]MASTER LIST'!$C:$D,2,FALSE)</f>
        <v>#N/A</v>
      </c>
    </row>
    <row r="4954" spans="1:18" x14ac:dyDescent="0.25">
      <c r="A4954" s="202"/>
      <c r="B4954" s="203"/>
      <c r="C4954" s="204"/>
      <c r="D4954" s="204"/>
      <c r="E4954" s="204"/>
      <c r="F4954" s="204"/>
      <c r="G4954" s="204"/>
      <c r="H4954" s="131"/>
      <c r="I4954" s="204"/>
      <c r="J4954" s="204"/>
      <c r="K4954" s="205"/>
      <c r="L4954" s="205"/>
      <c r="M4954" s="205"/>
      <c r="N4954" s="227">
        <f>Table7[[#This Row],[Drug Cost]]+Table7[[#This Row],[Drug Markup]]+Table7[[#This Row],[Drug Dispensing Fee]]</f>
        <v>0</v>
      </c>
      <c r="O4954" s="132"/>
      <c r="P4954" s="205">
        <f>Table7[[#This Row],[Total Drug Cost]]-Table7[[#This Row],[Total Third-party Pay]]</f>
        <v>0</v>
      </c>
      <c r="Q4954" s="205"/>
      <c r="R4954" s="70" t="e">
        <f>VLOOKUP(Table7[[#This Row],[Patient PHN]],'[1]MASTER LIST'!$C:$D,2,FALSE)</f>
        <v>#N/A</v>
      </c>
    </row>
    <row r="4955" spans="1:18" x14ac:dyDescent="0.25">
      <c r="A4955" s="202"/>
      <c r="B4955" s="203"/>
      <c r="C4955" s="204"/>
      <c r="D4955" s="204"/>
      <c r="E4955" s="204"/>
      <c r="F4955" s="204"/>
      <c r="G4955" s="204"/>
      <c r="H4955" s="131"/>
      <c r="I4955" s="204"/>
      <c r="J4955" s="204"/>
      <c r="K4955" s="205"/>
      <c r="L4955" s="205"/>
      <c r="M4955" s="205"/>
      <c r="N4955" s="227">
        <f>Table7[[#This Row],[Drug Cost]]+Table7[[#This Row],[Drug Markup]]+Table7[[#This Row],[Drug Dispensing Fee]]</f>
        <v>0</v>
      </c>
      <c r="O4955" s="132"/>
      <c r="P4955" s="205">
        <f>Table7[[#This Row],[Total Drug Cost]]-Table7[[#This Row],[Total Third-party Pay]]</f>
        <v>0</v>
      </c>
      <c r="Q4955" s="205"/>
      <c r="R4955" s="70" t="e">
        <f>VLOOKUP(Table7[[#This Row],[Patient PHN]],'[1]MASTER LIST'!$C:$D,2,FALSE)</f>
        <v>#N/A</v>
      </c>
    </row>
    <row r="4956" spans="1:18" x14ac:dyDescent="0.25">
      <c r="A4956" s="202"/>
      <c r="B4956" s="203"/>
      <c r="C4956" s="204"/>
      <c r="D4956" s="204"/>
      <c r="E4956" s="204"/>
      <c r="F4956" s="204"/>
      <c r="G4956" s="204"/>
      <c r="H4956" s="131"/>
      <c r="I4956" s="204"/>
      <c r="J4956" s="204"/>
      <c r="K4956" s="205"/>
      <c r="L4956" s="205"/>
      <c r="M4956" s="205"/>
      <c r="N4956" s="227">
        <f>Table7[[#This Row],[Drug Cost]]+Table7[[#This Row],[Drug Markup]]+Table7[[#This Row],[Drug Dispensing Fee]]</f>
        <v>0</v>
      </c>
      <c r="O4956" s="132"/>
      <c r="P4956" s="205">
        <f>Table7[[#This Row],[Total Drug Cost]]-Table7[[#This Row],[Total Third-party Pay]]</f>
        <v>0</v>
      </c>
      <c r="Q4956" s="205"/>
      <c r="R4956" s="70" t="e">
        <f>VLOOKUP(Table7[[#This Row],[Patient PHN]],'[1]MASTER LIST'!$C:$D,2,FALSE)</f>
        <v>#N/A</v>
      </c>
    </row>
    <row r="4957" spans="1:18" x14ac:dyDescent="0.25">
      <c r="A4957" s="202"/>
      <c r="B4957" s="203"/>
      <c r="C4957" s="204"/>
      <c r="D4957" s="204"/>
      <c r="E4957" s="204"/>
      <c r="F4957" s="204"/>
      <c r="G4957" s="204"/>
      <c r="H4957" s="131"/>
      <c r="I4957" s="204"/>
      <c r="J4957" s="204"/>
      <c r="K4957" s="205"/>
      <c r="L4957" s="205"/>
      <c r="M4957" s="205"/>
      <c r="N4957" s="227">
        <f>Table7[[#This Row],[Drug Cost]]+Table7[[#This Row],[Drug Markup]]+Table7[[#This Row],[Drug Dispensing Fee]]</f>
        <v>0</v>
      </c>
      <c r="O4957" s="132"/>
      <c r="P4957" s="205">
        <f>Table7[[#This Row],[Total Drug Cost]]-Table7[[#This Row],[Total Third-party Pay]]</f>
        <v>0</v>
      </c>
      <c r="Q4957" s="205"/>
      <c r="R4957" s="70" t="e">
        <f>VLOOKUP(Table7[[#This Row],[Patient PHN]],'[1]MASTER LIST'!$C:$D,2,FALSE)</f>
        <v>#N/A</v>
      </c>
    </row>
    <row r="4958" spans="1:18" x14ac:dyDescent="0.25">
      <c r="A4958" s="202"/>
      <c r="B4958" s="203"/>
      <c r="C4958" s="204"/>
      <c r="D4958" s="204"/>
      <c r="E4958" s="204"/>
      <c r="F4958" s="204"/>
      <c r="G4958" s="204"/>
      <c r="H4958" s="131"/>
      <c r="I4958" s="204"/>
      <c r="J4958" s="204"/>
      <c r="K4958" s="205"/>
      <c r="L4958" s="205"/>
      <c r="M4958" s="205"/>
      <c r="N4958" s="227">
        <f>Table7[[#This Row],[Drug Cost]]+Table7[[#This Row],[Drug Markup]]+Table7[[#This Row],[Drug Dispensing Fee]]</f>
        <v>0</v>
      </c>
      <c r="O4958" s="132"/>
      <c r="P4958" s="205">
        <f>Table7[[#This Row],[Total Drug Cost]]-Table7[[#This Row],[Total Third-party Pay]]</f>
        <v>0</v>
      </c>
      <c r="Q4958" s="205"/>
      <c r="R4958" s="70" t="e">
        <f>VLOOKUP(Table7[[#This Row],[Patient PHN]],'[1]MASTER LIST'!$C:$D,2,FALSE)</f>
        <v>#N/A</v>
      </c>
    </row>
    <row r="4959" spans="1:18" x14ac:dyDescent="0.25">
      <c r="A4959" s="202"/>
      <c r="B4959" s="203"/>
      <c r="C4959" s="204"/>
      <c r="D4959" s="204"/>
      <c r="E4959" s="204"/>
      <c r="F4959" s="204"/>
      <c r="G4959" s="204"/>
      <c r="H4959" s="131"/>
      <c r="I4959" s="204"/>
      <c r="J4959" s="204"/>
      <c r="K4959" s="205"/>
      <c r="L4959" s="205"/>
      <c r="M4959" s="205"/>
      <c r="N4959" s="227">
        <f>Table7[[#This Row],[Drug Cost]]+Table7[[#This Row],[Drug Markup]]+Table7[[#This Row],[Drug Dispensing Fee]]</f>
        <v>0</v>
      </c>
      <c r="O4959" s="132"/>
      <c r="P4959" s="205">
        <f>Table7[[#This Row],[Total Drug Cost]]-Table7[[#This Row],[Total Third-party Pay]]</f>
        <v>0</v>
      </c>
      <c r="Q4959" s="205"/>
      <c r="R4959" s="70" t="e">
        <f>VLOOKUP(Table7[[#This Row],[Patient PHN]],'[1]MASTER LIST'!$C:$D,2,FALSE)</f>
        <v>#N/A</v>
      </c>
    </row>
    <row r="4960" spans="1:18" x14ac:dyDescent="0.25">
      <c r="A4960" s="202"/>
      <c r="B4960" s="203"/>
      <c r="C4960" s="204"/>
      <c r="D4960" s="204"/>
      <c r="E4960" s="204"/>
      <c r="F4960" s="204"/>
      <c r="G4960" s="204"/>
      <c r="H4960" s="131"/>
      <c r="I4960" s="204"/>
      <c r="J4960" s="204"/>
      <c r="K4960" s="205"/>
      <c r="L4960" s="205"/>
      <c r="M4960" s="205"/>
      <c r="N4960" s="227">
        <f>Table7[[#This Row],[Drug Cost]]+Table7[[#This Row],[Drug Markup]]+Table7[[#This Row],[Drug Dispensing Fee]]</f>
        <v>0</v>
      </c>
      <c r="O4960" s="132"/>
      <c r="P4960" s="205">
        <f>Table7[[#This Row],[Total Drug Cost]]-Table7[[#This Row],[Total Third-party Pay]]</f>
        <v>0</v>
      </c>
      <c r="Q4960" s="205"/>
      <c r="R4960" s="70" t="e">
        <f>VLOOKUP(Table7[[#This Row],[Patient PHN]],'[1]MASTER LIST'!$C:$D,2,FALSE)</f>
        <v>#N/A</v>
      </c>
    </row>
    <row r="4961" spans="1:18" x14ac:dyDescent="0.25">
      <c r="A4961" s="202"/>
      <c r="B4961" s="203"/>
      <c r="C4961" s="204"/>
      <c r="D4961" s="204"/>
      <c r="E4961" s="204"/>
      <c r="F4961" s="204"/>
      <c r="G4961" s="204"/>
      <c r="H4961" s="131"/>
      <c r="I4961" s="204"/>
      <c r="J4961" s="204"/>
      <c r="K4961" s="205"/>
      <c r="L4961" s="205"/>
      <c r="M4961" s="205"/>
      <c r="N4961" s="227">
        <f>Table7[[#This Row],[Drug Cost]]+Table7[[#This Row],[Drug Markup]]+Table7[[#This Row],[Drug Dispensing Fee]]</f>
        <v>0</v>
      </c>
      <c r="O4961" s="132"/>
      <c r="P4961" s="205">
        <f>Table7[[#This Row],[Total Drug Cost]]-Table7[[#This Row],[Total Third-party Pay]]</f>
        <v>0</v>
      </c>
      <c r="Q4961" s="205"/>
      <c r="R4961" s="70" t="e">
        <f>VLOOKUP(Table7[[#This Row],[Patient PHN]],'[1]MASTER LIST'!$C:$D,2,FALSE)</f>
        <v>#N/A</v>
      </c>
    </row>
    <row r="4962" spans="1:18" x14ac:dyDescent="0.25">
      <c r="A4962" s="202"/>
      <c r="B4962" s="203"/>
      <c r="C4962" s="204"/>
      <c r="D4962" s="204"/>
      <c r="E4962" s="204"/>
      <c r="F4962" s="204"/>
      <c r="G4962" s="204"/>
      <c r="H4962" s="131"/>
      <c r="I4962" s="204"/>
      <c r="J4962" s="204"/>
      <c r="K4962" s="205"/>
      <c r="L4962" s="205"/>
      <c r="M4962" s="205"/>
      <c r="N4962" s="227">
        <f>Table7[[#This Row],[Drug Cost]]+Table7[[#This Row],[Drug Markup]]+Table7[[#This Row],[Drug Dispensing Fee]]</f>
        <v>0</v>
      </c>
      <c r="O4962" s="132"/>
      <c r="P4962" s="205">
        <f>Table7[[#This Row],[Total Drug Cost]]-Table7[[#This Row],[Total Third-party Pay]]</f>
        <v>0</v>
      </c>
      <c r="Q4962" s="205"/>
      <c r="R4962" s="70" t="e">
        <f>VLOOKUP(Table7[[#This Row],[Patient PHN]],'[1]MASTER LIST'!$C:$D,2,FALSE)</f>
        <v>#N/A</v>
      </c>
    </row>
    <row r="4963" spans="1:18" x14ac:dyDescent="0.25">
      <c r="A4963" s="202"/>
      <c r="B4963" s="203"/>
      <c r="C4963" s="204"/>
      <c r="D4963" s="204"/>
      <c r="E4963" s="204"/>
      <c r="F4963" s="204"/>
      <c r="G4963" s="204"/>
      <c r="H4963" s="131"/>
      <c r="I4963" s="204"/>
      <c r="J4963" s="204"/>
      <c r="K4963" s="205"/>
      <c r="L4963" s="205"/>
      <c r="M4963" s="205"/>
      <c r="N4963" s="227">
        <f>Table7[[#This Row],[Drug Cost]]+Table7[[#This Row],[Drug Markup]]+Table7[[#This Row],[Drug Dispensing Fee]]</f>
        <v>0</v>
      </c>
      <c r="O4963" s="132"/>
      <c r="P4963" s="205">
        <f>Table7[[#This Row],[Total Drug Cost]]-Table7[[#This Row],[Total Third-party Pay]]</f>
        <v>0</v>
      </c>
      <c r="Q4963" s="205"/>
      <c r="R4963" s="70" t="e">
        <f>VLOOKUP(Table7[[#This Row],[Patient PHN]],'[1]MASTER LIST'!$C:$D,2,FALSE)</f>
        <v>#N/A</v>
      </c>
    </row>
    <row r="4964" spans="1:18" x14ac:dyDescent="0.25">
      <c r="A4964" s="202"/>
      <c r="B4964" s="203"/>
      <c r="C4964" s="204"/>
      <c r="D4964" s="204"/>
      <c r="E4964" s="204"/>
      <c r="F4964" s="204"/>
      <c r="G4964" s="204"/>
      <c r="H4964" s="131"/>
      <c r="I4964" s="204"/>
      <c r="J4964" s="204"/>
      <c r="K4964" s="205"/>
      <c r="L4964" s="205"/>
      <c r="M4964" s="205"/>
      <c r="N4964" s="227">
        <f>Table7[[#This Row],[Drug Cost]]+Table7[[#This Row],[Drug Markup]]+Table7[[#This Row],[Drug Dispensing Fee]]</f>
        <v>0</v>
      </c>
      <c r="O4964" s="132"/>
      <c r="P4964" s="205">
        <f>Table7[[#This Row],[Total Drug Cost]]-Table7[[#This Row],[Total Third-party Pay]]</f>
        <v>0</v>
      </c>
      <c r="Q4964" s="205"/>
      <c r="R4964" s="70" t="e">
        <f>VLOOKUP(Table7[[#This Row],[Patient PHN]],'[1]MASTER LIST'!$C:$D,2,FALSE)</f>
        <v>#N/A</v>
      </c>
    </row>
    <row r="4965" spans="1:18" x14ac:dyDescent="0.25">
      <c r="A4965" s="202"/>
      <c r="B4965" s="203"/>
      <c r="C4965" s="204"/>
      <c r="D4965" s="204"/>
      <c r="E4965" s="204"/>
      <c r="F4965" s="204"/>
      <c r="G4965" s="204"/>
      <c r="H4965" s="131"/>
      <c r="I4965" s="204"/>
      <c r="J4965" s="204"/>
      <c r="K4965" s="205"/>
      <c r="L4965" s="205"/>
      <c r="M4965" s="205"/>
      <c r="N4965" s="227">
        <f>Table7[[#This Row],[Drug Cost]]+Table7[[#This Row],[Drug Markup]]+Table7[[#This Row],[Drug Dispensing Fee]]</f>
        <v>0</v>
      </c>
      <c r="O4965" s="132"/>
      <c r="P4965" s="205">
        <f>Table7[[#This Row],[Total Drug Cost]]-Table7[[#This Row],[Total Third-party Pay]]</f>
        <v>0</v>
      </c>
      <c r="Q4965" s="205"/>
      <c r="R4965" s="70" t="e">
        <f>VLOOKUP(Table7[[#This Row],[Patient PHN]],'[1]MASTER LIST'!$C:$D,2,FALSE)</f>
        <v>#N/A</v>
      </c>
    </row>
    <row r="4966" spans="1:18" x14ac:dyDescent="0.25">
      <c r="A4966" s="202"/>
      <c r="B4966" s="203"/>
      <c r="C4966" s="204"/>
      <c r="D4966" s="204"/>
      <c r="E4966" s="204"/>
      <c r="F4966" s="204"/>
      <c r="G4966" s="204"/>
      <c r="H4966" s="131"/>
      <c r="I4966" s="204"/>
      <c r="J4966" s="204"/>
      <c r="K4966" s="205"/>
      <c r="L4966" s="205"/>
      <c r="M4966" s="205"/>
      <c r="N4966" s="227">
        <f>Table7[[#This Row],[Drug Cost]]+Table7[[#This Row],[Drug Markup]]+Table7[[#This Row],[Drug Dispensing Fee]]</f>
        <v>0</v>
      </c>
      <c r="O4966" s="132"/>
      <c r="P4966" s="205">
        <f>Table7[[#This Row],[Total Drug Cost]]-Table7[[#This Row],[Total Third-party Pay]]</f>
        <v>0</v>
      </c>
      <c r="Q4966" s="205"/>
      <c r="R4966" s="70" t="e">
        <f>VLOOKUP(Table7[[#This Row],[Patient PHN]],'[1]MASTER LIST'!$C:$D,2,FALSE)</f>
        <v>#N/A</v>
      </c>
    </row>
    <row r="4967" spans="1:18" x14ac:dyDescent="0.25">
      <c r="A4967" s="202"/>
      <c r="B4967" s="203"/>
      <c r="C4967" s="204"/>
      <c r="D4967" s="204"/>
      <c r="E4967" s="204"/>
      <c r="F4967" s="204"/>
      <c r="G4967" s="204"/>
      <c r="H4967" s="131"/>
      <c r="I4967" s="204"/>
      <c r="J4967" s="204"/>
      <c r="K4967" s="205"/>
      <c r="L4967" s="205"/>
      <c r="M4967" s="205"/>
      <c r="N4967" s="227">
        <f>Table7[[#This Row],[Drug Cost]]+Table7[[#This Row],[Drug Markup]]+Table7[[#This Row],[Drug Dispensing Fee]]</f>
        <v>0</v>
      </c>
      <c r="O4967" s="132"/>
      <c r="P4967" s="205">
        <f>Table7[[#This Row],[Total Drug Cost]]-Table7[[#This Row],[Total Third-party Pay]]</f>
        <v>0</v>
      </c>
      <c r="Q4967" s="205"/>
      <c r="R4967" s="70" t="e">
        <f>VLOOKUP(Table7[[#This Row],[Patient PHN]],'[1]MASTER LIST'!$C:$D,2,FALSE)</f>
        <v>#N/A</v>
      </c>
    </row>
    <row r="4968" spans="1:18" x14ac:dyDescent="0.25">
      <c r="A4968" s="202"/>
      <c r="B4968" s="203"/>
      <c r="C4968" s="204"/>
      <c r="D4968" s="204"/>
      <c r="E4968" s="204"/>
      <c r="F4968" s="204"/>
      <c r="G4968" s="204"/>
      <c r="H4968" s="131"/>
      <c r="I4968" s="204"/>
      <c r="J4968" s="204"/>
      <c r="K4968" s="205"/>
      <c r="L4968" s="205"/>
      <c r="M4968" s="205"/>
      <c r="N4968" s="227">
        <f>Table7[[#This Row],[Drug Cost]]+Table7[[#This Row],[Drug Markup]]+Table7[[#This Row],[Drug Dispensing Fee]]</f>
        <v>0</v>
      </c>
      <c r="O4968" s="132"/>
      <c r="P4968" s="205">
        <f>Table7[[#This Row],[Total Drug Cost]]-Table7[[#This Row],[Total Third-party Pay]]</f>
        <v>0</v>
      </c>
      <c r="Q4968" s="205"/>
      <c r="R4968" s="70" t="e">
        <f>VLOOKUP(Table7[[#This Row],[Patient PHN]],'[1]MASTER LIST'!$C:$D,2,FALSE)</f>
        <v>#N/A</v>
      </c>
    </row>
    <row r="4969" spans="1:18" x14ac:dyDescent="0.25">
      <c r="A4969" s="202"/>
      <c r="B4969" s="203"/>
      <c r="C4969" s="204"/>
      <c r="D4969" s="204"/>
      <c r="E4969" s="204"/>
      <c r="F4969" s="204"/>
      <c r="G4969" s="204"/>
      <c r="H4969" s="131"/>
      <c r="I4969" s="204"/>
      <c r="J4969" s="204"/>
      <c r="K4969" s="205"/>
      <c r="L4969" s="205"/>
      <c r="M4969" s="205"/>
      <c r="N4969" s="227">
        <f>Table7[[#This Row],[Drug Cost]]+Table7[[#This Row],[Drug Markup]]+Table7[[#This Row],[Drug Dispensing Fee]]</f>
        <v>0</v>
      </c>
      <c r="O4969" s="132"/>
      <c r="P4969" s="205">
        <f>Table7[[#This Row],[Total Drug Cost]]-Table7[[#This Row],[Total Third-party Pay]]</f>
        <v>0</v>
      </c>
      <c r="Q4969" s="205"/>
      <c r="R4969" s="70" t="e">
        <f>VLOOKUP(Table7[[#This Row],[Patient PHN]],'[1]MASTER LIST'!$C:$D,2,FALSE)</f>
        <v>#N/A</v>
      </c>
    </row>
    <row r="4970" spans="1:18" x14ac:dyDescent="0.25">
      <c r="A4970" s="202"/>
      <c r="B4970" s="203"/>
      <c r="C4970" s="204"/>
      <c r="D4970" s="204"/>
      <c r="E4970" s="204"/>
      <c r="F4970" s="204"/>
      <c r="G4970" s="204"/>
      <c r="H4970" s="131"/>
      <c r="I4970" s="204"/>
      <c r="J4970" s="204"/>
      <c r="K4970" s="205"/>
      <c r="L4970" s="205"/>
      <c r="M4970" s="205"/>
      <c r="N4970" s="227">
        <f>Table7[[#This Row],[Drug Cost]]+Table7[[#This Row],[Drug Markup]]+Table7[[#This Row],[Drug Dispensing Fee]]</f>
        <v>0</v>
      </c>
      <c r="O4970" s="132"/>
      <c r="P4970" s="205">
        <f>Table7[[#This Row],[Total Drug Cost]]-Table7[[#This Row],[Total Third-party Pay]]</f>
        <v>0</v>
      </c>
      <c r="Q4970" s="205"/>
      <c r="R4970" s="70" t="e">
        <f>VLOOKUP(Table7[[#This Row],[Patient PHN]],'[1]MASTER LIST'!$C:$D,2,FALSE)</f>
        <v>#N/A</v>
      </c>
    </row>
    <row r="4971" spans="1:18" x14ac:dyDescent="0.25">
      <c r="A4971" s="202"/>
      <c r="B4971" s="203"/>
      <c r="C4971" s="204"/>
      <c r="D4971" s="204"/>
      <c r="E4971" s="204"/>
      <c r="F4971" s="204"/>
      <c r="G4971" s="204"/>
      <c r="H4971" s="131"/>
      <c r="I4971" s="204"/>
      <c r="J4971" s="204"/>
      <c r="K4971" s="205"/>
      <c r="L4971" s="205"/>
      <c r="M4971" s="205"/>
      <c r="N4971" s="227">
        <f>Table7[[#This Row],[Drug Cost]]+Table7[[#This Row],[Drug Markup]]+Table7[[#This Row],[Drug Dispensing Fee]]</f>
        <v>0</v>
      </c>
      <c r="O4971" s="132"/>
      <c r="P4971" s="205">
        <f>Table7[[#This Row],[Total Drug Cost]]-Table7[[#This Row],[Total Third-party Pay]]</f>
        <v>0</v>
      </c>
      <c r="Q4971" s="205"/>
      <c r="R4971" s="70" t="e">
        <f>VLOOKUP(Table7[[#This Row],[Patient PHN]],'[1]MASTER LIST'!$C:$D,2,FALSE)</f>
        <v>#N/A</v>
      </c>
    </row>
    <row r="4972" spans="1:18" x14ac:dyDescent="0.25">
      <c r="A4972" s="202"/>
      <c r="B4972" s="203"/>
      <c r="C4972" s="204"/>
      <c r="D4972" s="204"/>
      <c r="E4972" s="204"/>
      <c r="F4972" s="204"/>
      <c r="G4972" s="204"/>
      <c r="H4972" s="131"/>
      <c r="I4972" s="204"/>
      <c r="J4972" s="204"/>
      <c r="K4972" s="205"/>
      <c r="L4972" s="205"/>
      <c r="M4972" s="205"/>
      <c r="N4972" s="227">
        <f>Table7[[#This Row],[Drug Cost]]+Table7[[#This Row],[Drug Markup]]+Table7[[#This Row],[Drug Dispensing Fee]]</f>
        <v>0</v>
      </c>
      <c r="O4972" s="132"/>
      <c r="P4972" s="205">
        <f>Table7[[#This Row],[Total Drug Cost]]-Table7[[#This Row],[Total Third-party Pay]]</f>
        <v>0</v>
      </c>
      <c r="Q4972" s="205"/>
      <c r="R4972" s="70" t="e">
        <f>VLOOKUP(Table7[[#This Row],[Patient PHN]],'[1]MASTER LIST'!$C:$D,2,FALSE)</f>
        <v>#N/A</v>
      </c>
    </row>
    <row r="4973" spans="1:18" x14ac:dyDescent="0.25">
      <c r="A4973" s="202"/>
      <c r="B4973" s="203"/>
      <c r="C4973" s="204"/>
      <c r="D4973" s="204"/>
      <c r="E4973" s="204"/>
      <c r="F4973" s="204"/>
      <c r="G4973" s="204"/>
      <c r="H4973" s="131"/>
      <c r="I4973" s="204"/>
      <c r="J4973" s="204"/>
      <c r="K4973" s="205"/>
      <c r="L4973" s="205"/>
      <c r="M4973" s="205"/>
      <c r="N4973" s="227">
        <f>Table7[[#This Row],[Drug Cost]]+Table7[[#This Row],[Drug Markup]]+Table7[[#This Row],[Drug Dispensing Fee]]</f>
        <v>0</v>
      </c>
      <c r="O4973" s="132"/>
      <c r="P4973" s="205">
        <f>Table7[[#This Row],[Total Drug Cost]]-Table7[[#This Row],[Total Third-party Pay]]</f>
        <v>0</v>
      </c>
      <c r="Q4973" s="205"/>
      <c r="R4973" s="70" t="e">
        <f>VLOOKUP(Table7[[#This Row],[Patient PHN]],'[1]MASTER LIST'!$C:$D,2,FALSE)</f>
        <v>#N/A</v>
      </c>
    </row>
    <row r="4974" spans="1:18" x14ac:dyDescent="0.25">
      <c r="A4974" s="202"/>
      <c r="B4974" s="203"/>
      <c r="C4974" s="204"/>
      <c r="D4974" s="204"/>
      <c r="E4974" s="204"/>
      <c r="F4974" s="204"/>
      <c r="G4974" s="204"/>
      <c r="H4974" s="131"/>
      <c r="I4974" s="204"/>
      <c r="J4974" s="204"/>
      <c r="K4974" s="205"/>
      <c r="L4974" s="205"/>
      <c r="M4974" s="205"/>
      <c r="N4974" s="227">
        <f>Table7[[#This Row],[Drug Cost]]+Table7[[#This Row],[Drug Markup]]+Table7[[#This Row],[Drug Dispensing Fee]]</f>
        <v>0</v>
      </c>
      <c r="O4974" s="132"/>
      <c r="P4974" s="205">
        <f>Table7[[#This Row],[Total Drug Cost]]-Table7[[#This Row],[Total Third-party Pay]]</f>
        <v>0</v>
      </c>
      <c r="Q4974" s="205"/>
      <c r="R4974" s="70" t="e">
        <f>VLOOKUP(Table7[[#This Row],[Patient PHN]],'[1]MASTER LIST'!$C:$D,2,FALSE)</f>
        <v>#N/A</v>
      </c>
    </row>
    <row r="4975" spans="1:18" x14ac:dyDescent="0.25">
      <c r="A4975" s="202"/>
      <c r="B4975" s="203"/>
      <c r="C4975" s="204"/>
      <c r="D4975" s="204"/>
      <c r="E4975" s="204"/>
      <c r="F4975" s="204"/>
      <c r="G4975" s="204"/>
      <c r="H4975" s="131"/>
      <c r="I4975" s="204"/>
      <c r="J4975" s="204"/>
      <c r="K4975" s="205"/>
      <c r="L4975" s="205"/>
      <c r="M4975" s="205"/>
      <c r="N4975" s="227">
        <f>Table7[[#This Row],[Drug Cost]]+Table7[[#This Row],[Drug Markup]]+Table7[[#This Row],[Drug Dispensing Fee]]</f>
        <v>0</v>
      </c>
      <c r="O4975" s="132"/>
      <c r="P4975" s="205">
        <f>Table7[[#This Row],[Total Drug Cost]]-Table7[[#This Row],[Total Third-party Pay]]</f>
        <v>0</v>
      </c>
      <c r="Q4975" s="205"/>
      <c r="R4975" s="70" t="e">
        <f>VLOOKUP(Table7[[#This Row],[Patient PHN]],'[1]MASTER LIST'!$C:$D,2,FALSE)</f>
        <v>#N/A</v>
      </c>
    </row>
    <row r="4976" spans="1:18" x14ac:dyDescent="0.25">
      <c r="A4976" s="202"/>
      <c r="B4976" s="203"/>
      <c r="C4976" s="204"/>
      <c r="D4976" s="204"/>
      <c r="E4976" s="204"/>
      <c r="F4976" s="204"/>
      <c r="G4976" s="204"/>
      <c r="H4976" s="131"/>
      <c r="I4976" s="204"/>
      <c r="J4976" s="204"/>
      <c r="K4976" s="205"/>
      <c r="L4976" s="205"/>
      <c r="M4976" s="205"/>
      <c r="N4976" s="227">
        <f>Table7[[#This Row],[Drug Cost]]+Table7[[#This Row],[Drug Markup]]+Table7[[#This Row],[Drug Dispensing Fee]]</f>
        <v>0</v>
      </c>
      <c r="O4976" s="132"/>
      <c r="P4976" s="205">
        <f>Table7[[#This Row],[Total Drug Cost]]-Table7[[#This Row],[Total Third-party Pay]]</f>
        <v>0</v>
      </c>
      <c r="Q4976" s="205"/>
      <c r="R4976" s="70" t="e">
        <f>VLOOKUP(Table7[[#This Row],[Patient PHN]],'[1]MASTER LIST'!$C:$D,2,FALSE)</f>
        <v>#N/A</v>
      </c>
    </row>
    <row r="4977" spans="1:18" x14ac:dyDescent="0.25">
      <c r="A4977" s="202"/>
      <c r="B4977" s="203"/>
      <c r="C4977" s="204"/>
      <c r="D4977" s="204"/>
      <c r="E4977" s="204"/>
      <c r="F4977" s="204"/>
      <c r="G4977" s="204"/>
      <c r="H4977" s="131"/>
      <c r="I4977" s="204"/>
      <c r="J4977" s="204"/>
      <c r="K4977" s="205"/>
      <c r="L4977" s="205"/>
      <c r="M4977" s="205"/>
      <c r="N4977" s="227">
        <f>Table7[[#This Row],[Drug Cost]]+Table7[[#This Row],[Drug Markup]]+Table7[[#This Row],[Drug Dispensing Fee]]</f>
        <v>0</v>
      </c>
      <c r="O4977" s="132"/>
      <c r="P4977" s="205">
        <f>Table7[[#This Row],[Total Drug Cost]]-Table7[[#This Row],[Total Third-party Pay]]</f>
        <v>0</v>
      </c>
      <c r="Q4977" s="205"/>
      <c r="R4977" s="70" t="e">
        <f>VLOOKUP(Table7[[#This Row],[Patient PHN]],'[1]MASTER LIST'!$C:$D,2,FALSE)</f>
        <v>#N/A</v>
      </c>
    </row>
    <row r="4978" spans="1:18" x14ac:dyDescent="0.25">
      <c r="A4978" s="202"/>
      <c r="B4978" s="203"/>
      <c r="C4978" s="204"/>
      <c r="D4978" s="204"/>
      <c r="E4978" s="204"/>
      <c r="F4978" s="204"/>
      <c r="G4978" s="204"/>
      <c r="H4978" s="131"/>
      <c r="I4978" s="204"/>
      <c r="J4978" s="204"/>
      <c r="K4978" s="205"/>
      <c r="L4978" s="205"/>
      <c r="M4978" s="205"/>
      <c r="N4978" s="227">
        <f>Table7[[#This Row],[Drug Cost]]+Table7[[#This Row],[Drug Markup]]+Table7[[#This Row],[Drug Dispensing Fee]]</f>
        <v>0</v>
      </c>
      <c r="O4978" s="132"/>
      <c r="P4978" s="205">
        <f>Table7[[#This Row],[Total Drug Cost]]-Table7[[#This Row],[Total Third-party Pay]]</f>
        <v>0</v>
      </c>
      <c r="Q4978" s="205"/>
      <c r="R4978" s="70" t="e">
        <f>VLOOKUP(Table7[[#This Row],[Patient PHN]],'[1]MASTER LIST'!$C:$D,2,FALSE)</f>
        <v>#N/A</v>
      </c>
    </row>
    <row r="4979" spans="1:18" x14ac:dyDescent="0.25">
      <c r="A4979" s="202"/>
      <c r="B4979" s="203"/>
      <c r="C4979" s="204"/>
      <c r="D4979" s="204"/>
      <c r="E4979" s="204"/>
      <c r="F4979" s="204"/>
      <c r="G4979" s="204"/>
      <c r="H4979" s="131"/>
      <c r="I4979" s="204"/>
      <c r="J4979" s="204"/>
      <c r="K4979" s="205"/>
      <c r="L4979" s="205"/>
      <c r="M4979" s="205"/>
      <c r="N4979" s="227">
        <f>Table7[[#This Row],[Drug Cost]]+Table7[[#This Row],[Drug Markup]]+Table7[[#This Row],[Drug Dispensing Fee]]</f>
        <v>0</v>
      </c>
      <c r="O4979" s="132"/>
      <c r="P4979" s="205">
        <f>Table7[[#This Row],[Total Drug Cost]]-Table7[[#This Row],[Total Third-party Pay]]</f>
        <v>0</v>
      </c>
      <c r="Q4979" s="205"/>
      <c r="R4979" s="70" t="e">
        <f>VLOOKUP(Table7[[#This Row],[Patient PHN]],'[1]MASTER LIST'!$C:$D,2,FALSE)</f>
        <v>#N/A</v>
      </c>
    </row>
    <row r="4980" spans="1:18" x14ac:dyDescent="0.25">
      <c r="A4980" s="202"/>
      <c r="B4980" s="203"/>
      <c r="C4980" s="204"/>
      <c r="D4980" s="204"/>
      <c r="E4980" s="204"/>
      <c r="F4980" s="204"/>
      <c r="G4980" s="204"/>
      <c r="H4980" s="131"/>
      <c r="I4980" s="204"/>
      <c r="J4980" s="204"/>
      <c r="K4980" s="205"/>
      <c r="L4980" s="205"/>
      <c r="M4980" s="205"/>
      <c r="N4980" s="227">
        <f>Table7[[#This Row],[Drug Cost]]+Table7[[#This Row],[Drug Markup]]+Table7[[#This Row],[Drug Dispensing Fee]]</f>
        <v>0</v>
      </c>
      <c r="O4980" s="132"/>
      <c r="P4980" s="205">
        <f>Table7[[#This Row],[Total Drug Cost]]-Table7[[#This Row],[Total Third-party Pay]]</f>
        <v>0</v>
      </c>
      <c r="Q4980" s="205"/>
      <c r="R4980" s="70" t="e">
        <f>VLOOKUP(Table7[[#This Row],[Patient PHN]],'[1]MASTER LIST'!$C:$D,2,FALSE)</f>
        <v>#N/A</v>
      </c>
    </row>
    <row r="4981" spans="1:18" x14ac:dyDescent="0.25">
      <c r="A4981" s="202"/>
      <c r="B4981" s="203"/>
      <c r="C4981" s="204"/>
      <c r="D4981" s="204"/>
      <c r="E4981" s="204"/>
      <c r="F4981" s="204"/>
      <c r="G4981" s="204"/>
      <c r="H4981" s="131"/>
      <c r="I4981" s="204"/>
      <c r="J4981" s="204"/>
      <c r="K4981" s="205"/>
      <c r="L4981" s="205"/>
      <c r="M4981" s="205"/>
      <c r="N4981" s="227">
        <f>Table7[[#This Row],[Drug Cost]]+Table7[[#This Row],[Drug Markup]]+Table7[[#This Row],[Drug Dispensing Fee]]</f>
        <v>0</v>
      </c>
      <c r="O4981" s="132"/>
      <c r="P4981" s="205">
        <f>Table7[[#This Row],[Total Drug Cost]]-Table7[[#This Row],[Total Third-party Pay]]</f>
        <v>0</v>
      </c>
      <c r="Q4981" s="205"/>
      <c r="R4981" s="70" t="e">
        <f>VLOOKUP(Table7[[#This Row],[Patient PHN]],'[1]MASTER LIST'!$C:$D,2,FALSE)</f>
        <v>#N/A</v>
      </c>
    </row>
    <row r="4982" spans="1:18" x14ac:dyDescent="0.25">
      <c r="A4982" s="202"/>
      <c r="B4982" s="203"/>
      <c r="C4982" s="204"/>
      <c r="D4982" s="204"/>
      <c r="E4982" s="204"/>
      <c r="F4982" s="204"/>
      <c r="G4982" s="204"/>
      <c r="H4982" s="131"/>
      <c r="I4982" s="204"/>
      <c r="J4982" s="204"/>
      <c r="K4982" s="205"/>
      <c r="L4982" s="205"/>
      <c r="M4982" s="205"/>
      <c r="N4982" s="227">
        <f>Table7[[#This Row],[Drug Cost]]+Table7[[#This Row],[Drug Markup]]+Table7[[#This Row],[Drug Dispensing Fee]]</f>
        <v>0</v>
      </c>
      <c r="O4982" s="132"/>
      <c r="P4982" s="205">
        <f>Table7[[#This Row],[Total Drug Cost]]-Table7[[#This Row],[Total Third-party Pay]]</f>
        <v>0</v>
      </c>
      <c r="Q4982" s="205"/>
      <c r="R4982" s="70" t="e">
        <f>VLOOKUP(Table7[[#This Row],[Patient PHN]],'[1]MASTER LIST'!$C:$D,2,FALSE)</f>
        <v>#N/A</v>
      </c>
    </row>
    <row r="4983" spans="1:18" x14ac:dyDescent="0.25">
      <c r="A4983" s="202"/>
      <c r="B4983" s="203"/>
      <c r="C4983" s="204"/>
      <c r="D4983" s="204"/>
      <c r="E4983" s="204"/>
      <c r="F4983" s="204"/>
      <c r="G4983" s="204"/>
      <c r="H4983" s="131"/>
      <c r="I4983" s="204"/>
      <c r="J4983" s="204"/>
      <c r="K4983" s="205"/>
      <c r="L4983" s="205"/>
      <c r="M4983" s="205"/>
      <c r="N4983" s="227">
        <f>Table7[[#This Row],[Drug Cost]]+Table7[[#This Row],[Drug Markup]]+Table7[[#This Row],[Drug Dispensing Fee]]</f>
        <v>0</v>
      </c>
      <c r="O4983" s="132"/>
      <c r="P4983" s="205">
        <f>Table7[[#This Row],[Total Drug Cost]]-Table7[[#This Row],[Total Third-party Pay]]</f>
        <v>0</v>
      </c>
      <c r="Q4983" s="205"/>
      <c r="R4983" s="70" t="e">
        <f>VLOOKUP(Table7[[#This Row],[Patient PHN]],'[1]MASTER LIST'!$C:$D,2,FALSE)</f>
        <v>#N/A</v>
      </c>
    </row>
    <row r="4984" spans="1:18" x14ac:dyDescent="0.25">
      <c r="A4984" s="202"/>
      <c r="B4984" s="203"/>
      <c r="C4984" s="204"/>
      <c r="D4984" s="204"/>
      <c r="E4984" s="204"/>
      <c r="F4984" s="204"/>
      <c r="G4984" s="204"/>
      <c r="H4984" s="131"/>
      <c r="I4984" s="204"/>
      <c r="J4984" s="204"/>
      <c r="K4984" s="205"/>
      <c r="L4984" s="205"/>
      <c r="M4984" s="205"/>
      <c r="N4984" s="227">
        <f>Table7[[#This Row],[Drug Cost]]+Table7[[#This Row],[Drug Markup]]+Table7[[#This Row],[Drug Dispensing Fee]]</f>
        <v>0</v>
      </c>
      <c r="O4984" s="132"/>
      <c r="P4984" s="205">
        <f>Table7[[#This Row],[Total Drug Cost]]-Table7[[#This Row],[Total Third-party Pay]]</f>
        <v>0</v>
      </c>
      <c r="Q4984" s="205"/>
      <c r="R4984" s="70" t="e">
        <f>VLOOKUP(Table7[[#This Row],[Patient PHN]],'[1]MASTER LIST'!$C:$D,2,FALSE)</f>
        <v>#N/A</v>
      </c>
    </row>
    <row r="4985" spans="1:18" x14ac:dyDescent="0.25">
      <c r="A4985" s="202"/>
      <c r="B4985" s="203"/>
      <c r="C4985" s="204"/>
      <c r="D4985" s="204"/>
      <c r="E4985" s="204"/>
      <c r="F4985" s="204"/>
      <c r="G4985" s="204"/>
      <c r="H4985" s="131"/>
      <c r="I4985" s="204"/>
      <c r="J4985" s="204"/>
      <c r="K4985" s="205"/>
      <c r="L4985" s="205"/>
      <c r="M4985" s="205"/>
      <c r="N4985" s="227">
        <f>Table7[[#This Row],[Drug Cost]]+Table7[[#This Row],[Drug Markup]]+Table7[[#This Row],[Drug Dispensing Fee]]</f>
        <v>0</v>
      </c>
      <c r="O4985" s="132"/>
      <c r="P4985" s="205">
        <f>Table7[[#This Row],[Total Drug Cost]]-Table7[[#This Row],[Total Third-party Pay]]</f>
        <v>0</v>
      </c>
      <c r="Q4985" s="205"/>
      <c r="R4985" s="70" t="e">
        <f>VLOOKUP(Table7[[#This Row],[Patient PHN]],'[1]MASTER LIST'!$C:$D,2,FALSE)</f>
        <v>#N/A</v>
      </c>
    </row>
    <row r="4986" spans="1:18" x14ac:dyDescent="0.25">
      <c r="A4986" s="202"/>
      <c r="B4986" s="203"/>
      <c r="C4986" s="204"/>
      <c r="D4986" s="204"/>
      <c r="E4986" s="204"/>
      <c r="F4986" s="204"/>
      <c r="G4986" s="204"/>
      <c r="H4986" s="131"/>
      <c r="I4986" s="204"/>
      <c r="J4986" s="204"/>
      <c r="K4986" s="205"/>
      <c r="L4986" s="205"/>
      <c r="M4986" s="205"/>
      <c r="N4986" s="227">
        <f>Table7[[#This Row],[Drug Cost]]+Table7[[#This Row],[Drug Markup]]+Table7[[#This Row],[Drug Dispensing Fee]]</f>
        <v>0</v>
      </c>
      <c r="O4986" s="132"/>
      <c r="P4986" s="205">
        <f>Table7[[#This Row],[Total Drug Cost]]-Table7[[#This Row],[Total Third-party Pay]]</f>
        <v>0</v>
      </c>
      <c r="Q4986" s="205"/>
      <c r="R4986" s="70" t="e">
        <f>VLOOKUP(Table7[[#This Row],[Patient PHN]],'[1]MASTER LIST'!$C:$D,2,FALSE)</f>
        <v>#N/A</v>
      </c>
    </row>
    <row r="4987" spans="1:18" x14ac:dyDescent="0.25">
      <c r="A4987" s="202"/>
      <c r="B4987" s="203"/>
      <c r="C4987" s="204"/>
      <c r="D4987" s="204"/>
      <c r="E4987" s="204"/>
      <c r="F4987" s="204"/>
      <c r="G4987" s="204"/>
      <c r="H4987" s="131"/>
      <c r="I4987" s="204"/>
      <c r="J4987" s="204"/>
      <c r="K4987" s="205"/>
      <c r="L4987" s="205"/>
      <c r="M4987" s="205"/>
      <c r="N4987" s="227">
        <f>Table7[[#This Row],[Drug Cost]]+Table7[[#This Row],[Drug Markup]]+Table7[[#This Row],[Drug Dispensing Fee]]</f>
        <v>0</v>
      </c>
      <c r="O4987" s="132"/>
      <c r="P4987" s="205">
        <f>Table7[[#This Row],[Total Drug Cost]]-Table7[[#This Row],[Total Third-party Pay]]</f>
        <v>0</v>
      </c>
      <c r="Q4987" s="205"/>
      <c r="R4987" s="70" t="e">
        <f>VLOOKUP(Table7[[#This Row],[Patient PHN]],'[1]MASTER LIST'!$C:$D,2,FALSE)</f>
        <v>#N/A</v>
      </c>
    </row>
    <row r="4988" spans="1:18" x14ac:dyDescent="0.25">
      <c r="A4988" s="202"/>
      <c r="B4988" s="203"/>
      <c r="C4988" s="204"/>
      <c r="D4988" s="204"/>
      <c r="E4988" s="204"/>
      <c r="F4988" s="204"/>
      <c r="G4988" s="204"/>
      <c r="H4988" s="131"/>
      <c r="I4988" s="204"/>
      <c r="J4988" s="204"/>
      <c r="K4988" s="205"/>
      <c r="L4988" s="205"/>
      <c r="M4988" s="205"/>
      <c r="N4988" s="227">
        <f>Table7[[#This Row],[Drug Cost]]+Table7[[#This Row],[Drug Markup]]+Table7[[#This Row],[Drug Dispensing Fee]]</f>
        <v>0</v>
      </c>
      <c r="O4988" s="132"/>
      <c r="P4988" s="205">
        <f>Table7[[#This Row],[Total Drug Cost]]-Table7[[#This Row],[Total Third-party Pay]]</f>
        <v>0</v>
      </c>
      <c r="Q4988" s="205"/>
      <c r="R4988" s="70" t="e">
        <f>VLOOKUP(Table7[[#This Row],[Patient PHN]],'[1]MASTER LIST'!$C:$D,2,FALSE)</f>
        <v>#N/A</v>
      </c>
    </row>
    <row r="4989" spans="1:18" x14ac:dyDescent="0.25">
      <c r="A4989" s="202"/>
      <c r="B4989" s="203"/>
      <c r="C4989" s="204"/>
      <c r="D4989" s="204"/>
      <c r="E4989" s="204"/>
      <c r="F4989" s="204"/>
      <c r="G4989" s="204"/>
      <c r="H4989" s="131"/>
      <c r="I4989" s="204"/>
      <c r="J4989" s="204"/>
      <c r="K4989" s="205"/>
      <c r="L4989" s="205"/>
      <c r="M4989" s="205"/>
      <c r="N4989" s="227">
        <f>Table7[[#This Row],[Drug Cost]]+Table7[[#This Row],[Drug Markup]]+Table7[[#This Row],[Drug Dispensing Fee]]</f>
        <v>0</v>
      </c>
      <c r="O4989" s="132"/>
      <c r="P4989" s="205">
        <f>Table7[[#This Row],[Total Drug Cost]]-Table7[[#This Row],[Total Third-party Pay]]</f>
        <v>0</v>
      </c>
      <c r="Q4989" s="205"/>
      <c r="R4989" s="70" t="e">
        <f>VLOOKUP(Table7[[#This Row],[Patient PHN]],'[1]MASTER LIST'!$C:$D,2,FALSE)</f>
        <v>#N/A</v>
      </c>
    </row>
    <row r="4990" spans="1:18" x14ac:dyDescent="0.25">
      <c r="A4990" s="202"/>
      <c r="B4990" s="203"/>
      <c r="C4990" s="204"/>
      <c r="D4990" s="204"/>
      <c r="E4990" s="204"/>
      <c r="F4990" s="204"/>
      <c r="G4990" s="204"/>
      <c r="H4990" s="131"/>
      <c r="I4990" s="204"/>
      <c r="J4990" s="204"/>
      <c r="K4990" s="205"/>
      <c r="L4990" s="205"/>
      <c r="M4990" s="205"/>
      <c r="N4990" s="227">
        <f>Table7[[#This Row],[Drug Cost]]+Table7[[#This Row],[Drug Markup]]+Table7[[#This Row],[Drug Dispensing Fee]]</f>
        <v>0</v>
      </c>
      <c r="O4990" s="132"/>
      <c r="P4990" s="205">
        <f>Table7[[#This Row],[Total Drug Cost]]-Table7[[#This Row],[Total Third-party Pay]]</f>
        <v>0</v>
      </c>
      <c r="Q4990" s="205"/>
      <c r="R4990" s="70" t="e">
        <f>VLOOKUP(Table7[[#This Row],[Patient PHN]],'[1]MASTER LIST'!$C:$D,2,FALSE)</f>
        <v>#N/A</v>
      </c>
    </row>
    <row r="4991" spans="1:18" x14ac:dyDescent="0.25">
      <c r="A4991" s="202"/>
      <c r="B4991" s="203"/>
      <c r="C4991" s="204"/>
      <c r="D4991" s="204"/>
      <c r="E4991" s="204"/>
      <c r="F4991" s="204"/>
      <c r="G4991" s="204"/>
      <c r="H4991" s="131"/>
      <c r="I4991" s="204"/>
      <c r="J4991" s="204"/>
      <c r="K4991" s="205"/>
      <c r="L4991" s="205"/>
      <c r="M4991" s="205"/>
      <c r="N4991" s="227">
        <f>Table7[[#This Row],[Drug Cost]]+Table7[[#This Row],[Drug Markup]]+Table7[[#This Row],[Drug Dispensing Fee]]</f>
        <v>0</v>
      </c>
      <c r="O4991" s="132"/>
      <c r="P4991" s="205">
        <f>Table7[[#This Row],[Total Drug Cost]]-Table7[[#This Row],[Total Third-party Pay]]</f>
        <v>0</v>
      </c>
      <c r="Q4991" s="205"/>
      <c r="R4991" s="70" t="e">
        <f>VLOOKUP(Table7[[#This Row],[Patient PHN]],'[1]MASTER LIST'!$C:$D,2,FALSE)</f>
        <v>#N/A</v>
      </c>
    </row>
    <row r="4992" spans="1:18" x14ac:dyDescent="0.25">
      <c r="A4992" s="202"/>
      <c r="B4992" s="203"/>
      <c r="C4992" s="204"/>
      <c r="D4992" s="204"/>
      <c r="E4992" s="204"/>
      <c r="F4992" s="204"/>
      <c r="G4992" s="204"/>
      <c r="H4992" s="131"/>
      <c r="I4992" s="204"/>
      <c r="J4992" s="204"/>
      <c r="K4992" s="205"/>
      <c r="L4992" s="205"/>
      <c r="M4992" s="205"/>
      <c r="N4992" s="227">
        <f>Table7[[#This Row],[Drug Cost]]+Table7[[#This Row],[Drug Markup]]+Table7[[#This Row],[Drug Dispensing Fee]]</f>
        <v>0</v>
      </c>
      <c r="O4992" s="132"/>
      <c r="P4992" s="205">
        <f>Table7[[#This Row],[Total Drug Cost]]-Table7[[#This Row],[Total Third-party Pay]]</f>
        <v>0</v>
      </c>
      <c r="Q4992" s="205"/>
      <c r="R4992" s="70" t="e">
        <f>VLOOKUP(Table7[[#This Row],[Patient PHN]],'[1]MASTER LIST'!$C:$D,2,FALSE)</f>
        <v>#N/A</v>
      </c>
    </row>
    <row r="4993" spans="1:18" x14ac:dyDescent="0.25">
      <c r="A4993" s="202"/>
      <c r="B4993" s="203"/>
      <c r="C4993" s="204"/>
      <c r="D4993" s="204"/>
      <c r="E4993" s="204"/>
      <c r="F4993" s="204"/>
      <c r="G4993" s="204"/>
      <c r="H4993" s="131"/>
      <c r="I4993" s="204"/>
      <c r="J4993" s="204"/>
      <c r="K4993" s="205"/>
      <c r="L4993" s="205"/>
      <c r="M4993" s="205"/>
      <c r="N4993" s="227">
        <f>Table7[[#This Row],[Drug Cost]]+Table7[[#This Row],[Drug Markup]]+Table7[[#This Row],[Drug Dispensing Fee]]</f>
        <v>0</v>
      </c>
      <c r="O4993" s="132"/>
      <c r="P4993" s="205">
        <f>Table7[[#This Row],[Total Drug Cost]]-Table7[[#This Row],[Total Third-party Pay]]</f>
        <v>0</v>
      </c>
      <c r="Q4993" s="205"/>
      <c r="R4993" s="70" t="e">
        <f>VLOOKUP(Table7[[#This Row],[Patient PHN]],'[1]MASTER LIST'!$C:$D,2,FALSE)</f>
        <v>#N/A</v>
      </c>
    </row>
    <row r="4994" spans="1:18" x14ac:dyDescent="0.25">
      <c r="A4994" s="202"/>
      <c r="B4994" s="203"/>
      <c r="C4994" s="204"/>
      <c r="D4994" s="204"/>
      <c r="E4994" s="204"/>
      <c r="F4994" s="204"/>
      <c r="G4994" s="204"/>
      <c r="H4994" s="131"/>
      <c r="I4994" s="204"/>
      <c r="J4994" s="204"/>
      <c r="K4994" s="205"/>
      <c r="L4994" s="205"/>
      <c r="M4994" s="205"/>
      <c r="N4994" s="227">
        <f>Table7[[#This Row],[Drug Cost]]+Table7[[#This Row],[Drug Markup]]+Table7[[#This Row],[Drug Dispensing Fee]]</f>
        <v>0</v>
      </c>
      <c r="O4994" s="132"/>
      <c r="P4994" s="205">
        <f>Table7[[#This Row],[Total Drug Cost]]-Table7[[#This Row],[Total Third-party Pay]]</f>
        <v>0</v>
      </c>
      <c r="Q4994" s="205"/>
      <c r="R4994" s="70" t="e">
        <f>VLOOKUP(Table7[[#This Row],[Patient PHN]],'[1]MASTER LIST'!$C:$D,2,FALSE)</f>
        <v>#N/A</v>
      </c>
    </row>
    <row r="4995" spans="1:18" x14ac:dyDescent="0.25">
      <c r="A4995" s="202"/>
      <c r="B4995" s="203"/>
      <c r="C4995" s="204"/>
      <c r="D4995" s="204"/>
      <c r="E4995" s="204"/>
      <c r="F4995" s="204"/>
      <c r="G4995" s="204"/>
      <c r="H4995" s="131"/>
      <c r="I4995" s="204"/>
      <c r="J4995" s="204"/>
      <c r="K4995" s="205"/>
      <c r="L4995" s="205"/>
      <c r="M4995" s="205"/>
      <c r="N4995" s="227">
        <f>Table7[[#This Row],[Drug Cost]]+Table7[[#This Row],[Drug Markup]]+Table7[[#This Row],[Drug Dispensing Fee]]</f>
        <v>0</v>
      </c>
      <c r="O4995" s="132"/>
      <c r="P4995" s="205">
        <f>Table7[[#This Row],[Total Drug Cost]]-Table7[[#This Row],[Total Third-party Pay]]</f>
        <v>0</v>
      </c>
      <c r="Q4995" s="205"/>
      <c r="R4995" s="70" t="e">
        <f>VLOOKUP(Table7[[#This Row],[Patient PHN]],'[1]MASTER LIST'!$C:$D,2,FALSE)</f>
        <v>#N/A</v>
      </c>
    </row>
    <row r="4996" spans="1:18" x14ac:dyDescent="0.25">
      <c r="A4996" s="202"/>
      <c r="B4996" s="203"/>
      <c r="C4996" s="204"/>
      <c r="D4996" s="204"/>
      <c r="E4996" s="204"/>
      <c r="F4996" s="204"/>
      <c r="G4996" s="204"/>
      <c r="H4996" s="131"/>
      <c r="I4996" s="204"/>
      <c r="J4996" s="204"/>
      <c r="K4996" s="205"/>
      <c r="L4996" s="205"/>
      <c r="M4996" s="205"/>
      <c r="N4996" s="227">
        <f>Table7[[#This Row],[Drug Cost]]+Table7[[#This Row],[Drug Markup]]+Table7[[#This Row],[Drug Dispensing Fee]]</f>
        <v>0</v>
      </c>
      <c r="O4996" s="132"/>
      <c r="P4996" s="205">
        <f>Table7[[#This Row],[Total Drug Cost]]-Table7[[#This Row],[Total Third-party Pay]]</f>
        <v>0</v>
      </c>
      <c r="Q4996" s="205"/>
      <c r="R4996" s="70" t="e">
        <f>VLOOKUP(Table7[[#This Row],[Patient PHN]],'[1]MASTER LIST'!$C:$D,2,FALSE)</f>
        <v>#N/A</v>
      </c>
    </row>
    <row r="4997" spans="1:18" x14ac:dyDescent="0.25">
      <c r="A4997" s="202"/>
      <c r="B4997" s="203"/>
      <c r="C4997" s="204"/>
      <c r="D4997" s="204"/>
      <c r="E4997" s="204"/>
      <c r="F4997" s="204"/>
      <c r="G4997" s="204"/>
      <c r="H4997" s="131"/>
      <c r="I4997" s="204"/>
      <c r="J4997" s="204"/>
      <c r="K4997" s="205"/>
      <c r="L4997" s="205"/>
      <c r="M4997" s="205"/>
      <c r="N4997" s="227">
        <f>Table7[[#This Row],[Drug Cost]]+Table7[[#This Row],[Drug Markup]]+Table7[[#This Row],[Drug Dispensing Fee]]</f>
        <v>0</v>
      </c>
      <c r="O4997" s="132"/>
      <c r="P4997" s="205">
        <f>Table7[[#This Row],[Total Drug Cost]]-Table7[[#This Row],[Total Third-party Pay]]</f>
        <v>0</v>
      </c>
      <c r="Q4997" s="205"/>
      <c r="R4997" s="70" t="e">
        <f>VLOOKUP(Table7[[#This Row],[Patient PHN]],'[1]MASTER LIST'!$C:$D,2,FALSE)</f>
        <v>#N/A</v>
      </c>
    </row>
    <row r="4998" spans="1:18" x14ac:dyDescent="0.25">
      <c r="A4998" s="202"/>
      <c r="B4998" s="203"/>
      <c r="C4998" s="204"/>
      <c r="D4998" s="204"/>
      <c r="E4998" s="204"/>
      <c r="F4998" s="204"/>
      <c r="G4998" s="204"/>
      <c r="H4998" s="131"/>
      <c r="I4998" s="204"/>
      <c r="J4998" s="204"/>
      <c r="K4998" s="205"/>
      <c r="L4998" s="205"/>
      <c r="M4998" s="205"/>
      <c r="N4998" s="227">
        <f>Table7[[#This Row],[Drug Cost]]+Table7[[#This Row],[Drug Markup]]+Table7[[#This Row],[Drug Dispensing Fee]]</f>
        <v>0</v>
      </c>
      <c r="O4998" s="132"/>
      <c r="P4998" s="205">
        <f>Table7[[#This Row],[Total Drug Cost]]-Table7[[#This Row],[Total Third-party Pay]]</f>
        <v>0</v>
      </c>
      <c r="Q4998" s="205"/>
      <c r="R4998" s="70" t="e">
        <f>VLOOKUP(Table7[[#This Row],[Patient PHN]],'[1]MASTER LIST'!$C:$D,2,FALSE)</f>
        <v>#N/A</v>
      </c>
    </row>
    <row r="4999" spans="1:18" x14ac:dyDescent="0.25">
      <c r="A4999" s="202"/>
      <c r="B4999" s="203"/>
      <c r="C4999" s="204"/>
      <c r="D4999" s="204"/>
      <c r="E4999" s="204"/>
      <c r="F4999" s="204"/>
      <c r="G4999" s="204"/>
      <c r="H4999" s="131"/>
      <c r="I4999" s="204"/>
      <c r="J4999" s="204"/>
      <c r="K4999" s="205"/>
      <c r="L4999" s="205"/>
      <c r="M4999" s="205"/>
      <c r="N4999" s="227">
        <f>Table7[[#This Row],[Drug Cost]]+Table7[[#This Row],[Drug Markup]]+Table7[[#This Row],[Drug Dispensing Fee]]</f>
        <v>0</v>
      </c>
      <c r="O4999" s="132"/>
      <c r="P4999" s="205">
        <f>Table7[[#This Row],[Total Drug Cost]]-Table7[[#This Row],[Total Third-party Pay]]</f>
        <v>0</v>
      </c>
      <c r="Q4999" s="205"/>
      <c r="R4999" s="70" t="e">
        <f>VLOOKUP(Table7[[#This Row],[Patient PHN]],'[1]MASTER LIST'!$C:$D,2,FALSE)</f>
        <v>#N/A</v>
      </c>
    </row>
    <row r="5000" spans="1:18" x14ac:dyDescent="0.25">
      <c r="A5000" s="202"/>
      <c r="B5000" s="203"/>
      <c r="C5000" s="204"/>
      <c r="D5000" s="204"/>
      <c r="E5000" s="204"/>
      <c r="F5000" s="204"/>
      <c r="G5000" s="204"/>
      <c r="H5000" s="131"/>
      <c r="I5000" s="204"/>
      <c r="J5000" s="204"/>
      <c r="K5000" s="205"/>
      <c r="L5000" s="205"/>
      <c r="M5000" s="205"/>
      <c r="N5000" s="227">
        <f>Table7[[#This Row],[Drug Cost]]+Table7[[#This Row],[Drug Markup]]+Table7[[#This Row],[Drug Dispensing Fee]]</f>
        <v>0</v>
      </c>
      <c r="O5000" s="132"/>
      <c r="P5000" s="205">
        <f>Table7[[#This Row],[Total Drug Cost]]-Table7[[#This Row],[Total Third-party Pay]]</f>
        <v>0</v>
      </c>
      <c r="Q5000" s="205"/>
      <c r="R5000" s="70" t="e">
        <f>VLOOKUP(Table7[[#This Row],[Patient PHN]],'[1]MASTER LIST'!$C:$D,2,FALSE)</f>
        <v>#N/A</v>
      </c>
    </row>
    <row r="5001" spans="1:18" x14ac:dyDescent="0.25">
      <c r="A5001" s="202"/>
      <c r="B5001" s="203"/>
      <c r="C5001" s="204"/>
      <c r="D5001" s="204"/>
      <c r="E5001" s="204"/>
      <c r="F5001" s="204"/>
      <c r="G5001" s="204"/>
      <c r="H5001" s="131"/>
      <c r="I5001" s="204"/>
      <c r="J5001" s="204"/>
      <c r="K5001" s="205"/>
      <c r="L5001" s="205"/>
      <c r="M5001" s="205"/>
      <c r="N5001" s="227">
        <f>Table7[[#This Row],[Drug Cost]]+Table7[[#This Row],[Drug Markup]]+Table7[[#This Row],[Drug Dispensing Fee]]</f>
        <v>0</v>
      </c>
      <c r="O5001" s="132"/>
      <c r="P5001" s="205">
        <f>Table7[[#This Row],[Total Drug Cost]]-Table7[[#This Row],[Total Third-party Pay]]</f>
        <v>0</v>
      </c>
      <c r="Q5001" s="205"/>
      <c r="R5001" s="70" t="e">
        <f>VLOOKUP(Table7[[#This Row],[Patient PHN]],'[1]MASTER LIST'!$C:$D,2,FALSE)</f>
        <v>#N/A</v>
      </c>
    </row>
    <row r="5002" spans="1:18" x14ac:dyDescent="0.25">
      <c r="A5002" s="202"/>
      <c r="B5002" s="203"/>
      <c r="C5002" s="204"/>
      <c r="D5002" s="204"/>
      <c r="E5002" s="204"/>
      <c r="F5002" s="204"/>
      <c r="G5002" s="204"/>
      <c r="H5002" s="131"/>
      <c r="I5002" s="204"/>
      <c r="J5002" s="204"/>
      <c r="K5002" s="205"/>
      <c r="L5002" s="205"/>
      <c r="M5002" s="205"/>
      <c r="N5002" s="227">
        <f>Table7[[#This Row],[Drug Cost]]+Table7[[#This Row],[Drug Markup]]+Table7[[#This Row],[Drug Dispensing Fee]]</f>
        <v>0</v>
      </c>
      <c r="O5002" s="132"/>
      <c r="P5002" s="205">
        <f>Table7[[#This Row],[Total Drug Cost]]-Table7[[#This Row],[Total Third-party Pay]]</f>
        <v>0</v>
      </c>
      <c r="Q5002" s="205"/>
      <c r="R5002" s="70" t="e">
        <f>VLOOKUP(Table7[[#This Row],[Patient PHN]],'[1]MASTER LIST'!$C:$D,2,FALSE)</f>
        <v>#N/A</v>
      </c>
    </row>
    <row r="5003" spans="1:18" x14ac:dyDescent="0.25">
      <c r="A5003" s="202"/>
      <c r="B5003" s="203"/>
      <c r="C5003" s="204"/>
      <c r="D5003" s="204"/>
      <c r="E5003" s="204"/>
      <c r="F5003" s="204"/>
      <c r="G5003" s="204"/>
      <c r="H5003" s="131"/>
      <c r="I5003" s="204"/>
      <c r="J5003" s="204"/>
      <c r="K5003" s="205"/>
      <c r="L5003" s="205"/>
      <c r="M5003" s="205"/>
      <c r="N5003" s="227">
        <f>Table7[[#This Row],[Drug Cost]]+Table7[[#This Row],[Drug Markup]]+Table7[[#This Row],[Drug Dispensing Fee]]</f>
        <v>0</v>
      </c>
      <c r="O5003" s="132"/>
      <c r="P5003" s="205">
        <f>Table7[[#This Row],[Total Drug Cost]]-Table7[[#This Row],[Total Third-party Pay]]</f>
        <v>0</v>
      </c>
      <c r="Q5003" s="205"/>
      <c r="R5003" s="70" t="e">
        <f>VLOOKUP(Table7[[#This Row],[Patient PHN]],'[1]MASTER LIST'!$C:$D,2,FALSE)</f>
        <v>#N/A</v>
      </c>
    </row>
    <row r="5004" spans="1:18" x14ac:dyDescent="0.25">
      <c r="A5004" s="202"/>
      <c r="B5004" s="203"/>
      <c r="C5004" s="204"/>
      <c r="D5004" s="204"/>
      <c r="E5004" s="204"/>
      <c r="F5004" s="204"/>
      <c r="G5004" s="204"/>
      <c r="H5004" s="131"/>
      <c r="I5004" s="204"/>
      <c r="J5004" s="204"/>
      <c r="K5004" s="205"/>
      <c r="L5004" s="205"/>
      <c r="M5004" s="205"/>
      <c r="N5004" s="227">
        <f>Table7[[#This Row],[Drug Cost]]+Table7[[#This Row],[Drug Markup]]+Table7[[#This Row],[Drug Dispensing Fee]]</f>
        <v>0</v>
      </c>
      <c r="O5004" s="132"/>
      <c r="P5004" s="205">
        <f>Table7[[#This Row],[Total Drug Cost]]-Table7[[#This Row],[Total Third-party Pay]]</f>
        <v>0</v>
      </c>
      <c r="Q5004" s="205"/>
      <c r="R5004" s="70" t="e">
        <f>VLOOKUP(Table7[[#This Row],[Patient PHN]],'[1]MASTER LIST'!$C:$D,2,FALSE)</f>
        <v>#N/A</v>
      </c>
    </row>
    <row r="5005" spans="1:18" x14ac:dyDescent="0.25">
      <c r="A5005" s="202"/>
      <c r="B5005" s="203"/>
      <c r="C5005" s="204"/>
      <c r="D5005" s="204"/>
      <c r="E5005" s="204"/>
      <c r="F5005" s="204"/>
      <c r="G5005" s="204"/>
      <c r="H5005" s="131"/>
      <c r="I5005" s="204"/>
      <c r="J5005" s="204"/>
      <c r="K5005" s="205"/>
      <c r="L5005" s="205"/>
      <c r="M5005" s="205"/>
      <c r="N5005" s="227">
        <f>Table7[[#This Row],[Drug Cost]]+Table7[[#This Row],[Drug Markup]]+Table7[[#This Row],[Drug Dispensing Fee]]</f>
        <v>0</v>
      </c>
      <c r="O5005" s="132"/>
      <c r="P5005" s="205">
        <f>Table7[[#This Row],[Total Drug Cost]]-Table7[[#This Row],[Total Third-party Pay]]</f>
        <v>0</v>
      </c>
      <c r="Q5005" s="205"/>
      <c r="R5005" s="70" t="e">
        <f>VLOOKUP(Table7[[#This Row],[Patient PHN]],'[1]MASTER LIST'!$C:$D,2,FALSE)</f>
        <v>#N/A</v>
      </c>
    </row>
    <row r="5006" spans="1:18" x14ac:dyDescent="0.25">
      <c r="A5006" s="202"/>
      <c r="B5006" s="203"/>
      <c r="C5006" s="204"/>
      <c r="D5006" s="204"/>
      <c r="E5006" s="204"/>
      <c r="F5006" s="204"/>
      <c r="G5006" s="204"/>
      <c r="H5006" s="131"/>
      <c r="I5006" s="204"/>
      <c r="J5006" s="204"/>
      <c r="K5006" s="205"/>
      <c r="L5006" s="205"/>
      <c r="M5006" s="205"/>
      <c r="N5006" s="227">
        <f>Table7[[#This Row],[Drug Cost]]+Table7[[#This Row],[Drug Markup]]+Table7[[#This Row],[Drug Dispensing Fee]]</f>
        <v>0</v>
      </c>
      <c r="O5006" s="132"/>
      <c r="P5006" s="205">
        <f>Table7[[#This Row],[Total Drug Cost]]-Table7[[#This Row],[Total Third-party Pay]]</f>
        <v>0</v>
      </c>
      <c r="Q5006" s="205"/>
      <c r="R5006" s="70" t="e">
        <f>VLOOKUP(Table7[[#This Row],[Patient PHN]],'[1]MASTER LIST'!$C:$D,2,FALSE)</f>
        <v>#N/A</v>
      </c>
    </row>
    <row r="5007" spans="1:18" x14ac:dyDescent="0.25">
      <c r="A5007" s="202"/>
      <c r="B5007" s="203"/>
      <c r="C5007" s="204"/>
      <c r="D5007" s="204"/>
      <c r="E5007" s="204"/>
      <c r="F5007" s="204"/>
      <c r="G5007" s="204"/>
      <c r="H5007" s="131"/>
      <c r="I5007" s="204"/>
      <c r="J5007" s="204"/>
      <c r="K5007" s="205"/>
      <c r="L5007" s="205"/>
      <c r="M5007" s="205"/>
      <c r="N5007" s="227">
        <f>Table7[[#This Row],[Drug Cost]]+Table7[[#This Row],[Drug Markup]]+Table7[[#This Row],[Drug Dispensing Fee]]</f>
        <v>0</v>
      </c>
      <c r="O5007" s="132"/>
      <c r="P5007" s="205">
        <f>Table7[[#This Row],[Total Drug Cost]]-Table7[[#This Row],[Total Third-party Pay]]</f>
        <v>0</v>
      </c>
      <c r="Q5007" s="205"/>
      <c r="R5007" s="70" t="e">
        <f>VLOOKUP(Table7[[#This Row],[Patient PHN]],'[1]MASTER LIST'!$C:$D,2,FALSE)</f>
        <v>#N/A</v>
      </c>
    </row>
    <row r="5008" spans="1:18" x14ac:dyDescent="0.25">
      <c r="A5008" s="202"/>
      <c r="B5008" s="203"/>
      <c r="C5008" s="204"/>
      <c r="D5008" s="204"/>
      <c r="E5008" s="204"/>
      <c r="F5008" s="204"/>
      <c r="G5008" s="204"/>
      <c r="H5008" s="131"/>
      <c r="I5008" s="204"/>
      <c r="J5008" s="204"/>
      <c r="K5008" s="205"/>
      <c r="L5008" s="205"/>
      <c r="M5008" s="205"/>
      <c r="N5008" s="227">
        <f>Table7[[#This Row],[Drug Cost]]+Table7[[#This Row],[Drug Markup]]+Table7[[#This Row],[Drug Dispensing Fee]]</f>
        <v>0</v>
      </c>
      <c r="O5008" s="132"/>
      <c r="P5008" s="205">
        <f>Table7[[#This Row],[Total Drug Cost]]-Table7[[#This Row],[Total Third-party Pay]]</f>
        <v>0</v>
      </c>
      <c r="Q5008" s="205"/>
      <c r="R5008" s="70" t="e">
        <f>VLOOKUP(Table7[[#This Row],[Patient PHN]],'[1]MASTER LIST'!$C:$D,2,FALSE)</f>
        <v>#N/A</v>
      </c>
    </row>
    <row r="5009" spans="1:18" x14ac:dyDescent="0.25">
      <c r="A5009" s="202"/>
      <c r="B5009" s="203"/>
      <c r="C5009" s="204"/>
      <c r="D5009" s="204"/>
      <c r="E5009" s="204"/>
      <c r="F5009" s="204"/>
      <c r="G5009" s="204"/>
      <c r="H5009" s="131"/>
      <c r="I5009" s="204"/>
      <c r="J5009" s="204"/>
      <c r="K5009" s="205"/>
      <c r="L5009" s="205"/>
      <c r="M5009" s="205"/>
      <c r="N5009" s="227">
        <f>Table7[[#This Row],[Drug Cost]]+Table7[[#This Row],[Drug Markup]]+Table7[[#This Row],[Drug Dispensing Fee]]</f>
        <v>0</v>
      </c>
      <c r="O5009" s="132"/>
      <c r="P5009" s="205">
        <f>Table7[[#This Row],[Total Drug Cost]]-Table7[[#This Row],[Total Third-party Pay]]</f>
        <v>0</v>
      </c>
      <c r="Q5009" s="205"/>
      <c r="R5009" s="70" t="e">
        <f>VLOOKUP(Table7[[#This Row],[Patient PHN]],'[1]MASTER LIST'!$C:$D,2,FALSE)</f>
        <v>#N/A</v>
      </c>
    </row>
    <row r="5010" spans="1:18" x14ac:dyDescent="0.25">
      <c r="A5010" s="202"/>
      <c r="B5010" s="203"/>
      <c r="C5010" s="204"/>
      <c r="D5010" s="204"/>
      <c r="E5010" s="204"/>
      <c r="F5010" s="204"/>
      <c r="G5010" s="204"/>
      <c r="H5010" s="131"/>
      <c r="I5010" s="204"/>
      <c r="J5010" s="204"/>
      <c r="K5010" s="205"/>
      <c r="L5010" s="205"/>
      <c r="M5010" s="205"/>
      <c r="N5010" s="227">
        <f>Table7[[#This Row],[Drug Cost]]+Table7[[#This Row],[Drug Markup]]+Table7[[#This Row],[Drug Dispensing Fee]]</f>
        <v>0</v>
      </c>
      <c r="O5010" s="132"/>
      <c r="P5010" s="205">
        <f>Table7[[#This Row],[Total Drug Cost]]-Table7[[#This Row],[Total Third-party Pay]]</f>
        <v>0</v>
      </c>
      <c r="Q5010" s="205"/>
      <c r="R5010" s="70" t="e">
        <f>VLOOKUP(Table7[[#This Row],[Patient PHN]],'[1]MASTER LIST'!$C:$D,2,FALSE)</f>
        <v>#N/A</v>
      </c>
    </row>
    <row r="5011" spans="1:18" x14ac:dyDescent="0.25">
      <c r="A5011" s="202"/>
      <c r="B5011" s="203"/>
      <c r="C5011" s="204"/>
      <c r="D5011" s="204"/>
      <c r="E5011" s="204"/>
      <c r="F5011" s="204"/>
      <c r="G5011" s="204"/>
      <c r="H5011" s="131"/>
      <c r="I5011" s="204"/>
      <c r="J5011" s="204"/>
      <c r="K5011" s="205"/>
      <c r="L5011" s="205"/>
      <c r="M5011" s="205"/>
      <c r="N5011" s="227">
        <f>Table7[[#This Row],[Drug Cost]]+Table7[[#This Row],[Drug Markup]]+Table7[[#This Row],[Drug Dispensing Fee]]</f>
        <v>0</v>
      </c>
      <c r="O5011" s="132"/>
      <c r="P5011" s="205">
        <f>Table7[[#This Row],[Total Drug Cost]]-Table7[[#This Row],[Total Third-party Pay]]</f>
        <v>0</v>
      </c>
      <c r="Q5011" s="205"/>
      <c r="R5011" s="70" t="e">
        <f>VLOOKUP(Table7[[#This Row],[Patient PHN]],'[1]MASTER LIST'!$C:$D,2,FALSE)</f>
        <v>#N/A</v>
      </c>
    </row>
    <row r="5012" spans="1:18" x14ac:dyDescent="0.25">
      <c r="A5012" s="202"/>
      <c r="B5012" s="203"/>
      <c r="C5012" s="204"/>
      <c r="D5012" s="204"/>
      <c r="E5012" s="204"/>
      <c r="F5012" s="204"/>
      <c r="G5012" s="204"/>
      <c r="H5012" s="131"/>
      <c r="I5012" s="204"/>
      <c r="J5012" s="204"/>
      <c r="K5012" s="205"/>
      <c r="L5012" s="205"/>
      <c r="M5012" s="205"/>
      <c r="N5012" s="227">
        <f>Table7[[#This Row],[Drug Cost]]+Table7[[#This Row],[Drug Markup]]+Table7[[#This Row],[Drug Dispensing Fee]]</f>
        <v>0</v>
      </c>
      <c r="O5012" s="132"/>
      <c r="P5012" s="205">
        <f>Table7[[#This Row],[Total Drug Cost]]-Table7[[#This Row],[Total Third-party Pay]]</f>
        <v>0</v>
      </c>
      <c r="Q5012" s="205"/>
      <c r="R5012" s="70" t="e">
        <f>VLOOKUP(Table7[[#This Row],[Patient PHN]],'[1]MASTER LIST'!$C:$D,2,FALSE)</f>
        <v>#N/A</v>
      </c>
    </row>
    <row r="5013" spans="1:18" x14ac:dyDescent="0.25">
      <c r="A5013" s="202"/>
      <c r="B5013" s="203"/>
      <c r="C5013" s="204"/>
      <c r="D5013" s="204"/>
      <c r="E5013" s="204"/>
      <c r="F5013" s="204"/>
      <c r="G5013" s="204"/>
      <c r="H5013" s="131"/>
      <c r="I5013" s="204"/>
      <c r="J5013" s="204"/>
      <c r="K5013" s="205"/>
      <c r="L5013" s="205"/>
      <c r="M5013" s="205"/>
      <c r="N5013" s="227">
        <f>Table7[[#This Row],[Drug Cost]]+Table7[[#This Row],[Drug Markup]]+Table7[[#This Row],[Drug Dispensing Fee]]</f>
        <v>0</v>
      </c>
      <c r="O5013" s="132"/>
      <c r="P5013" s="205">
        <f>Table7[[#This Row],[Total Drug Cost]]-Table7[[#This Row],[Total Third-party Pay]]</f>
        <v>0</v>
      </c>
      <c r="Q5013" s="205"/>
      <c r="R5013" s="70" t="e">
        <f>VLOOKUP(Table7[[#This Row],[Patient PHN]],'[1]MASTER LIST'!$C:$D,2,FALSE)</f>
        <v>#N/A</v>
      </c>
    </row>
    <row r="5014" spans="1:18" x14ac:dyDescent="0.25">
      <c r="A5014" s="202"/>
      <c r="B5014" s="203"/>
      <c r="C5014" s="204"/>
      <c r="D5014" s="204"/>
      <c r="E5014" s="204"/>
      <c r="F5014" s="204"/>
      <c r="G5014" s="204"/>
      <c r="H5014" s="131"/>
      <c r="I5014" s="204"/>
      <c r="J5014" s="204"/>
      <c r="K5014" s="205"/>
      <c r="L5014" s="205"/>
      <c r="M5014" s="205"/>
      <c r="N5014" s="227">
        <f>Table7[[#This Row],[Drug Cost]]+Table7[[#This Row],[Drug Markup]]+Table7[[#This Row],[Drug Dispensing Fee]]</f>
        <v>0</v>
      </c>
      <c r="O5014" s="132"/>
      <c r="P5014" s="205">
        <f>Table7[[#This Row],[Total Drug Cost]]-Table7[[#This Row],[Total Third-party Pay]]</f>
        <v>0</v>
      </c>
      <c r="Q5014" s="205"/>
      <c r="R5014" s="70" t="e">
        <f>VLOOKUP(Table7[[#This Row],[Patient PHN]],'[1]MASTER LIST'!$C:$D,2,FALSE)</f>
        <v>#N/A</v>
      </c>
    </row>
    <row r="5015" spans="1:18" x14ac:dyDescent="0.25">
      <c r="A5015" s="202"/>
      <c r="B5015" s="203"/>
      <c r="C5015" s="204"/>
      <c r="D5015" s="204"/>
      <c r="E5015" s="204"/>
      <c r="F5015" s="204"/>
      <c r="G5015" s="204"/>
      <c r="H5015" s="131"/>
      <c r="I5015" s="204"/>
      <c r="J5015" s="204"/>
      <c r="K5015" s="205"/>
      <c r="L5015" s="205"/>
      <c r="M5015" s="205"/>
      <c r="N5015" s="227">
        <f>Table7[[#This Row],[Drug Cost]]+Table7[[#This Row],[Drug Markup]]+Table7[[#This Row],[Drug Dispensing Fee]]</f>
        <v>0</v>
      </c>
      <c r="O5015" s="132"/>
      <c r="P5015" s="205">
        <f>Table7[[#This Row],[Total Drug Cost]]-Table7[[#This Row],[Total Third-party Pay]]</f>
        <v>0</v>
      </c>
      <c r="Q5015" s="205"/>
      <c r="R5015" s="70" t="e">
        <f>VLOOKUP(Table7[[#This Row],[Patient PHN]],'[1]MASTER LIST'!$C:$D,2,FALSE)</f>
        <v>#N/A</v>
      </c>
    </row>
    <row r="5016" spans="1:18" x14ac:dyDescent="0.25">
      <c r="A5016" s="202"/>
      <c r="B5016" s="203"/>
      <c r="C5016" s="204"/>
      <c r="D5016" s="204"/>
      <c r="E5016" s="204"/>
      <c r="F5016" s="204"/>
      <c r="G5016" s="204"/>
      <c r="H5016" s="131"/>
      <c r="I5016" s="204"/>
      <c r="J5016" s="204"/>
      <c r="K5016" s="205"/>
      <c r="L5016" s="205"/>
      <c r="M5016" s="205"/>
      <c r="N5016" s="227">
        <f>Table7[[#This Row],[Drug Cost]]+Table7[[#This Row],[Drug Markup]]+Table7[[#This Row],[Drug Dispensing Fee]]</f>
        <v>0</v>
      </c>
      <c r="O5016" s="132"/>
      <c r="P5016" s="205">
        <f>Table7[[#This Row],[Total Drug Cost]]-Table7[[#This Row],[Total Third-party Pay]]</f>
        <v>0</v>
      </c>
      <c r="Q5016" s="205"/>
      <c r="R5016" s="70" t="e">
        <f>VLOOKUP(Table7[[#This Row],[Patient PHN]],'[1]MASTER LIST'!$C:$D,2,FALSE)</f>
        <v>#N/A</v>
      </c>
    </row>
    <row r="5017" spans="1:18" x14ac:dyDescent="0.25">
      <c r="A5017" s="202"/>
      <c r="B5017" s="203"/>
      <c r="C5017" s="204"/>
      <c r="D5017" s="204"/>
      <c r="E5017" s="204"/>
      <c r="F5017" s="204"/>
      <c r="G5017" s="204"/>
      <c r="H5017" s="131"/>
      <c r="I5017" s="204"/>
      <c r="J5017" s="204"/>
      <c r="K5017" s="205"/>
      <c r="L5017" s="205"/>
      <c r="M5017" s="205"/>
      <c r="N5017" s="227">
        <f>Table7[[#This Row],[Drug Cost]]+Table7[[#This Row],[Drug Markup]]+Table7[[#This Row],[Drug Dispensing Fee]]</f>
        <v>0</v>
      </c>
      <c r="O5017" s="132"/>
      <c r="P5017" s="205">
        <f>Table7[[#This Row],[Total Drug Cost]]-Table7[[#This Row],[Total Third-party Pay]]</f>
        <v>0</v>
      </c>
      <c r="Q5017" s="205"/>
      <c r="R5017" s="70" t="e">
        <f>VLOOKUP(Table7[[#This Row],[Patient PHN]],'[1]MASTER LIST'!$C:$D,2,FALSE)</f>
        <v>#N/A</v>
      </c>
    </row>
    <row r="5018" spans="1:18" x14ac:dyDescent="0.25">
      <c r="A5018" s="202"/>
      <c r="B5018" s="203"/>
      <c r="C5018" s="204"/>
      <c r="D5018" s="204"/>
      <c r="E5018" s="204"/>
      <c r="F5018" s="204"/>
      <c r="G5018" s="204"/>
      <c r="H5018" s="131"/>
      <c r="I5018" s="204"/>
      <c r="J5018" s="204"/>
      <c r="K5018" s="205"/>
      <c r="L5018" s="205"/>
      <c r="M5018" s="205"/>
      <c r="N5018" s="227">
        <f>Table7[[#This Row],[Drug Cost]]+Table7[[#This Row],[Drug Markup]]+Table7[[#This Row],[Drug Dispensing Fee]]</f>
        <v>0</v>
      </c>
      <c r="O5018" s="132"/>
      <c r="P5018" s="205">
        <f>Table7[[#This Row],[Total Drug Cost]]-Table7[[#This Row],[Total Third-party Pay]]</f>
        <v>0</v>
      </c>
      <c r="Q5018" s="205"/>
      <c r="R5018" s="70" t="e">
        <f>VLOOKUP(Table7[[#This Row],[Patient PHN]],'[1]MASTER LIST'!$C:$D,2,FALSE)</f>
        <v>#N/A</v>
      </c>
    </row>
    <row r="5019" spans="1:18" x14ac:dyDescent="0.25">
      <c r="A5019" s="202"/>
      <c r="B5019" s="203"/>
      <c r="C5019" s="204"/>
      <c r="D5019" s="204"/>
      <c r="E5019" s="204"/>
      <c r="F5019" s="204"/>
      <c r="G5019" s="204"/>
      <c r="H5019" s="131"/>
      <c r="I5019" s="204"/>
      <c r="J5019" s="204"/>
      <c r="K5019" s="205"/>
      <c r="L5019" s="205"/>
      <c r="M5019" s="205"/>
      <c r="N5019" s="227">
        <f>Table7[[#This Row],[Drug Cost]]+Table7[[#This Row],[Drug Markup]]+Table7[[#This Row],[Drug Dispensing Fee]]</f>
        <v>0</v>
      </c>
      <c r="O5019" s="132"/>
      <c r="P5019" s="205">
        <f>Table7[[#This Row],[Total Drug Cost]]-Table7[[#This Row],[Total Third-party Pay]]</f>
        <v>0</v>
      </c>
      <c r="Q5019" s="205"/>
      <c r="R5019" s="70" t="e">
        <f>VLOOKUP(Table7[[#This Row],[Patient PHN]],'[1]MASTER LIST'!$C:$D,2,FALSE)</f>
        <v>#N/A</v>
      </c>
    </row>
    <row r="5020" spans="1:18" x14ac:dyDescent="0.25">
      <c r="A5020" s="202"/>
      <c r="B5020" s="203"/>
      <c r="C5020" s="204"/>
      <c r="D5020" s="204"/>
      <c r="E5020" s="204"/>
      <c r="F5020" s="204"/>
      <c r="G5020" s="204"/>
      <c r="H5020" s="131"/>
      <c r="I5020" s="204"/>
      <c r="J5020" s="204"/>
      <c r="K5020" s="205"/>
      <c r="L5020" s="205"/>
      <c r="M5020" s="205"/>
      <c r="N5020" s="227">
        <f>Table7[[#This Row],[Drug Cost]]+Table7[[#This Row],[Drug Markup]]+Table7[[#This Row],[Drug Dispensing Fee]]</f>
        <v>0</v>
      </c>
      <c r="O5020" s="132"/>
      <c r="P5020" s="205">
        <f>Table7[[#This Row],[Total Drug Cost]]-Table7[[#This Row],[Total Third-party Pay]]</f>
        <v>0</v>
      </c>
      <c r="Q5020" s="205"/>
      <c r="R5020" s="70" t="e">
        <f>VLOOKUP(Table7[[#This Row],[Patient PHN]],'[1]MASTER LIST'!$C:$D,2,FALSE)</f>
        <v>#N/A</v>
      </c>
    </row>
    <row r="5021" spans="1:18" x14ac:dyDescent="0.25">
      <c r="A5021" s="202"/>
      <c r="B5021" s="203"/>
      <c r="C5021" s="204"/>
      <c r="D5021" s="204"/>
      <c r="E5021" s="204"/>
      <c r="F5021" s="204"/>
      <c r="G5021" s="204"/>
      <c r="H5021" s="131"/>
      <c r="I5021" s="204"/>
      <c r="J5021" s="204"/>
      <c r="K5021" s="205"/>
      <c r="L5021" s="205"/>
      <c r="M5021" s="205"/>
      <c r="N5021" s="227">
        <f>Table7[[#This Row],[Drug Cost]]+Table7[[#This Row],[Drug Markup]]+Table7[[#This Row],[Drug Dispensing Fee]]</f>
        <v>0</v>
      </c>
      <c r="O5021" s="132"/>
      <c r="P5021" s="205">
        <f>Table7[[#This Row],[Total Drug Cost]]-Table7[[#This Row],[Total Third-party Pay]]</f>
        <v>0</v>
      </c>
      <c r="Q5021" s="205"/>
      <c r="R5021" s="70" t="e">
        <f>VLOOKUP(Table7[[#This Row],[Patient PHN]],'[1]MASTER LIST'!$C:$D,2,FALSE)</f>
        <v>#N/A</v>
      </c>
    </row>
    <row r="5022" spans="1:18" x14ac:dyDescent="0.25">
      <c r="A5022" s="202"/>
      <c r="B5022" s="203"/>
      <c r="C5022" s="204"/>
      <c r="D5022" s="204"/>
      <c r="E5022" s="204"/>
      <c r="F5022" s="204"/>
      <c r="G5022" s="204"/>
      <c r="H5022" s="131"/>
      <c r="I5022" s="204"/>
      <c r="J5022" s="204"/>
      <c r="K5022" s="205"/>
      <c r="L5022" s="205"/>
      <c r="M5022" s="205"/>
      <c r="N5022" s="227">
        <f>Table7[[#This Row],[Drug Cost]]+Table7[[#This Row],[Drug Markup]]+Table7[[#This Row],[Drug Dispensing Fee]]</f>
        <v>0</v>
      </c>
      <c r="O5022" s="132"/>
      <c r="P5022" s="205">
        <f>Table7[[#This Row],[Total Drug Cost]]-Table7[[#This Row],[Total Third-party Pay]]</f>
        <v>0</v>
      </c>
      <c r="Q5022" s="205"/>
      <c r="R5022" s="70" t="e">
        <f>VLOOKUP(Table7[[#This Row],[Patient PHN]],'[1]MASTER LIST'!$C:$D,2,FALSE)</f>
        <v>#N/A</v>
      </c>
    </row>
    <row r="5023" spans="1:18" x14ac:dyDescent="0.25">
      <c r="A5023" s="202"/>
      <c r="B5023" s="203"/>
      <c r="C5023" s="204"/>
      <c r="D5023" s="204"/>
      <c r="E5023" s="204"/>
      <c r="F5023" s="204"/>
      <c r="G5023" s="204"/>
      <c r="H5023" s="131"/>
      <c r="I5023" s="204"/>
      <c r="J5023" s="204"/>
      <c r="K5023" s="205"/>
      <c r="L5023" s="205"/>
      <c r="M5023" s="205"/>
      <c r="N5023" s="227">
        <f>Table7[[#This Row],[Drug Cost]]+Table7[[#This Row],[Drug Markup]]+Table7[[#This Row],[Drug Dispensing Fee]]</f>
        <v>0</v>
      </c>
      <c r="O5023" s="132"/>
      <c r="P5023" s="205">
        <f>Table7[[#This Row],[Total Drug Cost]]-Table7[[#This Row],[Total Third-party Pay]]</f>
        <v>0</v>
      </c>
      <c r="Q5023" s="205"/>
      <c r="R5023" s="70" t="e">
        <f>VLOOKUP(Table7[[#This Row],[Patient PHN]],'[1]MASTER LIST'!$C:$D,2,FALSE)</f>
        <v>#N/A</v>
      </c>
    </row>
    <row r="5024" spans="1:18" x14ac:dyDescent="0.25">
      <c r="A5024" s="202"/>
      <c r="B5024" s="203"/>
      <c r="C5024" s="204"/>
      <c r="D5024" s="204"/>
      <c r="E5024" s="204"/>
      <c r="F5024" s="204"/>
      <c r="G5024" s="204"/>
      <c r="H5024" s="131"/>
      <c r="I5024" s="204"/>
      <c r="J5024" s="204"/>
      <c r="K5024" s="205"/>
      <c r="L5024" s="205"/>
      <c r="M5024" s="205"/>
      <c r="N5024" s="227">
        <f>Table7[[#This Row],[Drug Cost]]+Table7[[#This Row],[Drug Markup]]+Table7[[#This Row],[Drug Dispensing Fee]]</f>
        <v>0</v>
      </c>
      <c r="O5024" s="132"/>
      <c r="P5024" s="205">
        <f>Table7[[#This Row],[Total Drug Cost]]-Table7[[#This Row],[Total Third-party Pay]]</f>
        <v>0</v>
      </c>
      <c r="Q5024" s="205"/>
      <c r="R5024" s="70" t="e">
        <f>VLOOKUP(Table7[[#This Row],[Patient PHN]],'[1]MASTER LIST'!$C:$D,2,FALSE)</f>
        <v>#N/A</v>
      </c>
    </row>
    <row r="5025" spans="1:18" x14ac:dyDescent="0.25">
      <c r="A5025" s="202"/>
      <c r="B5025" s="203"/>
      <c r="C5025" s="204"/>
      <c r="D5025" s="204"/>
      <c r="E5025" s="204"/>
      <c r="F5025" s="204"/>
      <c r="G5025" s="204"/>
      <c r="H5025" s="131"/>
      <c r="I5025" s="204"/>
      <c r="J5025" s="204"/>
      <c r="K5025" s="205"/>
      <c r="L5025" s="205"/>
      <c r="M5025" s="205"/>
      <c r="N5025" s="227">
        <f>Table7[[#This Row],[Drug Cost]]+Table7[[#This Row],[Drug Markup]]+Table7[[#This Row],[Drug Dispensing Fee]]</f>
        <v>0</v>
      </c>
      <c r="O5025" s="132"/>
      <c r="P5025" s="205">
        <f>Table7[[#This Row],[Total Drug Cost]]-Table7[[#This Row],[Total Third-party Pay]]</f>
        <v>0</v>
      </c>
      <c r="Q5025" s="205"/>
      <c r="R5025" s="70" t="e">
        <f>VLOOKUP(Table7[[#This Row],[Patient PHN]],'[1]MASTER LIST'!$C:$D,2,FALSE)</f>
        <v>#N/A</v>
      </c>
    </row>
    <row r="5026" spans="1:18" x14ac:dyDescent="0.25">
      <c r="A5026" s="202"/>
      <c r="B5026" s="203"/>
      <c r="C5026" s="204"/>
      <c r="D5026" s="204"/>
      <c r="E5026" s="204"/>
      <c r="F5026" s="204"/>
      <c r="G5026" s="204"/>
      <c r="H5026" s="131"/>
      <c r="I5026" s="204"/>
      <c r="J5026" s="204"/>
      <c r="K5026" s="205"/>
      <c r="L5026" s="205"/>
      <c r="M5026" s="205"/>
      <c r="N5026" s="227">
        <f>Table7[[#This Row],[Drug Cost]]+Table7[[#This Row],[Drug Markup]]+Table7[[#This Row],[Drug Dispensing Fee]]</f>
        <v>0</v>
      </c>
      <c r="O5026" s="132"/>
      <c r="P5026" s="205">
        <f>Table7[[#This Row],[Total Drug Cost]]-Table7[[#This Row],[Total Third-party Pay]]</f>
        <v>0</v>
      </c>
      <c r="Q5026" s="205"/>
      <c r="R5026" s="70" t="e">
        <f>VLOOKUP(Table7[[#This Row],[Patient PHN]],'[1]MASTER LIST'!$C:$D,2,FALSE)</f>
        <v>#N/A</v>
      </c>
    </row>
    <row r="5027" spans="1:18" x14ac:dyDescent="0.25">
      <c r="A5027" s="202"/>
      <c r="B5027" s="203"/>
      <c r="C5027" s="204"/>
      <c r="D5027" s="204"/>
      <c r="E5027" s="204"/>
      <c r="F5027" s="204"/>
      <c r="G5027" s="204"/>
      <c r="H5027" s="131"/>
      <c r="I5027" s="204"/>
      <c r="J5027" s="204"/>
      <c r="K5027" s="205"/>
      <c r="L5027" s="205"/>
      <c r="M5027" s="205"/>
      <c r="N5027" s="227">
        <f>Table7[[#This Row],[Drug Cost]]+Table7[[#This Row],[Drug Markup]]+Table7[[#This Row],[Drug Dispensing Fee]]</f>
        <v>0</v>
      </c>
      <c r="O5027" s="132"/>
      <c r="P5027" s="205">
        <f>Table7[[#This Row],[Total Drug Cost]]-Table7[[#This Row],[Total Third-party Pay]]</f>
        <v>0</v>
      </c>
      <c r="Q5027" s="205"/>
      <c r="R5027" s="70" t="e">
        <f>VLOOKUP(Table7[[#This Row],[Patient PHN]],'[1]MASTER LIST'!$C:$D,2,FALSE)</f>
        <v>#N/A</v>
      </c>
    </row>
    <row r="5028" spans="1:18" x14ac:dyDescent="0.25">
      <c r="A5028" s="202"/>
      <c r="B5028" s="203"/>
      <c r="C5028" s="204"/>
      <c r="D5028" s="204"/>
      <c r="E5028" s="204"/>
      <c r="F5028" s="204"/>
      <c r="G5028" s="204"/>
      <c r="H5028" s="131"/>
      <c r="I5028" s="204"/>
      <c r="J5028" s="204"/>
      <c r="K5028" s="205"/>
      <c r="L5028" s="205"/>
      <c r="M5028" s="205"/>
      <c r="N5028" s="227">
        <f>Table7[[#This Row],[Drug Cost]]+Table7[[#This Row],[Drug Markup]]+Table7[[#This Row],[Drug Dispensing Fee]]</f>
        <v>0</v>
      </c>
      <c r="O5028" s="132"/>
      <c r="P5028" s="205">
        <f>Table7[[#This Row],[Total Drug Cost]]-Table7[[#This Row],[Total Third-party Pay]]</f>
        <v>0</v>
      </c>
      <c r="Q5028" s="205"/>
      <c r="R5028" s="70" t="e">
        <f>VLOOKUP(Table7[[#This Row],[Patient PHN]],'[1]MASTER LIST'!$C:$D,2,FALSE)</f>
        <v>#N/A</v>
      </c>
    </row>
    <row r="5029" spans="1:18" x14ac:dyDescent="0.25">
      <c r="A5029" s="202"/>
      <c r="B5029" s="203"/>
      <c r="C5029" s="204"/>
      <c r="D5029" s="204"/>
      <c r="E5029" s="204"/>
      <c r="F5029" s="204"/>
      <c r="G5029" s="204"/>
      <c r="H5029" s="131"/>
      <c r="I5029" s="204"/>
      <c r="J5029" s="204"/>
      <c r="K5029" s="205"/>
      <c r="L5029" s="205"/>
      <c r="M5029" s="205"/>
      <c r="N5029" s="227">
        <f>Table7[[#This Row],[Drug Cost]]+Table7[[#This Row],[Drug Markup]]+Table7[[#This Row],[Drug Dispensing Fee]]</f>
        <v>0</v>
      </c>
      <c r="O5029" s="132"/>
      <c r="P5029" s="205">
        <f>Table7[[#This Row],[Total Drug Cost]]-Table7[[#This Row],[Total Third-party Pay]]</f>
        <v>0</v>
      </c>
      <c r="Q5029" s="205"/>
      <c r="R5029" s="70" t="e">
        <f>VLOOKUP(Table7[[#This Row],[Patient PHN]],'[1]MASTER LIST'!$C:$D,2,FALSE)</f>
        <v>#N/A</v>
      </c>
    </row>
    <row r="5030" spans="1:18" x14ac:dyDescent="0.25">
      <c r="A5030" s="202"/>
      <c r="B5030" s="203"/>
      <c r="C5030" s="204"/>
      <c r="D5030" s="204"/>
      <c r="E5030" s="204"/>
      <c r="F5030" s="204"/>
      <c r="G5030" s="204"/>
      <c r="H5030" s="131"/>
      <c r="I5030" s="204"/>
      <c r="J5030" s="204"/>
      <c r="K5030" s="205"/>
      <c r="L5030" s="205"/>
      <c r="M5030" s="205"/>
      <c r="N5030" s="227">
        <f>Table7[[#This Row],[Drug Cost]]+Table7[[#This Row],[Drug Markup]]+Table7[[#This Row],[Drug Dispensing Fee]]</f>
        <v>0</v>
      </c>
      <c r="O5030" s="132"/>
      <c r="P5030" s="205">
        <f>Table7[[#This Row],[Total Drug Cost]]-Table7[[#This Row],[Total Third-party Pay]]</f>
        <v>0</v>
      </c>
      <c r="Q5030" s="205"/>
      <c r="R5030" s="70" t="e">
        <f>VLOOKUP(Table7[[#This Row],[Patient PHN]],'[1]MASTER LIST'!$C:$D,2,FALSE)</f>
        <v>#N/A</v>
      </c>
    </row>
    <row r="5031" spans="1:18" x14ac:dyDescent="0.25">
      <c r="A5031" s="202"/>
      <c r="B5031" s="203"/>
      <c r="C5031" s="204"/>
      <c r="D5031" s="204"/>
      <c r="E5031" s="204"/>
      <c r="F5031" s="204"/>
      <c r="G5031" s="204"/>
      <c r="H5031" s="131"/>
      <c r="I5031" s="204"/>
      <c r="J5031" s="204"/>
      <c r="K5031" s="205"/>
      <c r="L5031" s="205"/>
      <c r="M5031" s="205"/>
      <c r="N5031" s="227">
        <f>Table7[[#This Row],[Drug Cost]]+Table7[[#This Row],[Drug Markup]]+Table7[[#This Row],[Drug Dispensing Fee]]</f>
        <v>0</v>
      </c>
      <c r="O5031" s="132"/>
      <c r="P5031" s="205">
        <f>Table7[[#This Row],[Total Drug Cost]]-Table7[[#This Row],[Total Third-party Pay]]</f>
        <v>0</v>
      </c>
      <c r="Q5031" s="205"/>
      <c r="R5031" s="70" t="e">
        <f>VLOOKUP(Table7[[#This Row],[Patient PHN]],'[1]MASTER LIST'!$C:$D,2,FALSE)</f>
        <v>#N/A</v>
      </c>
    </row>
    <row r="5032" spans="1:18" x14ac:dyDescent="0.25">
      <c r="A5032" s="202"/>
      <c r="B5032" s="203"/>
      <c r="C5032" s="204"/>
      <c r="D5032" s="204"/>
      <c r="E5032" s="204"/>
      <c r="F5032" s="204"/>
      <c r="G5032" s="204"/>
      <c r="H5032" s="131"/>
      <c r="I5032" s="204"/>
      <c r="J5032" s="204"/>
      <c r="K5032" s="205"/>
      <c r="L5032" s="205"/>
      <c r="M5032" s="205"/>
      <c r="N5032" s="227">
        <f>Table7[[#This Row],[Drug Cost]]+Table7[[#This Row],[Drug Markup]]+Table7[[#This Row],[Drug Dispensing Fee]]</f>
        <v>0</v>
      </c>
      <c r="O5032" s="132"/>
      <c r="P5032" s="205">
        <f>Table7[[#This Row],[Total Drug Cost]]-Table7[[#This Row],[Total Third-party Pay]]</f>
        <v>0</v>
      </c>
      <c r="Q5032" s="205"/>
      <c r="R5032" s="70" t="e">
        <f>VLOOKUP(Table7[[#This Row],[Patient PHN]],'[1]MASTER LIST'!$C:$D,2,FALSE)</f>
        <v>#N/A</v>
      </c>
    </row>
    <row r="5033" spans="1:18" x14ac:dyDescent="0.25">
      <c r="A5033" s="202"/>
      <c r="B5033" s="203"/>
      <c r="C5033" s="204"/>
      <c r="D5033" s="204"/>
      <c r="E5033" s="204"/>
      <c r="F5033" s="204"/>
      <c r="G5033" s="204"/>
      <c r="H5033" s="131"/>
      <c r="I5033" s="204"/>
      <c r="J5033" s="204"/>
      <c r="K5033" s="205"/>
      <c r="L5033" s="205"/>
      <c r="M5033" s="205"/>
      <c r="N5033" s="227">
        <f>Table7[[#This Row],[Drug Cost]]+Table7[[#This Row],[Drug Markup]]+Table7[[#This Row],[Drug Dispensing Fee]]</f>
        <v>0</v>
      </c>
      <c r="O5033" s="132"/>
      <c r="P5033" s="205">
        <f>Table7[[#This Row],[Total Drug Cost]]-Table7[[#This Row],[Total Third-party Pay]]</f>
        <v>0</v>
      </c>
      <c r="Q5033" s="205"/>
      <c r="R5033" s="70" t="e">
        <f>VLOOKUP(Table7[[#This Row],[Patient PHN]],'[1]MASTER LIST'!$C:$D,2,FALSE)</f>
        <v>#N/A</v>
      </c>
    </row>
    <row r="5034" spans="1:18" x14ac:dyDescent="0.25">
      <c r="A5034" s="202"/>
      <c r="B5034" s="203"/>
      <c r="C5034" s="204"/>
      <c r="D5034" s="204"/>
      <c r="E5034" s="204"/>
      <c r="F5034" s="204"/>
      <c r="G5034" s="204"/>
      <c r="H5034" s="131"/>
      <c r="I5034" s="204"/>
      <c r="J5034" s="204"/>
      <c r="K5034" s="205"/>
      <c r="L5034" s="205"/>
      <c r="M5034" s="205"/>
      <c r="N5034" s="227">
        <f>Table7[[#This Row],[Drug Cost]]+Table7[[#This Row],[Drug Markup]]+Table7[[#This Row],[Drug Dispensing Fee]]</f>
        <v>0</v>
      </c>
      <c r="O5034" s="132"/>
      <c r="P5034" s="205">
        <f>Table7[[#This Row],[Total Drug Cost]]-Table7[[#This Row],[Total Third-party Pay]]</f>
        <v>0</v>
      </c>
      <c r="Q5034" s="205"/>
      <c r="R5034" s="70" t="e">
        <f>VLOOKUP(Table7[[#This Row],[Patient PHN]],'[1]MASTER LIST'!$C:$D,2,FALSE)</f>
        <v>#N/A</v>
      </c>
    </row>
    <row r="5035" spans="1:18" x14ac:dyDescent="0.25">
      <c r="A5035" s="202"/>
      <c r="B5035" s="203"/>
      <c r="C5035" s="204"/>
      <c r="D5035" s="204"/>
      <c r="E5035" s="204"/>
      <c r="F5035" s="204"/>
      <c r="G5035" s="204"/>
      <c r="H5035" s="131"/>
      <c r="I5035" s="204"/>
      <c r="J5035" s="204"/>
      <c r="K5035" s="205"/>
      <c r="L5035" s="205"/>
      <c r="M5035" s="205"/>
      <c r="N5035" s="227">
        <f>Table7[[#This Row],[Drug Cost]]+Table7[[#This Row],[Drug Markup]]+Table7[[#This Row],[Drug Dispensing Fee]]</f>
        <v>0</v>
      </c>
      <c r="O5035" s="132"/>
      <c r="P5035" s="205">
        <f>Table7[[#This Row],[Total Drug Cost]]-Table7[[#This Row],[Total Third-party Pay]]</f>
        <v>0</v>
      </c>
      <c r="Q5035" s="205"/>
      <c r="R5035" s="70" t="e">
        <f>VLOOKUP(Table7[[#This Row],[Patient PHN]],'[1]MASTER LIST'!$C:$D,2,FALSE)</f>
        <v>#N/A</v>
      </c>
    </row>
    <row r="5036" spans="1:18" x14ac:dyDescent="0.25">
      <c r="A5036" s="202"/>
      <c r="B5036" s="203"/>
      <c r="C5036" s="204"/>
      <c r="D5036" s="204"/>
      <c r="E5036" s="204"/>
      <c r="F5036" s="204"/>
      <c r="G5036" s="204"/>
      <c r="H5036" s="131"/>
      <c r="I5036" s="204"/>
      <c r="J5036" s="204"/>
      <c r="K5036" s="205"/>
      <c r="L5036" s="205"/>
      <c r="M5036" s="205"/>
      <c r="N5036" s="227">
        <f>Table7[[#This Row],[Drug Cost]]+Table7[[#This Row],[Drug Markup]]+Table7[[#This Row],[Drug Dispensing Fee]]</f>
        <v>0</v>
      </c>
      <c r="O5036" s="132"/>
      <c r="P5036" s="205">
        <f>Table7[[#This Row],[Total Drug Cost]]-Table7[[#This Row],[Total Third-party Pay]]</f>
        <v>0</v>
      </c>
      <c r="Q5036" s="205"/>
      <c r="R5036" s="70" t="e">
        <f>VLOOKUP(Table7[[#This Row],[Patient PHN]],'[1]MASTER LIST'!$C:$D,2,FALSE)</f>
        <v>#N/A</v>
      </c>
    </row>
    <row r="5037" spans="1:18" x14ac:dyDescent="0.25">
      <c r="A5037" s="202"/>
      <c r="B5037" s="203"/>
      <c r="C5037" s="204"/>
      <c r="D5037" s="204"/>
      <c r="E5037" s="204"/>
      <c r="F5037" s="204"/>
      <c r="G5037" s="204"/>
      <c r="H5037" s="131"/>
      <c r="I5037" s="204"/>
      <c r="J5037" s="204"/>
      <c r="K5037" s="205"/>
      <c r="L5037" s="205"/>
      <c r="M5037" s="205"/>
      <c r="N5037" s="227">
        <f>Table7[[#This Row],[Drug Cost]]+Table7[[#This Row],[Drug Markup]]+Table7[[#This Row],[Drug Dispensing Fee]]</f>
        <v>0</v>
      </c>
      <c r="O5037" s="132"/>
      <c r="P5037" s="205">
        <f>Table7[[#This Row],[Total Drug Cost]]-Table7[[#This Row],[Total Third-party Pay]]</f>
        <v>0</v>
      </c>
      <c r="Q5037" s="205"/>
      <c r="R5037" s="70" t="e">
        <f>VLOOKUP(Table7[[#This Row],[Patient PHN]],'[1]MASTER LIST'!$C:$D,2,FALSE)</f>
        <v>#N/A</v>
      </c>
    </row>
    <row r="5038" spans="1:18" x14ac:dyDescent="0.25">
      <c r="A5038" s="202"/>
      <c r="B5038" s="203"/>
      <c r="C5038" s="204"/>
      <c r="D5038" s="204"/>
      <c r="E5038" s="204"/>
      <c r="F5038" s="204"/>
      <c r="G5038" s="204"/>
      <c r="H5038" s="131"/>
      <c r="I5038" s="204"/>
      <c r="J5038" s="204"/>
      <c r="K5038" s="205"/>
      <c r="L5038" s="205"/>
      <c r="M5038" s="205"/>
      <c r="N5038" s="227">
        <f>Table7[[#This Row],[Drug Cost]]+Table7[[#This Row],[Drug Markup]]+Table7[[#This Row],[Drug Dispensing Fee]]</f>
        <v>0</v>
      </c>
      <c r="O5038" s="132"/>
      <c r="P5038" s="205">
        <f>Table7[[#This Row],[Total Drug Cost]]-Table7[[#This Row],[Total Third-party Pay]]</f>
        <v>0</v>
      </c>
      <c r="Q5038" s="205"/>
      <c r="R5038" s="70" t="e">
        <f>VLOOKUP(Table7[[#This Row],[Patient PHN]],'[1]MASTER LIST'!$C:$D,2,FALSE)</f>
        <v>#N/A</v>
      </c>
    </row>
    <row r="5039" spans="1:18" x14ac:dyDescent="0.25">
      <c r="A5039" s="202"/>
      <c r="B5039" s="203"/>
      <c r="C5039" s="204"/>
      <c r="D5039" s="204"/>
      <c r="E5039" s="204"/>
      <c r="F5039" s="204"/>
      <c r="G5039" s="204"/>
      <c r="H5039" s="131"/>
      <c r="I5039" s="204"/>
      <c r="J5039" s="204"/>
      <c r="K5039" s="205"/>
      <c r="L5039" s="205"/>
      <c r="M5039" s="205"/>
      <c r="N5039" s="227">
        <f>Table7[[#This Row],[Drug Cost]]+Table7[[#This Row],[Drug Markup]]+Table7[[#This Row],[Drug Dispensing Fee]]</f>
        <v>0</v>
      </c>
      <c r="O5039" s="132"/>
      <c r="P5039" s="205">
        <f>Table7[[#This Row],[Total Drug Cost]]-Table7[[#This Row],[Total Third-party Pay]]</f>
        <v>0</v>
      </c>
      <c r="Q5039" s="205"/>
      <c r="R5039" s="70" t="e">
        <f>VLOOKUP(Table7[[#This Row],[Patient PHN]],'[1]MASTER LIST'!$C:$D,2,FALSE)</f>
        <v>#N/A</v>
      </c>
    </row>
    <row r="5040" spans="1:18" x14ac:dyDescent="0.25">
      <c r="A5040" s="202"/>
      <c r="B5040" s="203"/>
      <c r="C5040" s="204"/>
      <c r="D5040" s="204"/>
      <c r="E5040" s="204"/>
      <c r="F5040" s="204"/>
      <c r="G5040" s="204"/>
      <c r="H5040" s="131"/>
      <c r="I5040" s="204"/>
      <c r="J5040" s="204"/>
      <c r="K5040" s="205"/>
      <c r="L5040" s="205"/>
      <c r="M5040" s="205"/>
      <c r="N5040" s="227">
        <f>Table7[[#This Row],[Drug Cost]]+Table7[[#This Row],[Drug Markup]]+Table7[[#This Row],[Drug Dispensing Fee]]</f>
        <v>0</v>
      </c>
      <c r="O5040" s="132"/>
      <c r="P5040" s="205">
        <f>Table7[[#This Row],[Total Drug Cost]]-Table7[[#This Row],[Total Third-party Pay]]</f>
        <v>0</v>
      </c>
      <c r="Q5040" s="205"/>
      <c r="R5040" s="70" t="e">
        <f>VLOOKUP(Table7[[#This Row],[Patient PHN]],'[1]MASTER LIST'!$C:$D,2,FALSE)</f>
        <v>#N/A</v>
      </c>
    </row>
    <row r="5041" spans="1:18" x14ac:dyDescent="0.25">
      <c r="A5041" s="202"/>
      <c r="B5041" s="203"/>
      <c r="C5041" s="204"/>
      <c r="D5041" s="204"/>
      <c r="E5041" s="204"/>
      <c r="F5041" s="204"/>
      <c r="G5041" s="204"/>
      <c r="H5041" s="131"/>
      <c r="I5041" s="204"/>
      <c r="J5041" s="204"/>
      <c r="K5041" s="205"/>
      <c r="L5041" s="205"/>
      <c r="M5041" s="205"/>
      <c r="N5041" s="227">
        <f>Table7[[#This Row],[Drug Cost]]+Table7[[#This Row],[Drug Markup]]+Table7[[#This Row],[Drug Dispensing Fee]]</f>
        <v>0</v>
      </c>
      <c r="O5041" s="132"/>
      <c r="P5041" s="205">
        <f>Table7[[#This Row],[Total Drug Cost]]-Table7[[#This Row],[Total Third-party Pay]]</f>
        <v>0</v>
      </c>
      <c r="Q5041" s="205"/>
      <c r="R5041" s="70" t="e">
        <f>VLOOKUP(Table7[[#This Row],[Patient PHN]],'[1]MASTER LIST'!$C:$D,2,FALSE)</f>
        <v>#N/A</v>
      </c>
    </row>
    <row r="5042" spans="1:18" x14ac:dyDescent="0.25">
      <c r="A5042" s="202"/>
      <c r="B5042" s="203"/>
      <c r="C5042" s="204"/>
      <c r="D5042" s="204"/>
      <c r="E5042" s="204"/>
      <c r="F5042" s="204"/>
      <c r="G5042" s="204"/>
      <c r="H5042" s="131"/>
      <c r="I5042" s="204"/>
      <c r="J5042" s="204"/>
      <c r="K5042" s="205"/>
      <c r="L5042" s="205"/>
      <c r="M5042" s="205"/>
      <c r="N5042" s="227">
        <f>Table7[[#This Row],[Drug Cost]]+Table7[[#This Row],[Drug Markup]]+Table7[[#This Row],[Drug Dispensing Fee]]</f>
        <v>0</v>
      </c>
      <c r="O5042" s="132"/>
      <c r="P5042" s="205">
        <f>Table7[[#This Row],[Total Drug Cost]]-Table7[[#This Row],[Total Third-party Pay]]</f>
        <v>0</v>
      </c>
      <c r="Q5042" s="205"/>
      <c r="R5042" s="70" t="e">
        <f>VLOOKUP(Table7[[#This Row],[Patient PHN]],'[1]MASTER LIST'!$C:$D,2,FALSE)</f>
        <v>#N/A</v>
      </c>
    </row>
    <row r="5043" spans="1:18" x14ac:dyDescent="0.25">
      <c r="A5043" s="202"/>
      <c r="B5043" s="203"/>
      <c r="C5043" s="204"/>
      <c r="D5043" s="204"/>
      <c r="E5043" s="204"/>
      <c r="F5043" s="204"/>
      <c r="G5043" s="204"/>
      <c r="H5043" s="131"/>
      <c r="I5043" s="204"/>
      <c r="J5043" s="204"/>
      <c r="K5043" s="205"/>
      <c r="L5043" s="205"/>
      <c r="M5043" s="205"/>
      <c r="N5043" s="227">
        <f>Table7[[#This Row],[Drug Cost]]+Table7[[#This Row],[Drug Markup]]+Table7[[#This Row],[Drug Dispensing Fee]]</f>
        <v>0</v>
      </c>
      <c r="O5043" s="132"/>
      <c r="P5043" s="205">
        <f>Table7[[#This Row],[Total Drug Cost]]-Table7[[#This Row],[Total Third-party Pay]]</f>
        <v>0</v>
      </c>
      <c r="Q5043" s="205"/>
      <c r="R5043" s="70" t="e">
        <f>VLOOKUP(Table7[[#This Row],[Patient PHN]],'[1]MASTER LIST'!$C:$D,2,FALSE)</f>
        <v>#N/A</v>
      </c>
    </row>
    <row r="5044" spans="1:18" x14ac:dyDescent="0.25">
      <c r="A5044" s="202"/>
      <c r="B5044" s="203"/>
      <c r="C5044" s="204"/>
      <c r="D5044" s="204"/>
      <c r="E5044" s="204"/>
      <c r="F5044" s="204"/>
      <c r="G5044" s="204"/>
      <c r="H5044" s="131"/>
      <c r="I5044" s="204"/>
      <c r="J5044" s="204"/>
      <c r="K5044" s="205"/>
      <c r="L5044" s="205"/>
      <c r="M5044" s="205"/>
      <c r="N5044" s="227">
        <f>Table7[[#This Row],[Drug Cost]]+Table7[[#This Row],[Drug Markup]]+Table7[[#This Row],[Drug Dispensing Fee]]</f>
        <v>0</v>
      </c>
      <c r="O5044" s="132"/>
      <c r="P5044" s="205">
        <f>Table7[[#This Row],[Total Drug Cost]]-Table7[[#This Row],[Total Third-party Pay]]</f>
        <v>0</v>
      </c>
      <c r="Q5044" s="205"/>
      <c r="R5044" s="70" t="e">
        <f>VLOOKUP(Table7[[#This Row],[Patient PHN]],'[1]MASTER LIST'!$C:$D,2,FALSE)</f>
        <v>#N/A</v>
      </c>
    </row>
    <row r="5045" spans="1:18" x14ac:dyDescent="0.25">
      <c r="A5045" s="202"/>
      <c r="B5045" s="203"/>
      <c r="C5045" s="204"/>
      <c r="D5045" s="204"/>
      <c r="E5045" s="204"/>
      <c r="F5045" s="204"/>
      <c r="G5045" s="204"/>
      <c r="H5045" s="131"/>
      <c r="I5045" s="204"/>
      <c r="J5045" s="204"/>
      <c r="K5045" s="205"/>
      <c r="L5045" s="205"/>
      <c r="M5045" s="205"/>
      <c r="N5045" s="227">
        <f>Table7[[#This Row],[Drug Cost]]+Table7[[#This Row],[Drug Markup]]+Table7[[#This Row],[Drug Dispensing Fee]]</f>
        <v>0</v>
      </c>
      <c r="O5045" s="132"/>
      <c r="P5045" s="205">
        <f>Table7[[#This Row],[Total Drug Cost]]-Table7[[#This Row],[Total Third-party Pay]]</f>
        <v>0</v>
      </c>
      <c r="Q5045" s="205"/>
      <c r="R5045" s="70" t="e">
        <f>VLOOKUP(Table7[[#This Row],[Patient PHN]],'[1]MASTER LIST'!$C:$D,2,FALSE)</f>
        <v>#N/A</v>
      </c>
    </row>
    <row r="5046" spans="1:18" x14ac:dyDescent="0.25">
      <c r="A5046" s="202"/>
      <c r="B5046" s="203"/>
      <c r="C5046" s="204"/>
      <c r="D5046" s="204"/>
      <c r="E5046" s="204"/>
      <c r="F5046" s="204"/>
      <c r="G5046" s="204"/>
      <c r="H5046" s="131"/>
      <c r="I5046" s="204"/>
      <c r="J5046" s="204"/>
      <c r="K5046" s="205"/>
      <c r="L5046" s="205"/>
      <c r="M5046" s="205"/>
      <c r="N5046" s="227">
        <f>Table7[[#This Row],[Drug Cost]]+Table7[[#This Row],[Drug Markup]]+Table7[[#This Row],[Drug Dispensing Fee]]</f>
        <v>0</v>
      </c>
      <c r="O5046" s="132"/>
      <c r="P5046" s="205">
        <f>Table7[[#This Row],[Total Drug Cost]]-Table7[[#This Row],[Total Third-party Pay]]</f>
        <v>0</v>
      </c>
      <c r="Q5046" s="205"/>
      <c r="R5046" s="70" t="e">
        <f>VLOOKUP(Table7[[#This Row],[Patient PHN]],'[1]MASTER LIST'!$C:$D,2,FALSE)</f>
        <v>#N/A</v>
      </c>
    </row>
    <row r="5047" spans="1:18" x14ac:dyDescent="0.25">
      <c r="A5047" s="202"/>
      <c r="B5047" s="203"/>
      <c r="C5047" s="204"/>
      <c r="D5047" s="204"/>
      <c r="E5047" s="204"/>
      <c r="F5047" s="204"/>
      <c r="G5047" s="204"/>
      <c r="H5047" s="131"/>
      <c r="I5047" s="204"/>
      <c r="J5047" s="204"/>
      <c r="K5047" s="205"/>
      <c r="L5047" s="205"/>
      <c r="M5047" s="205"/>
      <c r="N5047" s="227">
        <f>Table7[[#This Row],[Drug Cost]]+Table7[[#This Row],[Drug Markup]]+Table7[[#This Row],[Drug Dispensing Fee]]</f>
        <v>0</v>
      </c>
      <c r="O5047" s="132"/>
      <c r="P5047" s="205">
        <f>Table7[[#This Row],[Total Drug Cost]]-Table7[[#This Row],[Total Third-party Pay]]</f>
        <v>0</v>
      </c>
      <c r="Q5047" s="205"/>
      <c r="R5047" s="70" t="e">
        <f>VLOOKUP(Table7[[#This Row],[Patient PHN]],'[1]MASTER LIST'!$C:$D,2,FALSE)</f>
        <v>#N/A</v>
      </c>
    </row>
    <row r="5048" spans="1:18" x14ac:dyDescent="0.25">
      <c r="A5048" s="202"/>
      <c r="B5048" s="203"/>
      <c r="C5048" s="204"/>
      <c r="D5048" s="204"/>
      <c r="E5048" s="204"/>
      <c r="F5048" s="204"/>
      <c r="G5048" s="204"/>
      <c r="H5048" s="131"/>
      <c r="I5048" s="204"/>
      <c r="J5048" s="204"/>
      <c r="K5048" s="205"/>
      <c r="L5048" s="205"/>
      <c r="M5048" s="205"/>
      <c r="N5048" s="227">
        <f>Table7[[#This Row],[Drug Cost]]+Table7[[#This Row],[Drug Markup]]+Table7[[#This Row],[Drug Dispensing Fee]]</f>
        <v>0</v>
      </c>
      <c r="O5048" s="132"/>
      <c r="P5048" s="205">
        <f>Table7[[#This Row],[Total Drug Cost]]-Table7[[#This Row],[Total Third-party Pay]]</f>
        <v>0</v>
      </c>
      <c r="Q5048" s="205"/>
      <c r="R5048" s="70" t="e">
        <f>VLOOKUP(Table7[[#This Row],[Patient PHN]],'[1]MASTER LIST'!$C:$D,2,FALSE)</f>
        <v>#N/A</v>
      </c>
    </row>
    <row r="5049" spans="1:18" x14ac:dyDescent="0.25">
      <c r="A5049" s="202"/>
      <c r="B5049" s="203"/>
      <c r="C5049" s="204"/>
      <c r="D5049" s="204"/>
      <c r="E5049" s="204"/>
      <c r="F5049" s="204"/>
      <c r="G5049" s="204"/>
      <c r="H5049" s="131"/>
      <c r="I5049" s="204"/>
      <c r="J5049" s="204"/>
      <c r="K5049" s="205"/>
      <c r="L5049" s="205"/>
      <c r="M5049" s="205"/>
      <c r="N5049" s="227">
        <f>Table7[[#This Row],[Drug Cost]]+Table7[[#This Row],[Drug Markup]]+Table7[[#This Row],[Drug Dispensing Fee]]</f>
        <v>0</v>
      </c>
      <c r="O5049" s="132"/>
      <c r="P5049" s="205">
        <f>Table7[[#This Row],[Total Drug Cost]]-Table7[[#This Row],[Total Third-party Pay]]</f>
        <v>0</v>
      </c>
      <c r="Q5049" s="205"/>
      <c r="R5049" s="70" t="e">
        <f>VLOOKUP(Table7[[#This Row],[Patient PHN]],'[1]MASTER LIST'!$C:$D,2,FALSE)</f>
        <v>#N/A</v>
      </c>
    </row>
    <row r="5050" spans="1:18" x14ac:dyDescent="0.25">
      <c r="A5050" s="202"/>
      <c r="B5050" s="203"/>
      <c r="C5050" s="204"/>
      <c r="D5050" s="204"/>
      <c r="E5050" s="204"/>
      <c r="F5050" s="204"/>
      <c r="G5050" s="204"/>
      <c r="H5050" s="131"/>
      <c r="I5050" s="204"/>
      <c r="J5050" s="204"/>
      <c r="K5050" s="205"/>
      <c r="L5050" s="205"/>
      <c r="M5050" s="205"/>
      <c r="N5050" s="227">
        <f>Table7[[#This Row],[Drug Cost]]+Table7[[#This Row],[Drug Markup]]+Table7[[#This Row],[Drug Dispensing Fee]]</f>
        <v>0</v>
      </c>
      <c r="O5050" s="132"/>
      <c r="P5050" s="205">
        <f>Table7[[#This Row],[Total Drug Cost]]-Table7[[#This Row],[Total Third-party Pay]]</f>
        <v>0</v>
      </c>
      <c r="Q5050" s="205"/>
      <c r="R5050" s="70" t="e">
        <f>VLOOKUP(Table7[[#This Row],[Patient PHN]],'[1]MASTER LIST'!$C:$D,2,FALSE)</f>
        <v>#N/A</v>
      </c>
    </row>
    <row r="5051" spans="1:18" x14ac:dyDescent="0.25">
      <c r="A5051" s="202"/>
      <c r="B5051" s="203"/>
      <c r="C5051" s="204"/>
      <c r="D5051" s="204"/>
      <c r="E5051" s="204"/>
      <c r="F5051" s="204"/>
      <c r="G5051" s="204"/>
      <c r="H5051" s="131"/>
      <c r="I5051" s="204"/>
      <c r="J5051" s="204"/>
      <c r="K5051" s="205"/>
      <c r="L5051" s="205"/>
      <c r="M5051" s="205"/>
      <c r="N5051" s="227">
        <f>Table7[[#This Row],[Drug Cost]]+Table7[[#This Row],[Drug Markup]]+Table7[[#This Row],[Drug Dispensing Fee]]</f>
        <v>0</v>
      </c>
      <c r="O5051" s="132"/>
      <c r="P5051" s="205">
        <f>Table7[[#This Row],[Total Drug Cost]]-Table7[[#This Row],[Total Third-party Pay]]</f>
        <v>0</v>
      </c>
      <c r="Q5051" s="205"/>
      <c r="R5051" s="70" t="e">
        <f>VLOOKUP(Table7[[#This Row],[Patient PHN]],'[1]MASTER LIST'!$C:$D,2,FALSE)</f>
        <v>#N/A</v>
      </c>
    </row>
    <row r="5052" spans="1:18" x14ac:dyDescent="0.25">
      <c r="A5052" s="202"/>
      <c r="B5052" s="203"/>
      <c r="C5052" s="204"/>
      <c r="D5052" s="204"/>
      <c r="E5052" s="204"/>
      <c r="F5052" s="204"/>
      <c r="G5052" s="204"/>
      <c r="H5052" s="131"/>
      <c r="I5052" s="204"/>
      <c r="J5052" s="204"/>
      <c r="K5052" s="205"/>
      <c r="L5052" s="205"/>
      <c r="M5052" s="205"/>
      <c r="N5052" s="227">
        <f>Table7[[#This Row],[Drug Cost]]+Table7[[#This Row],[Drug Markup]]+Table7[[#This Row],[Drug Dispensing Fee]]</f>
        <v>0</v>
      </c>
      <c r="O5052" s="132"/>
      <c r="P5052" s="205">
        <f>Table7[[#This Row],[Total Drug Cost]]-Table7[[#This Row],[Total Third-party Pay]]</f>
        <v>0</v>
      </c>
      <c r="Q5052" s="205"/>
      <c r="R5052" s="70" t="e">
        <f>VLOOKUP(Table7[[#This Row],[Patient PHN]],'[1]MASTER LIST'!$C:$D,2,FALSE)</f>
        <v>#N/A</v>
      </c>
    </row>
    <row r="5053" spans="1:18" x14ac:dyDescent="0.25">
      <c r="A5053" s="202"/>
      <c r="B5053" s="203"/>
      <c r="C5053" s="204"/>
      <c r="D5053" s="204"/>
      <c r="E5053" s="204"/>
      <c r="F5053" s="204"/>
      <c r="G5053" s="204"/>
      <c r="H5053" s="131"/>
      <c r="I5053" s="204"/>
      <c r="J5053" s="204"/>
      <c r="K5053" s="205"/>
      <c r="L5053" s="205"/>
      <c r="M5053" s="205"/>
      <c r="N5053" s="227">
        <f>Table7[[#This Row],[Drug Cost]]+Table7[[#This Row],[Drug Markup]]+Table7[[#This Row],[Drug Dispensing Fee]]</f>
        <v>0</v>
      </c>
      <c r="O5053" s="132"/>
      <c r="P5053" s="205">
        <f>Table7[[#This Row],[Total Drug Cost]]-Table7[[#This Row],[Total Third-party Pay]]</f>
        <v>0</v>
      </c>
      <c r="Q5053" s="205"/>
      <c r="R5053" s="70" t="e">
        <f>VLOOKUP(Table7[[#This Row],[Patient PHN]],'[1]MASTER LIST'!$C:$D,2,FALSE)</f>
        <v>#N/A</v>
      </c>
    </row>
    <row r="5054" spans="1:18" x14ac:dyDescent="0.25">
      <c r="A5054" s="202"/>
      <c r="B5054" s="203"/>
      <c r="C5054" s="204"/>
      <c r="D5054" s="204"/>
      <c r="E5054" s="204"/>
      <c r="F5054" s="204"/>
      <c r="G5054" s="204"/>
      <c r="H5054" s="131"/>
      <c r="I5054" s="204"/>
      <c r="J5054" s="204"/>
      <c r="K5054" s="205"/>
      <c r="L5054" s="205"/>
      <c r="M5054" s="205"/>
      <c r="N5054" s="227">
        <f>Table7[[#This Row],[Drug Cost]]+Table7[[#This Row],[Drug Markup]]+Table7[[#This Row],[Drug Dispensing Fee]]</f>
        <v>0</v>
      </c>
      <c r="O5054" s="132"/>
      <c r="P5054" s="205">
        <f>Table7[[#This Row],[Total Drug Cost]]-Table7[[#This Row],[Total Third-party Pay]]</f>
        <v>0</v>
      </c>
      <c r="Q5054" s="205"/>
      <c r="R5054" s="70" t="e">
        <f>VLOOKUP(Table7[[#This Row],[Patient PHN]],'[1]MASTER LIST'!$C:$D,2,FALSE)</f>
        <v>#N/A</v>
      </c>
    </row>
    <row r="5055" spans="1:18" x14ac:dyDescent="0.25">
      <c r="A5055" s="202"/>
      <c r="B5055" s="203"/>
      <c r="C5055" s="204"/>
      <c r="D5055" s="204"/>
      <c r="E5055" s="204"/>
      <c r="F5055" s="204"/>
      <c r="G5055" s="204"/>
      <c r="H5055" s="131"/>
      <c r="I5055" s="204"/>
      <c r="J5055" s="204"/>
      <c r="K5055" s="205"/>
      <c r="L5055" s="205"/>
      <c r="M5055" s="205"/>
      <c r="N5055" s="227">
        <f>Table7[[#This Row],[Drug Cost]]+Table7[[#This Row],[Drug Markup]]+Table7[[#This Row],[Drug Dispensing Fee]]</f>
        <v>0</v>
      </c>
      <c r="O5055" s="132"/>
      <c r="P5055" s="205">
        <f>Table7[[#This Row],[Total Drug Cost]]-Table7[[#This Row],[Total Third-party Pay]]</f>
        <v>0</v>
      </c>
      <c r="Q5055" s="205"/>
      <c r="R5055" s="70" t="e">
        <f>VLOOKUP(Table7[[#This Row],[Patient PHN]],'[1]MASTER LIST'!$C:$D,2,FALSE)</f>
        <v>#N/A</v>
      </c>
    </row>
    <row r="5056" spans="1:18" x14ac:dyDescent="0.25">
      <c r="A5056" s="202"/>
      <c r="B5056" s="203"/>
      <c r="C5056" s="204"/>
      <c r="D5056" s="204"/>
      <c r="E5056" s="204"/>
      <c r="F5056" s="204"/>
      <c r="G5056" s="204"/>
      <c r="H5056" s="131"/>
      <c r="I5056" s="204"/>
      <c r="J5056" s="204"/>
      <c r="K5056" s="205"/>
      <c r="L5056" s="205"/>
      <c r="M5056" s="205"/>
      <c r="N5056" s="227">
        <f>Table7[[#This Row],[Drug Cost]]+Table7[[#This Row],[Drug Markup]]+Table7[[#This Row],[Drug Dispensing Fee]]</f>
        <v>0</v>
      </c>
      <c r="O5056" s="132"/>
      <c r="P5056" s="205">
        <f>Table7[[#This Row],[Total Drug Cost]]-Table7[[#This Row],[Total Third-party Pay]]</f>
        <v>0</v>
      </c>
      <c r="Q5056" s="205"/>
      <c r="R5056" s="70" t="e">
        <f>VLOOKUP(Table7[[#This Row],[Patient PHN]],'[1]MASTER LIST'!$C:$D,2,FALSE)</f>
        <v>#N/A</v>
      </c>
    </row>
    <row r="5057" spans="1:18" x14ac:dyDescent="0.25">
      <c r="A5057" s="202"/>
      <c r="B5057" s="203"/>
      <c r="C5057" s="204"/>
      <c r="D5057" s="204"/>
      <c r="E5057" s="204"/>
      <c r="F5057" s="204"/>
      <c r="G5057" s="204"/>
      <c r="H5057" s="131"/>
      <c r="I5057" s="204"/>
      <c r="J5057" s="204"/>
      <c r="K5057" s="205"/>
      <c r="L5057" s="205"/>
      <c r="M5057" s="205"/>
      <c r="N5057" s="227">
        <f>Table7[[#This Row],[Drug Cost]]+Table7[[#This Row],[Drug Markup]]+Table7[[#This Row],[Drug Dispensing Fee]]</f>
        <v>0</v>
      </c>
      <c r="O5057" s="132"/>
      <c r="P5057" s="205">
        <f>Table7[[#This Row],[Total Drug Cost]]-Table7[[#This Row],[Total Third-party Pay]]</f>
        <v>0</v>
      </c>
      <c r="Q5057" s="205"/>
      <c r="R5057" s="70" t="e">
        <f>VLOOKUP(Table7[[#This Row],[Patient PHN]],'[1]MASTER LIST'!$C:$D,2,FALSE)</f>
        <v>#N/A</v>
      </c>
    </row>
    <row r="5058" spans="1:18" x14ac:dyDescent="0.25">
      <c r="A5058" s="202"/>
      <c r="B5058" s="203"/>
      <c r="C5058" s="204"/>
      <c r="D5058" s="204"/>
      <c r="E5058" s="204"/>
      <c r="F5058" s="204"/>
      <c r="G5058" s="204"/>
      <c r="H5058" s="131"/>
      <c r="I5058" s="204"/>
      <c r="J5058" s="204"/>
      <c r="K5058" s="205"/>
      <c r="L5058" s="205"/>
      <c r="M5058" s="205"/>
      <c r="N5058" s="227">
        <f>Table7[[#This Row],[Drug Cost]]+Table7[[#This Row],[Drug Markup]]+Table7[[#This Row],[Drug Dispensing Fee]]</f>
        <v>0</v>
      </c>
      <c r="O5058" s="132"/>
      <c r="P5058" s="205">
        <f>Table7[[#This Row],[Total Drug Cost]]-Table7[[#This Row],[Total Third-party Pay]]</f>
        <v>0</v>
      </c>
      <c r="Q5058" s="205"/>
      <c r="R5058" s="70" t="e">
        <f>VLOOKUP(Table7[[#This Row],[Patient PHN]],'[1]MASTER LIST'!$C:$D,2,FALSE)</f>
        <v>#N/A</v>
      </c>
    </row>
    <row r="5059" spans="1:18" x14ac:dyDescent="0.25">
      <c r="A5059" s="202"/>
      <c r="B5059" s="203"/>
      <c r="C5059" s="204"/>
      <c r="D5059" s="204"/>
      <c r="E5059" s="204"/>
      <c r="F5059" s="204"/>
      <c r="G5059" s="204"/>
      <c r="H5059" s="131"/>
      <c r="I5059" s="204"/>
      <c r="J5059" s="204"/>
      <c r="K5059" s="205"/>
      <c r="L5059" s="205"/>
      <c r="M5059" s="205"/>
      <c r="N5059" s="227">
        <f>Table7[[#This Row],[Drug Cost]]+Table7[[#This Row],[Drug Markup]]+Table7[[#This Row],[Drug Dispensing Fee]]</f>
        <v>0</v>
      </c>
      <c r="O5059" s="132"/>
      <c r="P5059" s="205">
        <f>Table7[[#This Row],[Total Drug Cost]]-Table7[[#This Row],[Total Third-party Pay]]</f>
        <v>0</v>
      </c>
      <c r="Q5059" s="205"/>
      <c r="R5059" s="70" t="e">
        <f>VLOOKUP(Table7[[#This Row],[Patient PHN]],'[1]MASTER LIST'!$C:$D,2,FALSE)</f>
        <v>#N/A</v>
      </c>
    </row>
    <row r="5060" spans="1:18" x14ac:dyDescent="0.25">
      <c r="A5060" s="202"/>
      <c r="B5060" s="203"/>
      <c r="C5060" s="204"/>
      <c r="D5060" s="204"/>
      <c r="E5060" s="204"/>
      <c r="F5060" s="204"/>
      <c r="G5060" s="204"/>
      <c r="H5060" s="131"/>
      <c r="I5060" s="204"/>
      <c r="J5060" s="204"/>
      <c r="K5060" s="205"/>
      <c r="L5060" s="205"/>
      <c r="M5060" s="205"/>
      <c r="N5060" s="227">
        <f>Table7[[#This Row],[Drug Cost]]+Table7[[#This Row],[Drug Markup]]+Table7[[#This Row],[Drug Dispensing Fee]]</f>
        <v>0</v>
      </c>
      <c r="O5060" s="132"/>
      <c r="P5060" s="205">
        <f>Table7[[#This Row],[Total Drug Cost]]-Table7[[#This Row],[Total Third-party Pay]]</f>
        <v>0</v>
      </c>
      <c r="Q5060" s="205"/>
      <c r="R5060" s="70" t="e">
        <f>VLOOKUP(Table7[[#This Row],[Patient PHN]],'[1]MASTER LIST'!$C:$D,2,FALSE)</f>
        <v>#N/A</v>
      </c>
    </row>
    <row r="5061" spans="1:18" x14ac:dyDescent="0.25">
      <c r="A5061" s="202"/>
      <c r="B5061" s="203"/>
      <c r="C5061" s="204"/>
      <c r="D5061" s="204"/>
      <c r="E5061" s="204"/>
      <c r="F5061" s="204"/>
      <c r="G5061" s="204"/>
      <c r="H5061" s="131"/>
      <c r="I5061" s="204"/>
      <c r="J5061" s="204"/>
      <c r="K5061" s="205"/>
      <c r="L5061" s="205"/>
      <c r="M5061" s="205"/>
      <c r="N5061" s="227">
        <f>Table7[[#This Row],[Drug Cost]]+Table7[[#This Row],[Drug Markup]]+Table7[[#This Row],[Drug Dispensing Fee]]</f>
        <v>0</v>
      </c>
      <c r="O5061" s="132"/>
      <c r="P5061" s="205">
        <f>Table7[[#This Row],[Total Drug Cost]]-Table7[[#This Row],[Total Third-party Pay]]</f>
        <v>0</v>
      </c>
      <c r="Q5061" s="205"/>
      <c r="R5061" s="70" t="e">
        <f>VLOOKUP(Table7[[#This Row],[Patient PHN]],'[1]MASTER LIST'!$C:$D,2,FALSE)</f>
        <v>#N/A</v>
      </c>
    </row>
    <row r="5062" spans="1:18" x14ac:dyDescent="0.25">
      <c r="A5062" s="202"/>
      <c r="B5062" s="203"/>
      <c r="C5062" s="204"/>
      <c r="D5062" s="204"/>
      <c r="E5062" s="204"/>
      <c r="F5062" s="204"/>
      <c r="G5062" s="204"/>
      <c r="H5062" s="131"/>
      <c r="I5062" s="204"/>
      <c r="J5062" s="204"/>
      <c r="K5062" s="205"/>
      <c r="L5062" s="205"/>
      <c r="M5062" s="205"/>
      <c r="N5062" s="227">
        <f>Table7[[#This Row],[Drug Cost]]+Table7[[#This Row],[Drug Markup]]+Table7[[#This Row],[Drug Dispensing Fee]]</f>
        <v>0</v>
      </c>
      <c r="O5062" s="132"/>
      <c r="P5062" s="205">
        <f>Table7[[#This Row],[Total Drug Cost]]-Table7[[#This Row],[Total Third-party Pay]]</f>
        <v>0</v>
      </c>
      <c r="Q5062" s="205"/>
      <c r="R5062" s="70" t="e">
        <f>VLOOKUP(Table7[[#This Row],[Patient PHN]],'[1]MASTER LIST'!$C:$D,2,FALSE)</f>
        <v>#N/A</v>
      </c>
    </row>
    <row r="5063" spans="1:18" x14ac:dyDescent="0.25">
      <c r="A5063" s="202"/>
      <c r="B5063" s="203"/>
      <c r="C5063" s="204"/>
      <c r="D5063" s="204"/>
      <c r="E5063" s="204"/>
      <c r="F5063" s="204"/>
      <c r="G5063" s="204"/>
      <c r="H5063" s="131"/>
      <c r="I5063" s="204"/>
      <c r="J5063" s="204"/>
      <c r="K5063" s="205"/>
      <c r="L5063" s="205"/>
      <c r="M5063" s="205"/>
      <c r="N5063" s="227">
        <f>Table7[[#This Row],[Drug Cost]]+Table7[[#This Row],[Drug Markup]]+Table7[[#This Row],[Drug Dispensing Fee]]</f>
        <v>0</v>
      </c>
      <c r="O5063" s="132"/>
      <c r="P5063" s="205">
        <f>Table7[[#This Row],[Total Drug Cost]]-Table7[[#This Row],[Total Third-party Pay]]</f>
        <v>0</v>
      </c>
      <c r="Q5063" s="205"/>
      <c r="R5063" s="70" t="e">
        <f>VLOOKUP(Table7[[#This Row],[Patient PHN]],'[1]MASTER LIST'!$C:$D,2,FALSE)</f>
        <v>#N/A</v>
      </c>
    </row>
    <row r="5064" spans="1:18" x14ac:dyDescent="0.25">
      <c r="A5064" s="202"/>
      <c r="B5064" s="203"/>
      <c r="C5064" s="204"/>
      <c r="D5064" s="204"/>
      <c r="E5064" s="204"/>
      <c r="F5064" s="204"/>
      <c r="G5064" s="204"/>
      <c r="H5064" s="131"/>
      <c r="I5064" s="204"/>
      <c r="J5064" s="204"/>
      <c r="K5064" s="205"/>
      <c r="L5064" s="205"/>
      <c r="M5064" s="205"/>
      <c r="N5064" s="227">
        <f>Table7[[#This Row],[Drug Cost]]+Table7[[#This Row],[Drug Markup]]+Table7[[#This Row],[Drug Dispensing Fee]]</f>
        <v>0</v>
      </c>
      <c r="O5064" s="132"/>
      <c r="P5064" s="205">
        <f>Table7[[#This Row],[Total Drug Cost]]-Table7[[#This Row],[Total Third-party Pay]]</f>
        <v>0</v>
      </c>
      <c r="Q5064" s="205"/>
      <c r="R5064" s="70" t="e">
        <f>VLOOKUP(Table7[[#This Row],[Patient PHN]],'[1]MASTER LIST'!$C:$D,2,FALSE)</f>
        <v>#N/A</v>
      </c>
    </row>
    <row r="5065" spans="1:18" x14ac:dyDescent="0.25">
      <c r="A5065" s="202"/>
      <c r="B5065" s="203"/>
      <c r="C5065" s="204"/>
      <c r="D5065" s="204"/>
      <c r="E5065" s="204"/>
      <c r="F5065" s="204"/>
      <c r="G5065" s="204"/>
      <c r="H5065" s="131"/>
      <c r="I5065" s="204"/>
      <c r="J5065" s="204"/>
      <c r="K5065" s="205"/>
      <c r="L5065" s="205"/>
      <c r="M5065" s="205"/>
      <c r="N5065" s="227">
        <f>Table7[[#This Row],[Drug Cost]]+Table7[[#This Row],[Drug Markup]]+Table7[[#This Row],[Drug Dispensing Fee]]</f>
        <v>0</v>
      </c>
      <c r="O5065" s="132"/>
      <c r="P5065" s="205">
        <f>Table7[[#This Row],[Total Drug Cost]]-Table7[[#This Row],[Total Third-party Pay]]</f>
        <v>0</v>
      </c>
      <c r="Q5065" s="205"/>
      <c r="R5065" s="70" t="e">
        <f>VLOOKUP(Table7[[#This Row],[Patient PHN]],'[1]MASTER LIST'!$C:$D,2,FALSE)</f>
        <v>#N/A</v>
      </c>
    </row>
    <row r="5066" spans="1:18" x14ac:dyDescent="0.25">
      <c r="A5066" s="202"/>
      <c r="B5066" s="203"/>
      <c r="C5066" s="204"/>
      <c r="D5066" s="204"/>
      <c r="E5066" s="204"/>
      <c r="F5066" s="204"/>
      <c r="G5066" s="204"/>
      <c r="H5066" s="131"/>
      <c r="I5066" s="204"/>
      <c r="J5066" s="204"/>
      <c r="K5066" s="205"/>
      <c r="L5066" s="205"/>
      <c r="M5066" s="205"/>
      <c r="N5066" s="227">
        <f>Table7[[#This Row],[Drug Cost]]+Table7[[#This Row],[Drug Markup]]+Table7[[#This Row],[Drug Dispensing Fee]]</f>
        <v>0</v>
      </c>
      <c r="O5066" s="132"/>
      <c r="P5066" s="205">
        <f>Table7[[#This Row],[Total Drug Cost]]-Table7[[#This Row],[Total Third-party Pay]]</f>
        <v>0</v>
      </c>
      <c r="Q5066" s="205"/>
      <c r="R5066" s="70" t="e">
        <f>VLOOKUP(Table7[[#This Row],[Patient PHN]],'[1]MASTER LIST'!$C:$D,2,FALSE)</f>
        <v>#N/A</v>
      </c>
    </row>
    <row r="5067" spans="1:18" x14ac:dyDescent="0.25">
      <c r="A5067" s="202"/>
      <c r="B5067" s="203"/>
      <c r="C5067" s="204"/>
      <c r="D5067" s="204"/>
      <c r="E5067" s="204"/>
      <c r="F5067" s="204"/>
      <c r="G5067" s="204"/>
      <c r="H5067" s="131"/>
      <c r="I5067" s="204"/>
      <c r="J5067" s="204"/>
      <c r="K5067" s="205"/>
      <c r="L5067" s="205"/>
      <c r="M5067" s="205"/>
      <c r="N5067" s="227">
        <f>Table7[[#This Row],[Drug Cost]]+Table7[[#This Row],[Drug Markup]]+Table7[[#This Row],[Drug Dispensing Fee]]</f>
        <v>0</v>
      </c>
      <c r="O5067" s="132"/>
      <c r="P5067" s="205">
        <f>Table7[[#This Row],[Total Drug Cost]]-Table7[[#This Row],[Total Third-party Pay]]</f>
        <v>0</v>
      </c>
      <c r="Q5067" s="205"/>
      <c r="R5067" s="70" t="e">
        <f>VLOOKUP(Table7[[#This Row],[Patient PHN]],'[1]MASTER LIST'!$C:$D,2,FALSE)</f>
        <v>#N/A</v>
      </c>
    </row>
    <row r="5068" spans="1:18" x14ac:dyDescent="0.25">
      <c r="A5068" s="202"/>
      <c r="B5068" s="203"/>
      <c r="C5068" s="204"/>
      <c r="D5068" s="204"/>
      <c r="E5068" s="204"/>
      <c r="F5068" s="204"/>
      <c r="G5068" s="204"/>
      <c r="H5068" s="131"/>
      <c r="I5068" s="204"/>
      <c r="J5068" s="204"/>
      <c r="K5068" s="205"/>
      <c r="L5068" s="205"/>
      <c r="M5068" s="205"/>
      <c r="N5068" s="227">
        <f>Table7[[#This Row],[Drug Cost]]+Table7[[#This Row],[Drug Markup]]+Table7[[#This Row],[Drug Dispensing Fee]]</f>
        <v>0</v>
      </c>
      <c r="O5068" s="132"/>
      <c r="P5068" s="205">
        <f>Table7[[#This Row],[Total Drug Cost]]-Table7[[#This Row],[Total Third-party Pay]]</f>
        <v>0</v>
      </c>
      <c r="Q5068" s="205"/>
      <c r="R5068" s="70" t="e">
        <f>VLOOKUP(Table7[[#This Row],[Patient PHN]],'[1]MASTER LIST'!$C:$D,2,FALSE)</f>
        <v>#N/A</v>
      </c>
    </row>
    <row r="5069" spans="1:18" x14ac:dyDescent="0.25">
      <c r="A5069" s="202"/>
      <c r="B5069" s="203"/>
      <c r="C5069" s="204"/>
      <c r="D5069" s="204"/>
      <c r="E5069" s="204"/>
      <c r="F5069" s="204"/>
      <c r="G5069" s="204"/>
      <c r="H5069" s="131"/>
      <c r="I5069" s="204"/>
      <c r="J5069" s="204"/>
      <c r="K5069" s="205"/>
      <c r="L5069" s="205"/>
      <c r="M5069" s="205"/>
      <c r="N5069" s="227">
        <f>Table7[[#This Row],[Drug Cost]]+Table7[[#This Row],[Drug Markup]]+Table7[[#This Row],[Drug Dispensing Fee]]</f>
        <v>0</v>
      </c>
      <c r="O5069" s="132"/>
      <c r="P5069" s="205">
        <f>Table7[[#This Row],[Total Drug Cost]]-Table7[[#This Row],[Total Third-party Pay]]</f>
        <v>0</v>
      </c>
      <c r="Q5069" s="205"/>
      <c r="R5069" s="70" t="e">
        <f>VLOOKUP(Table7[[#This Row],[Patient PHN]],'[1]MASTER LIST'!$C:$D,2,FALSE)</f>
        <v>#N/A</v>
      </c>
    </row>
    <row r="5070" spans="1:18" x14ac:dyDescent="0.25">
      <c r="A5070" s="202"/>
      <c r="B5070" s="203"/>
      <c r="C5070" s="204"/>
      <c r="D5070" s="204"/>
      <c r="E5070" s="204"/>
      <c r="F5070" s="204"/>
      <c r="G5070" s="204"/>
      <c r="H5070" s="131"/>
      <c r="I5070" s="204"/>
      <c r="J5070" s="204"/>
      <c r="K5070" s="205"/>
      <c r="L5070" s="205"/>
      <c r="M5070" s="205"/>
      <c r="N5070" s="227">
        <f>Table7[[#This Row],[Drug Cost]]+Table7[[#This Row],[Drug Markup]]+Table7[[#This Row],[Drug Dispensing Fee]]</f>
        <v>0</v>
      </c>
      <c r="O5070" s="132"/>
      <c r="P5070" s="205">
        <f>Table7[[#This Row],[Total Drug Cost]]-Table7[[#This Row],[Total Third-party Pay]]</f>
        <v>0</v>
      </c>
      <c r="Q5070" s="205"/>
      <c r="R5070" s="70" t="e">
        <f>VLOOKUP(Table7[[#This Row],[Patient PHN]],'[1]MASTER LIST'!$C:$D,2,FALSE)</f>
        <v>#N/A</v>
      </c>
    </row>
    <row r="5071" spans="1:18" x14ac:dyDescent="0.25">
      <c r="A5071" s="202"/>
      <c r="B5071" s="203"/>
      <c r="C5071" s="204"/>
      <c r="D5071" s="204"/>
      <c r="E5071" s="204"/>
      <c r="F5071" s="204"/>
      <c r="G5071" s="204"/>
      <c r="H5071" s="131"/>
      <c r="I5071" s="204"/>
      <c r="J5071" s="204"/>
      <c r="K5071" s="205"/>
      <c r="L5071" s="205"/>
      <c r="M5071" s="205"/>
      <c r="N5071" s="227">
        <f>Table7[[#This Row],[Drug Cost]]+Table7[[#This Row],[Drug Markup]]+Table7[[#This Row],[Drug Dispensing Fee]]</f>
        <v>0</v>
      </c>
      <c r="O5071" s="132"/>
      <c r="P5071" s="205">
        <f>Table7[[#This Row],[Total Drug Cost]]-Table7[[#This Row],[Total Third-party Pay]]</f>
        <v>0</v>
      </c>
      <c r="Q5071" s="205"/>
      <c r="R5071" s="70" t="e">
        <f>VLOOKUP(Table7[[#This Row],[Patient PHN]],'[1]MASTER LIST'!$C:$D,2,FALSE)</f>
        <v>#N/A</v>
      </c>
    </row>
    <row r="5072" spans="1:18" x14ac:dyDescent="0.25">
      <c r="A5072" s="202"/>
      <c r="B5072" s="203"/>
      <c r="C5072" s="204"/>
      <c r="D5072" s="204"/>
      <c r="E5072" s="204"/>
      <c r="F5072" s="204"/>
      <c r="G5072" s="204"/>
      <c r="H5072" s="131"/>
      <c r="I5072" s="204"/>
      <c r="J5072" s="204"/>
      <c r="K5072" s="205"/>
      <c r="L5072" s="205"/>
      <c r="M5072" s="205"/>
      <c r="N5072" s="227">
        <f>Table7[[#This Row],[Drug Cost]]+Table7[[#This Row],[Drug Markup]]+Table7[[#This Row],[Drug Dispensing Fee]]</f>
        <v>0</v>
      </c>
      <c r="O5072" s="132"/>
      <c r="P5072" s="205">
        <f>Table7[[#This Row],[Total Drug Cost]]-Table7[[#This Row],[Total Third-party Pay]]</f>
        <v>0</v>
      </c>
      <c r="Q5072" s="205"/>
      <c r="R5072" s="70" t="e">
        <f>VLOOKUP(Table7[[#This Row],[Patient PHN]],'[1]MASTER LIST'!$C:$D,2,FALSE)</f>
        <v>#N/A</v>
      </c>
    </row>
    <row r="5073" spans="1:18" x14ac:dyDescent="0.25">
      <c r="A5073" s="202"/>
      <c r="B5073" s="203"/>
      <c r="C5073" s="204"/>
      <c r="D5073" s="204"/>
      <c r="E5073" s="204"/>
      <c r="F5073" s="204"/>
      <c r="G5073" s="204"/>
      <c r="H5073" s="131"/>
      <c r="I5073" s="204"/>
      <c r="J5073" s="204"/>
      <c r="K5073" s="205"/>
      <c r="L5073" s="205"/>
      <c r="M5073" s="205"/>
      <c r="N5073" s="227">
        <f>Table7[[#This Row],[Drug Cost]]+Table7[[#This Row],[Drug Markup]]+Table7[[#This Row],[Drug Dispensing Fee]]</f>
        <v>0</v>
      </c>
      <c r="O5073" s="132"/>
      <c r="P5073" s="205">
        <f>Table7[[#This Row],[Total Drug Cost]]-Table7[[#This Row],[Total Third-party Pay]]</f>
        <v>0</v>
      </c>
      <c r="Q5073" s="205"/>
      <c r="R5073" s="70" t="e">
        <f>VLOOKUP(Table7[[#This Row],[Patient PHN]],'[1]MASTER LIST'!$C:$D,2,FALSE)</f>
        <v>#N/A</v>
      </c>
    </row>
    <row r="5074" spans="1:18" x14ac:dyDescent="0.25">
      <c r="A5074" s="202"/>
      <c r="B5074" s="203"/>
      <c r="C5074" s="204"/>
      <c r="D5074" s="204"/>
      <c r="E5074" s="204"/>
      <c r="F5074" s="204"/>
      <c r="G5074" s="204"/>
      <c r="H5074" s="131"/>
      <c r="I5074" s="204"/>
      <c r="J5074" s="204"/>
      <c r="K5074" s="205"/>
      <c r="L5074" s="205"/>
      <c r="M5074" s="205"/>
      <c r="N5074" s="227">
        <f>Table7[[#This Row],[Drug Cost]]+Table7[[#This Row],[Drug Markup]]+Table7[[#This Row],[Drug Dispensing Fee]]</f>
        <v>0</v>
      </c>
      <c r="O5074" s="132"/>
      <c r="P5074" s="205">
        <f>Table7[[#This Row],[Total Drug Cost]]-Table7[[#This Row],[Total Third-party Pay]]</f>
        <v>0</v>
      </c>
      <c r="Q5074" s="205"/>
      <c r="R5074" s="70" t="e">
        <f>VLOOKUP(Table7[[#This Row],[Patient PHN]],'[1]MASTER LIST'!$C:$D,2,FALSE)</f>
        <v>#N/A</v>
      </c>
    </row>
    <row r="5075" spans="1:18" x14ac:dyDescent="0.25">
      <c r="A5075" s="202"/>
      <c r="B5075" s="203"/>
      <c r="C5075" s="204"/>
      <c r="D5075" s="204"/>
      <c r="E5075" s="204"/>
      <c r="F5075" s="204"/>
      <c r="G5075" s="204"/>
      <c r="H5075" s="131"/>
      <c r="I5075" s="204"/>
      <c r="J5075" s="204"/>
      <c r="K5075" s="205"/>
      <c r="L5075" s="205"/>
      <c r="M5075" s="205"/>
      <c r="N5075" s="227">
        <f>Table7[[#This Row],[Drug Cost]]+Table7[[#This Row],[Drug Markup]]+Table7[[#This Row],[Drug Dispensing Fee]]</f>
        <v>0</v>
      </c>
      <c r="O5075" s="132"/>
      <c r="P5075" s="205">
        <f>Table7[[#This Row],[Total Drug Cost]]-Table7[[#This Row],[Total Third-party Pay]]</f>
        <v>0</v>
      </c>
      <c r="Q5075" s="205"/>
      <c r="R5075" s="70" t="e">
        <f>VLOOKUP(Table7[[#This Row],[Patient PHN]],'[1]MASTER LIST'!$C:$D,2,FALSE)</f>
        <v>#N/A</v>
      </c>
    </row>
    <row r="5076" spans="1:18" x14ac:dyDescent="0.25">
      <c r="A5076" s="202"/>
      <c r="B5076" s="203"/>
      <c r="C5076" s="204"/>
      <c r="D5076" s="204"/>
      <c r="E5076" s="204"/>
      <c r="F5076" s="204"/>
      <c r="G5076" s="204"/>
      <c r="H5076" s="131"/>
      <c r="I5076" s="204"/>
      <c r="J5076" s="204"/>
      <c r="K5076" s="205"/>
      <c r="L5076" s="205"/>
      <c r="M5076" s="205"/>
      <c r="N5076" s="227">
        <f>Table7[[#This Row],[Drug Cost]]+Table7[[#This Row],[Drug Markup]]+Table7[[#This Row],[Drug Dispensing Fee]]</f>
        <v>0</v>
      </c>
      <c r="O5076" s="132"/>
      <c r="P5076" s="205">
        <f>Table7[[#This Row],[Total Drug Cost]]-Table7[[#This Row],[Total Third-party Pay]]</f>
        <v>0</v>
      </c>
      <c r="Q5076" s="205"/>
      <c r="R5076" s="70" t="e">
        <f>VLOOKUP(Table7[[#This Row],[Patient PHN]],'[1]MASTER LIST'!$C:$D,2,FALSE)</f>
        <v>#N/A</v>
      </c>
    </row>
    <row r="5077" spans="1:18" x14ac:dyDescent="0.25">
      <c r="A5077" s="202"/>
      <c r="B5077" s="203"/>
      <c r="C5077" s="204"/>
      <c r="D5077" s="204"/>
      <c r="E5077" s="204"/>
      <c r="F5077" s="204"/>
      <c r="G5077" s="204"/>
      <c r="H5077" s="131"/>
      <c r="I5077" s="204"/>
      <c r="J5077" s="204"/>
      <c r="K5077" s="205"/>
      <c r="L5077" s="205"/>
      <c r="M5077" s="205"/>
      <c r="N5077" s="227">
        <f>Table7[[#This Row],[Drug Cost]]+Table7[[#This Row],[Drug Markup]]+Table7[[#This Row],[Drug Dispensing Fee]]</f>
        <v>0</v>
      </c>
      <c r="O5077" s="132"/>
      <c r="P5077" s="205">
        <f>Table7[[#This Row],[Total Drug Cost]]-Table7[[#This Row],[Total Third-party Pay]]</f>
        <v>0</v>
      </c>
      <c r="Q5077" s="205"/>
      <c r="R5077" s="70" t="e">
        <f>VLOOKUP(Table7[[#This Row],[Patient PHN]],'[1]MASTER LIST'!$C:$D,2,FALSE)</f>
        <v>#N/A</v>
      </c>
    </row>
    <row r="5078" spans="1:18" x14ac:dyDescent="0.25">
      <c r="A5078" s="202"/>
      <c r="B5078" s="203"/>
      <c r="C5078" s="204"/>
      <c r="D5078" s="204"/>
      <c r="E5078" s="204"/>
      <c r="F5078" s="204"/>
      <c r="G5078" s="204"/>
      <c r="H5078" s="131"/>
      <c r="I5078" s="204"/>
      <c r="J5078" s="204"/>
      <c r="K5078" s="205"/>
      <c r="L5078" s="205"/>
      <c r="M5078" s="205"/>
      <c r="N5078" s="227">
        <f>Table7[[#This Row],[Drug Cost]]+Table7[[#This Row],[Drug Markup]]+Table7[[#This Row],[Drug Dispensing Fee]]</f>
        <v>0</v>
      </c>
      <c r="O5078" s="132"/>
      <c r="P5078" s="205">
        <f>Table7[[#This Row],[Total Drug Cost]]-Table7[[#This Row],[Total Third-party Pay]]</f>
        <v>0</v>
      </c>
      <c r="Q5078" s="205"/>
      <c r="R5078" s="70" t="e">
        <f>VLOOKUP(Table7[[#This Row],[Patient PHN]],'[1]MASTER LIST'!$C:$D,2,FALSE)</f>
        <v>#N/A</v>
      </c>
    </row>
    <row r="5079" spans="1:18" x14ac:dyDescent="0.25">
      <c r="A5079" s="202"/>
      <c r="B5079" s="203"/>
      <c r="C5079" s="204"/>
      <c r="D5079" s="204"/>
      <c r="E5079" s="204"/>
      <c r="F5079" s="204"/>
      <c r="G5079" s="204"/>
      <c r="H5079" s="131"/>
      <c r="I5079" s="204"/>
      <c r="J5079" s="204"/>
      <c r="K5079" s="205"/>
      <c r="L5079" s="205"/>
      <c r="M5079" s="205"/>
      <c r="N5079" s="227">
        <f>Table7[[#This Row],[Drug Cost]]+Table7[[#This Row],[Drug Markup]]+Table7[[#This Row],[Drug Dispensing Fee]]</f>
        <v>0</v>
      </c>
      <c r="O5079" s="132"/>
      <c r="P5079" s="205">
        <f>Table7[[#This Row],[Total Drug Cost]]-Table7[[#This Row],[Total Third-party Pay]]</f>
        <v>0</v>
      </c>
      <c r="Q5079" s="205"/>
      <c r="R5079" s="70" t="e">
        <f>VLOOKUP(Table7[[#This Row],[Patient PHN]],'[1]MASTER LIST'!$C:$D,2,FALSE)</f>
        <v>#N/A</v>
      </c>
    </row>
    <row r="5080" spans="1:18" x14ac:dyDescent="0.25">
      <c r="A5080" s="202"/>
      <c r="B5080" s="203"/>
      <c r="C5080" s="204"/>
      <c r="D5080" s="204"/>
      <c r="E5080" s="204"/>
      <c r="F5080" s="204"/>
      <c r="G5080" s="204"/>
      <c r="H5080" s="131"/>
      <c r="I5080" s="204"/>
      <c r="J5080" s="204"/>
      <c r="K5080" s="205"/>
      <c r="L5080" s="205"/>
      <c r="M5080" s="205"/>
      <c r="N5080" s="227">
        <f>Table7[[#This Row],[Drug Cost]]+Table7[[#This Row],[Drug Markup]]+Table7[[#This Row],[Drug Dispensing Fee]]</f>
        <v>0</v>
      </c>
      <c r="O5080" s="132"/>
      <c r="P5080" s="205">
        <f>Table7[[#This Row],[Total Drug Cost]]-Table7[[#This Row],[Total Third-party Pay]]</f>
        <v>0</v>
      </c>
      <c r="Q5080" s="205"/>
      <c r="R5080" s="70" t="e">
        <f>VLOOKUP(Table7[[#This Row],[Patient PHN]],'[1]MASTER LIST'!$C:$D,2,FALSE)</f>
        <v>#N/A</v>
      </c>
    </row>
    <row r="5081" spans="1:18" x14ac:dyDescent="0.25">
      <c r="A5081" s="202"/>
      <c r="B5081" s="203"/>
      <c r="C5081" s="204"/>
      <c r="D5081" s="204"/>
      <c r="E5081" s="204"/>
      <c r="F5081" s="204"/>
      <c r="G5081" s="204"/>
      <c r="H5081" s="131"/>
      <c r="I5081" s="204"/>
      <c r="J5081" s="204"/>
      <c r="K5081" s="205"/>
      <c r="L5081" s="205"/>
      <c r="M5081" s="205"/>
      <c r="N5081" s="227">
        <f>Table7[[#This Row],[Drug Cost]]+Table7[[#This Row],[Drug Markup]]+Table7[[#This Row],[Drug Dispensing Fee]]</f>
        <v>0</v>
      </c>
      <c r="O5081" s="132"/>
      <c r="P5081" s="205">
        <f>Table7[[#This Row],[Total Drug Cost]]-Table7[[#This Row],[Total Third-party Pay]]</f>
        <v>0</v>
      </c>
      <c r="Q5081" s="205"/>
      <c r="R5081" s="70" t="e">
        <f>VLOOKUP(Table7[[#This Row],[Patient PHN]],'[1]MASTER LIST'!$C:$D,2,FALSE)</f>
        <v>#N/A</v>
      </c>
    </row>
    <row r="5082" spans="1:18" x14ac:dyDescent="0.25">
      <c r="A5082" s="202"/>
      <c r="B5082" s="203"/>
      <c r="C5082" s="204"/>
      <c r="D5082" s="204"/>
      <c r="E5082" s="204"/>
      <c r="F5082" s="204"/>
      <c r="G5082" s="204"/>
      <c r="H5082" s="131"/>
      <c r="I5082" s="204"/>
      <c r="J5082" s="204"/>
      <c r="K5082" s="205"/>
      <c r="L5082" s="205"/>
      <c r="M5082" s="205"/>
      <c r="N5082" s="227">
        <f>Table7[[#This Row],[Drug Cost]]+Table7[[#This Row],[Drug Markup]]+Table7[[#This Row],[Drug Dispensing Fee]]</f>
        <v>0</v>
      </c>
      <c r="O5082" s="132"/>
      <c r="P5082" s="205">
        <f>Table7[[#This Row],[Total Drug Cost]]-Table7[[#This Row],[Total Third-party Pay]]</f>
        <v>0</v>
      </c>
      <c r="Q5082" s="205"/>
      <c r="R5082" s="70" t="e">
        <f>VLOOKUP(Table7[[#This Row],[Patient PHN]],'[1]MASTER LIST'!$C:$D,2,FALSE)</f>
        <v>#N/A</v>
      </c>
    </row>
    <row r="5083" spans="1:18" x14ac:dyDescent="0.25">
      <c r="A5083" s="202"/>
      <c r="B5083" s="203"/>
      <c r="C5083" s="204"/>
      <c r="D5083" s="204"/>
      <c r="E5083" s="204"/>
      <c r="F5083" s="204"/>
      <c r="G5083" s="204"/>
      <c r="H5083" s="131"/>
      <c r="I5083" s="204"/>
      <c r="J5083" s="204"/>
      <c r="K5083" s="205"/>
      <c r="L5083" s="205"/>
      <c r="M5083" s="205"/>
      <c r="N5083" s="227">
        <f>Table7[[#This Row],[Drug Cost]]+Table7[[#This Row],[Drug Markup]]+Table7[[#This Row],[Drug Dispensing Fee]]</f>
        <v>0</v>
      </c>
      <c r="O5083" s="132"/>
      <c r="P5083" s="205">
        <f>Table7[[#This Row],[Total Drug Cost]]-Table7[[#This Row],[Total Third-party Pay]]</f>
        <v>0</v>
      </c>
      <c r="Q5083" s="205"/>
      <c r="R5083" s="70" t="e">
        <f>VLOOKUP(Table7[[#This Row],[Patient PHN]],'[1]MASTER LIST'!$C:$D,2,FALSE)</f>
        <v>#N/A</v>
      </c>
    </row>
    <row r="5084" spans="1:18" x14ac:dyDescent="0.25">
      <c r="A5084" s="202"/>
      <c r="B5084" s="203"/>
      <c r="C5084" s="204"/>
      <c r="D5084" s="204"/>
      <c r="E5084" s="204"/>
      <c r="F5084" s="204"/>
      <c r="G5084" s="204"/>
      <c r="H5084" s="131"/>
      <c r="I5084" s="204"/>
      <c r="J5084" s="204"/>
      <c r="K5084" s="205"/>
      <c r="L5084" s="205"/>
      <c r="M5084" s="205"/>
      <c r="N5084" s="227">
        <f>Table7[[#This Row],[Drug Cost]]+Table7[[#This Row],[Drug Markup]]+Table7[[#This Row],[Drug Dispensing Fee]]</f>
        <v>0</v>
      </c>
      <c r="O5084" s="132"/>
      <c r="P5084" s="205">
        <f>Table7[[#This Row],[Total Drug Cost]]-Table7[[#This Row],[Total Third-party Pay]]</f>
        <v>0</v>
      </c>
      <c r="Q5084" s="205"/>
      <c r="R5084" s="70" t="e">
        <f>VLOOKUP(Table7[[#This Row],[Patient PHN]],'[1]MASTER LIST'!$C:$D,2,FALSE)</f>
        <v>#N/A</v>
      </c>
    </row>
    <row r="5085" spans="1:18" x14ac:dyDescent="0.25">
      <c r="A5085" s="202"/>
      <c r="B5085" s="203"/>
      <c r="C5085" s="204"/>
      <c r="D5085" s="204"/>
      <c r="E5085" s="204"/>
      <c r="F5085" s="204"/>
      <c r="G5085" s="204"/>
      <c r="H5085" s="131"/>
      <c r="I5085" s="204"/>
      <c r="J5085" s="204"/>
      <c r="K5085" s="205"/>
      <c r="L5085" s="205"/>
      <c r="M5085" s="205"/>
      <c r="N5085" s="227">
        <f>Table7[[#This Row],[Drug Cost]]+Table7[[#This Row],[Drug Markup]]+Table7[[#This Row],[Drug Dispensing Fee]]</f>
        <v>0</v>
      </c>
      <c r="O5085" s="132"/>
      <c r="P5085" s="205">
        <f>Table7[[#This Row],[Total Drug Cost]]-Table7[[#This Row],[Total Third-party Pay]]</f>
        <v>0</v>
      </c>
      <c r="Q5085" s="205"/>
      <c r="R5085" s="70" t="e">
        <f>VLOOKUP(Table7[[#This Row],[Patient PHN]],'[1]MASTER LIST'!$C:$D,2,FALSE)</f>
        <v>#N/A</v>
      </c>
    </row>
    <row r="5086" spans="1:18" x14ac:dyDescent="0.25">
      <c r="A5086" s="202"/>
      <c r="B5086" s="203"/>
      <c r="C5086" s="204"/>
      <c r="D5086" s="204"/>
      <c r="E5086" s="204"/>
      <c r="F5086" s="204"/>
      <c r="G5086" s="204"/>
      <c r="H5086" s="131"/>
      <c r="I5086" s="204"/>
      <c r="J5086" s="204"/>
      <c r="K5086" s="205"/>
      <c r="L5086" s="205"/>
      <c r="M5086" s="205"/>
      <c r="N5086" s="227">
        <f>Table7[[#This Row],[Drug Cost]]+Table7[[#This Row],[Drug Markup]]+Table7[[#This Row],[Drug Dispensing Fee]]</f>
        <v>0</v>
      </c>
      <c r="O5086" s="132"/>
      <c r="P5086" s="205">
        <f>Table7[[#This Row],[Total Drug Cost]]-Table7[[#This Row],[Total Third-party Pay]]</f>
        <v>0</v>
      </c>
      <c r="Q5086" s="205"/>
      <c r="R5086" s="70" t="e">
        <f>VLOOKUP(Table7[[#This Row],[Patient PHN]],'[1]MASTER LIST'!$C:$D,2,FALSE)</f>
        <v>#N/A</v>
      </c>
    </row>
    <row r="5087" spans="1:18" x14ac:dyDescent="0.25">
      <c r="A5087" s="202"/>
      <c r="B5087" s="203"/>
      <c r="C5087" s="204"/>
      <c r="D5087" s="204"/>
      <c r="E5087" s="204"/>
      <c r="F5087" s="204"/>
      <c r="G5087" s="204"/>
      <c r="H5087" s="131"/>
      <c r="I5087" s="204"/>
      <c r="J5087" s="204"/>
      <c r="K5087" s="205"/>
      <c r="L5087" s="205"/>
      <c r="M5087" s="205"/>
      <c r="N5087" s="227">
        <f>Table7[[#This Row],[Drug Cost]]+Table7[[#This Row],[Drug Markup]]+Table7[[#This Row],[Drug Dispensing Fee]]</f>
        <v>0</v>
      </c>
      <c r="O5087" s="132"/>
      <c r="P5087" s="205">
        <f>Table7[[#This Row],[Total Drug Cost]]-Table7[[#This Row],[Total Third-party Pay]]</f>
        <v>0</v>
      </c>
      <c r="Q5087" s="205"/>
      <c r="R5087" s="70" t="e">
        <f>VLOOKUP(Table7[[#This Row],[Patient PHN]],'[1]MASTER LIST'!$C:$D,2,FALSE)</f>
        <v>#N/A</v>
      </c>
    </row>
    <row r="5088" spans="1:18" x14ac:dyDescent="0.25">
      <c r="A5088" s="202"/>
      <c r="B5088" s="203"/>
      <c r="C5088" s="204"/>
      <c r="D5088" s="204"/>
      <c r="E5088" s="204"/>
      <c r="F5088" s="204"/>
      <c r="G5088" s="204"/>
      <c r="H5088" s="131"/>
      <c r="I5088" s="204"/>
      <c r="J5088" s="204"/>
      <c r="K5088" s="205"/>
      <c r="L5088" s="205"/>
      <c r="M5088" s="205"/>
      <c r="N5088" s="227">
        <f>Table7[[#This Row],[Drug Cost]]+Table7[[#This Row],[Drug Markup]]+Table7[[#This Row],[Drug Dispensing Fee]]</f>
        <v>0</v>
      </c>
      <c r="O5088" s="132"/>
      <c r="P5088" s="205">
        <f>Table7[[#This Row],[Total Drug Cost]]-Table7[[#This Row],[Total Third-party Pay]]</f>
        <v>0</v>
      </c>
      <c r="Q5088" s="205"/>
      <c r="R5088" s="70" t="e">
        <f>VLOOKUP(Table7[[#This Row],[Patient PHN]],'[1]MASTER LIST'!$C:$D,2,FALSE)</f>
        <v>#N/A</v>
      </c>
    </row>
    <row r="5089" spans="1:18" x14ac:dyDescent="0.25">
      <c r="A5089" s="202"/>
      <c r="B5089" s="203"/>
      <c r="C5089" s="204"/>
      <c r="D5089" s="204"/>
      <c r="E5089" s="204"/>
      <c r="F5089" s="204"/>
      <c r="G5089" s="204"/>
      <c r="H5089" s="131"/>
      <c r="I5089" s="204"/>
      <c r="J5089" s="204"/>
      <c r="K5089" s="205"/>
      <c r="L5089" s="205"/>
      <c r="M5089" s="205"/>
      <c r="N5089" s="227">
        <f>Table7[[#This Row],[Drug Cost]]+Table7[[#This Row],[Drug Markup]]+Table7[[#This Row],[Drug Dispensing Fee]]</f>
        <v>0</v>
      </c>
      <c r="O5089" s="132"/>
      <c r="P5089" s="205">
        <f>Table7[[#This Row],[Total Drug Cost]]-Table7[[#This Row],[Total Third-party Pay]]</f>
        <v>0</v>
      </c>
      <c r="Q5089" s="205"/>
      <c r="R5089" s="70" t="e">
        <f>VLOOKUP(Table7[[#This Row],[Patient PHN]],'[1]MASTER LIST'!$C:$D,2,FALSE)</f>
        <v>#N/A</v>
      </c>
    </row>
    <row r="5090" spans="1:18" x14ac:dyDescent="0.25">
      <c r="A5090" s="202"/>
      <c r="B5090" s="203"/>
      <c r="C5090" s="204"/>
      <c r="D5090" s="204"/>
      <c r="E5090" s="204"/>
      <c r="F5090" s="204"/>
      <c r="G5090" s="204"/>
      <c r="H5090" s="131"/>
      <c r="I5090" s="204"/>
      <c r="J5090" s="204"/>
      <c r="K5090" s="205"/>
      <c r="L5090" s="205"/>
      <c r="M5090" s="205"/>
      <c r="N5090" s="227">
        <f>Table7[[#This Row],[Drug Cost]]+Table7[[#This Row],[Drug Markup]]+Table7[[#This Row],[Drug Dispensing Fee]]</f>
        <v>0</v>
      </c>
      <c r="O5090" s="132"/>
      <c r="P5090" s="205">
        <f>Table7[[#This Row],[Total Drug Cost]]-Table7[[#This Row],[Total Third-party Pay]]</f>
        <v>0</v>
      </c>
      <c r="Q5090" s="205"/>
      <c r="R5090" s="70" t="e">
        <f>VLOOKUP(Table7[[#This Row],[Patient PHN]],'[1]MASTER LIST'!$C:$D,2,FALSE)</f>
        <v>#N/A</v>
      </c>
    </row>
    <row r="5091" spans="1:18" x14ac:dyDescent="0.25">
      <c r="A5091" s="202"/>
      <c r="B5091" s="203"/>
      <c r="C5091" s="204"/>
      <c r="D5091" s="204"/>
      <c r="E5091" s="204"/>
      <c r="F5091" s="204"/>
      <c r="G5091" s="204"/>
      <c r="H5091" s="131"/>
      <c r="I5091" s="204"/>
      <c r="J5091" s="204"/>
      <c r="K5091" s="205"/>
      <c r="L5091" s="205"/>
      <c r="M5091" s="205"/>
      <c r="N5091" s="227">
        <f>Table7[[#This Row],[Drug Cost]]+Table7[[#This Row],[Drug Markup]]+Table7[[#This Row],[Drug Dispensing Fee]]</f>
        <v>0</v>
      </c>
      <c r="O5091" s="132"/>
      <c r="P5091" s="205">
        <f>Table7[[#This Row],[Total Drug Cost]]-Table7[[#This Row],[Total Third-party Pay]]</f>
        <v>0</v>
      </c>
      <c r="Q5091" s="205"/>
      <c r="R5091" s="70" t="e">
        <f>VLOOKUP(Table7[[#This Row],[Patient PHN]],'[1]MASTER LIST'!$C:$D,2,FALSE)</f>
        <v>#N/A</v>
      </c>
    </row>
    <row r="5092" spans="1:18" x14ac:dyDescent="0.25">
      <c r="A5092" s="202"/>
      <c r="B5092" s="203"/>
      <c r="C5092" s="204"/>
      <c r="D5092" s="204"/>
      <c r="E5092" s="204"/>
      <c r="F5092" s="204"/>
      <c r="G5092" s="204"/>
      <c r="H5092" s="131"/>
      <c r="I5092" s="204"/>
      <c r="J5092" s="204"/>
      <c r="K5092" s="205"/>
      <c r="L5092" s="205"/>
      <c r="M5092" s="205"/>
      <c r="N5092" s="227">
        <f>Table7[[#This Row],[Drug Cost]]+Table7[[#This Row],[Drug Markup]]+Table7[[#This Row],[Drug Dispensing Fee]]</f>
        <v>0</v>
      </c>
      <c r="O5092" s="132"/>
      <c r="P5092" s="205">
        <f>Table7[[#This Row],[Total Drug Cost]]-Table7[[#This Row],[Total Third-party Pay]]</f>
        <v>0</v>
      </c>
      <c r="Q5092" s="205"/>
      <c r="R5092" s="70" t="e">
        <f>VLOOKUP(Table7[[#This Row],[Patient PHN]],'[1]MASTER LIST'!$C:$D,2,FALSE)</f>
        <v>#N/A</v>
      </c>
    </row>
    <row r="5093" spans="1:18" x14ac:dyDescent="0.25">
      <c r="A5093" s="202"/>
      <c r="B5093" s="203"/>
      <c r="C5093" s="204"/>
      <c r="D5093" s="204"/>
      <c r="E5093" s="204"/>
      <c r="F5093" s="204"/>
      <c r="G5093" s="204"/>
      <c r="H5093" s="131"/>
      <c r="I5093" s="204"/>
      <c r="J5093" s="204"/>
      <c r="K5093" s="205"/>
      <c r="L5093" s="205"/>
      <c r="M5093" s="205"/>
      <c r="N5093" s="227">
        <f>Table7[[#This Row],[Drug Cost]]+Table7[[#This Row],[Drug Markup]]+Table7[[#This Row],[Drug Dispensing Fee]]</f>
        <v>0</v>
      </c>
      <c r="O5093" s="132"/>
      <c r="P5093" s="205">
        <f>Table7[[#This Row],[Total Drug Cost]]-Table7[[#This Row],[Total Third-party Pay]]</f>
        <v>0</v>
      </c>
      <c r="Q5093" s="205"/>
      <c r="R5093" s="70" t="e">
        <f>VLOOKUP(Table7[[#This Row],[Patient PHN]],'[1]MASTER LIST'!$C:$D,2,FALSE)</f>
        <v>#N/A</v>
      </c>
    </row>
    <row r="5094" spans="1:18" x14ac:dyDescent="0.25">
      <c r="A5094" s="202"/>
      <c r="B5094" s="203"/>
      <c r="C5094" s="204"/>
      <c r="D5094" s="204"/>
      <c r="E5094" s="204"/>
      <c r="F5094" s="204"/>
      <c r="G5094" s="204"/>
      <c r="H5094" s="131"/>
      <c r="I5094" s="204"/>
      <c r="J5094" s="204"/>
      <c r="K5094" s="205"/>
      <c r="L5094" s="205"/>
      <c r="M5094" s="205"/>
      <c r="N5094" s="227">
        <f>Table7[[#This Row],[Drug Cost]]+Table7[[#This Row],[Drug Markup]]+Table7[[#This Row],[Drug Dispensing Fee]]</f>
        <v>0</v>
      </c>
      <c r="O5094" s="132"/>
      <c r="P5094" s="205">
        <f>Table7[[#This Row],[Total Drug Cost]]-Table7[[#This Row],[Total Third-party Pay]]</f>
        <v>0</v>
      </c>
      <c r="Q5094" s="205"/>
      <c r="R5094" s="70" t="e">
        <f>VLOOKUP(Table7[[#This Row],[Patient PHN]],'[1]MASTER LIST'!$C:$D,2,FALSE)</f>
        <v>#N/A</v>
      </c>
    </row>
    <row r="5095" spans="1:18" x14ac:dyDescent="0.25">
      <c r="A5095" s="202"/>
      <c r="B5095" s="203"/>
      <c r="C5095" s="204"/>
      <c r="D5095" s="204"/>
      <c r="E5095" s="204"/>
      <c r="F5095" s="204"/>
      <c r="G5095" s="204"/>
      <c r="H5095" s="131"/>
      <c r="I5095" s="204"/>
      <c r="J5095" s="204"/>
      <c r="K5095" s="205"/>
      <c r="L5095" s="205"/>
      <c r="M5095" s="205"/>
      <c r="N5095" s="227">
        <f>Table7[[#This Row],[Drug Cost]]+Table7[[#This Row],[Drug Markup]]+Table7[[#This Row],[Drug Dispensing Fee]]</f>
        <v>0</v>
      </c>
      <c r="O5095" s="132"/>
      <c r="P5095" s="205">
        <f>Table7[[#This Row],[Total Drug Cost]]-Table7[[#This Row],[Total Third-party Pay]]</f>
        <v>0</v>
      </c>
      <c r="Q5095" s="205"/>
      <c r="R5095" s="70" t="e">
        <f>VLOOKUP(Table7[[#This Row],[Patient PHN]],'[1]MASTER LIST'!$C:$D,2,FALSE)</f>
        <v>#N/A</v>
      </c>
    </row>
    <row r="5096" spans="1:18" x14ac:dyDescent="0.25">
      <c r="A5096" s="202"/>
      <c r="B5096" s="203"/>
      <c r="C5096" s="204"/>
      <c r="D5096" s="204"/>
      <c r="E5096" s="204"/>
      <c r="F5096" s="204"/>
      <c r="G5096" s="204"/>
      <c r="H5096" s="131"/>
      <c r="I5096" s="204"/>
      <c r="J5096" s="204"/>
      <c r="K5096" s="205"/>
      <c r="L5096" s="205"/>
      <c r="M5096" s="205"/>
      <c r="N5096" s="227">
        <f>Table7[[#This Row],[Drug Cost]]+Table7[[#This Row],[Drug Markup]]+Table7[[#This Row],[Drug Dispensing Fee]]</f>
        <v>0</v>
      </c>
      <c r="O5096" s="132"/>
      <c r="P5096" s="205">
        <f>Table7[[#This Row],[Total Drug Cost]]-Table7[[#This Row],[Total Third-party Pay]]</f>
        <v>0</v>
      </c>
      <c r="Q5096" s="205"/>
      <c r="R5096" s="70" t="e">
        <f>VLOOKUP(Table7[[#This Row],[Patient PHN]],'[1]MASTER LIST'!$C:$D,2,FALSE)</f>
        <v>#N/A</v>
      </c>
    </row>
    <row r="5097" spans="1:18" x14ac:dyDescent="0.25">
      <c r="A5097" s="202"/>
      <c r="B5097" s="203"/>
      <c r="C5097" s="204"/>
      <c r="D5097" s="204"/>
      <c r="E5097" s="204"/>
      <c r="F5097" s="204"/>
      <c r="G5097" s="204"/>
      <c r="H5097" s="131"/>
      <c r="I5097" s="204"/>
      <c r="J5097" s="204"/>
      <c r="K5097" s="205"/>
      <c r="L5097" s="205"/>
      <c r="M5097" s="205"/>
      <c r="N5097" s="227">
        <f>Table7[[#This Row],[Drug Cost]]+Table7[[#This Row],[Drug Markup]]+Table7[[#This Row],[Drug Dispensing Fee]]</f>
        <v>0</v>
      </c>
      <c r="O5097" s="132"/>
      <c r="P5097" s="205">
        <f>Table7[[#This Row],[Total Drug Cost]]-Table7[[#This Row],[Total Third-party Pay]]</f>
        <v>0</v>
      </c>
      <c r="Q5097" s="205"/>
      <c r="R5097" s="70" t="e">
        <f>VLOOKUP(Table7[[#This Row],[Patient PHN]],'[1]MASTER LIST'!$C:$D,2,FALSE)</f>
        <v>#N/A</v>
      </c>
    </row>
    <row r="5098" spans="1:18" x14ac:dyDescent="0.25">
      <c r="A5098" s="202"/>
      <c r="B5098" s="203"/>
      <c r="C5098" s="204"/>
      <c r="D5098" s="204"/>
      <c r="E5098" s="204"/>
      <c r="F5098" s="204"/>
      <c r="G5098" s="204"/>
      <c r="H5098" s="131"/>
      <c r="I5098" s="204"/>
      <c r="J5098" s="204"/>
      <c r="K5098" s="205"/>
      <c r="L5098" s="205"/>
      <c r="M5098" s="205"/>
      <c r="N5098" s="227">
        <f>Table7[[#This Row],[Drug Cost]]+Table7[[#This Row],[Drug Markup]]+Table7[[#This Row],[Drug Dispensing Fee]]</f>
        <v>0</v>
      </c>
      <c r="O5098" s="132"/>
      <c r="P5098" s="205">
        <f>Table7[[#This Row],[Total Drug Cost]]-Table7[[#This Row],[Total Third-party Pay]]</f>
        <v>0</v>
      </c>
      <c r="Q5098" s="205"/>
      <c r="R5098" s="70" t="e">
        <f>VLOOKUP(Table7[[#This Row],[Patient PHN]],'[1]MASTER LIST'!$C:$D,2,FALSE)</f>
        <v>#N/A</v>
      </c>
    </row>
    <row r="5099" spans="1:18" x14ac:dyDescent="0.25">
      <c r="A5099" s="202"/>
      <c r="B5099" s="203"/>
      <c r="C5099" s="204"/>
      <c r="D5099" s="204"/>
      <c r="E5099" s="204"/>
      <c r="F5099" s="204"/>
      <c r="G5099" s="204"/>
      <c r="H5099" s="131"/>
      <c r="I5099" s="204"/>
      <c r="J5099" s="204"/>
      <c r="K5099" s="205"/>
      <c r="L5099" s="205"/>
      <c r="M5099" s="205"/>
      <c r="N5099" s="227">
        <f>Table7[[#This Row],[Drug Cost]]+Table7[[#This Row],[Drug Markup]]+Table7[[#This Row],[Drug Dispensing Fee]]</f>
        <v>0</v>
      </c>
      <c r="O5099" s="132"/>
      <c r="P5099" s="205">
        <f>Table7[[#This Row],[Total Drug Cost]]-Table7[[#This Row],[Total Third-party Pay]]</f>
        <v>0</v>
      </c>
      <c r="Q5099" s="205"/>
      <c r="R5099" s="70" t="e">
        <f>VLOOKUP(Table7[[#This Row],[Patient PHN]],'[1]MASTER LIST'!$C:$D,2,FALSE)</f>
        <v>#N/A</v>
      </c>
    </row>
    <row r="5100" spans="1:18" x14ac:dyDescent="0.25">
      <c r="A5100" s="202"/>
      <c r="B5100" s="203"/>
      <c r="C5100" s="204"/>
      <c r="D5100" s="204"/>
      <c r="E5100" s="204"/>
      <c r="F5100" s="204"/>
      <c r="G5100" s="204"/>
      <c r="H5100" s="131"/>
      <c r="I5100" s="204"/>
      <c r="J5100" s="204"/>
      <c r="K5100" s="205"/>
      <c r="L5100" s="205"/>
      <c r="M5100" s="205"/>
      <c r="N5100" s="227">
        <f>Table7[[#This Row],[Drug Cost]]+Table7[[#This Row],[Drug Markup]]+Table7[[#This Row],[Drug Dispensing Fee]]</f>
        <v>0</v>
      </c>
      <c r="O5100" s="132"/>
      <c r="P5100" s="205">
        <f>Table7[[#This Row],[Total Drug Cost]]-Table7[[#This Row],[Total Third-party Pay]]</f>
        <v>0</v>
      </c>
      <c r="Q5100" s="205"/>
      <c r="R5100" s="70" t="e">
        <f>VLOOKUP(Table7[[#This Row],[Patient PHN]],'[1]MASTER LIST'!$C:$D,2,FALSE)</f>
        <v>#N/A</v>
      </c>
    </row>
    <row r="5101" spans="1:18" x14ac:dyDescent="0.25">
      <c r="A5101" s="202"/>
      <c r="B5101" s="203"/>
      <c r="C5101" s="204"/>
      <c r="D5101" s="204"/>
      <c r="E5101" s="204"/>
      <c r="F5101" s="204"/>
      <c r="G5101" s="204"/>
      <c r="H5101" s="131"/>
      <c r="I5101" s="204"/>
      <c r="J5101" s="204"/>
      <c r="K5101" s="205"/>
      <c r="L5101" s="205"/>
      <c r="M5101" s="205"/>
      <c r="N5101" s="227">
        <f>Table7[[#This Row],[Drug Cost]]+Table7[[#This Row],[Drug Markup]]+Table7[[#This Row],[Drug Dispensing Fee]]</f>
        <v>0</v>
      </c>
      <c r="O5101" s="132"/>
      <c r="P5101" s="205">
        <f>Table7[[#This Row],[Total Drug Cost]]-Table7[[#This Row],[Total Third-party Pay]]</f>
        <v>0</v>
      </c>
      <c r="Q5101" s="205"/>
      <c r="R5101" s="70" t="e">
        <f>VLOOKUP(Table7[[#This Row],[Patient PHN]],'[1]MASTER LIST'!$C:$D,2,FALSE)</f>
        <v>#N/A</v>
      </c>
    </row>
    <row r="5102" spans="1:18" x14ac:dyDescent="0.25">
      <c r="A5102" s="202"/>
      <c r="B5102" s="203"/>
      <c r="C5102" s="204"/>
      <c r="D5102" s="204"/>
      <c r="E5102" s="204"/>
      <c r="F5102" s="204"/>
      <c r="G5102" s="204"/>
      <c r="H5102" s="131"/>
      <c r="I5102" s="204"/>
      <c r="J5102" s="204"/>
      <c r="K5102" s="205"/>
      <c r="L5102" s="205"/>
      <c r="M5102" s="205"/>
      <c r="N5102" s="227">
        <f>Table7[[#This Row],[Drug Cost]]+Table7[[#This Row],[Drug Markup]]+Table7[[#This Row],[Drug Dispensing Fee]]</f>
        <v>0</v>
      </c>
      <c r="O5102" s="132"/>
      <c r="P5102" s="205">
        <f>Table7[[#This Row],[Total Drug Cost]]-Table7[[#This Row],[Total Third-party Pay]]</f>
        <v>0</v>
      </c>
      <c r="Q5102" s="205"/>
      <c r="R5102" s="70" t="e">
        <f>VLOOKUP(Table7[[#This Row],[Patient PHN]],'[1]MASTER LIST'!$C:$D,2,FALSE)</f>
        <v>#N/A</v>
      </c>
    </row>
    <row r="5103" spans="1:18" x14ac:dyDescent="0.25">
      <c r="A5103" s="202"/>
      <c r="B5103" s="203"/>
      <c r="C5103" s="204"/>
      <c r="D5103" s="204"/>
      <c r="E5103" s="204"/>
      <c r="F5103" s="204"/>
      <c r="G5103" s="204"/>
      <c r="H5103" s="131"/>
      <c r="I5103" s="204"/>
      <c r="J5103" s="204"/>
      <c r="K5103" s="205"/>
      <c r="L5103" s="205"/>
      <c r="M5103" s="205"/>
      <c r="N5103" s="227">
        <f>Table7[[#This Row],[Drug Cost]]+Table7[[#This Row],[Drug Markup]]+Table7[[#This Row],[Drug Dispensing Fee]]</f>
        <v>0</v>
      </c>
      <c r="O5103" s="132"/>
      <c r="P5103" s="205">
        <f>Table7[[#This Row],[Total Drug Cost]]-Table7[[#This Row],[Total Third-party Pay]]</f>
        <v>0</v>
      </c>
      <c r="Q5103" s="205"/>
      <c r="R5103" s="70" t="e">
        <f>VLOOKUP(Table7[[#This Row],[Patient PHN]],'[1]MASTER LIST'!$C:$D,2,FALSE)</f>
        <v>#N/A</v>
      </c>
    </row>
    <row r="5104" spans="1:18" x14ac:dyDescent="0.25">
      <c r="A5104" s="202"/>
      <c r="B5104" s="203"/>
      <c r="C5104" s="204"/>
      <c r="D5104" s="204"/>
      <c r="E5104" s="204"/>
      <c r="F5104" s="204"/>
      <c r="G5104" s="204"/>
      <c r="H5104" s="131"/>
      <c r="I5104" s="204"/>
      <c r="J5104" s="204"/>
      <c r="K5104" s="205"/>
      <c r="L5104" s="205"/>
      <c r="M5104" s="205"/>
      <c r="N5104" s="227">
        <f>Table7[[#This Row],[Drug Cost]]+Table7[[#This Row],[Drug Markup]]+Table7[[#This Row],[Drug Dispensing Fee]]</f>
        <v>0</v>
      </c>
      <c r="O5104" s="132"/>
      <c r="P5104" s="205">
        <f>Table7[[#This Row],[Total Drug Cost]]-Table7[[#This Row],[Total Third-party Pay]]</f>
        <v>0</v>
      </c>
      <c r="Q5104" s="205"/>
      <c r="R5104" s="70" t="e">
        <f>VLOOKUP(Table7[[#This Row],[Patient PHN]],'[1]MASTER LIST'!$C:$D,2,FALSE)</f>
        <v>#N/A</v>
      </c>
    </row>
    <row r="5105" spans="1:18" x14ac:dyDescent="0.25">
      <c r="A5105" s="202"/>
      <c r="B5105" s="203"/>
      <c r="C5105" s="204"/>
      <c r="D5105" s="204"/>
      <c r="E5105" s="204"/>
      <c r="F5105" s="204"/>
      <c r="G5105" s="204"/>
      <c r="H5105" s="131"/>
      <c r="I5105" s="204"/>
      <c r="J5105" s="204"/>
      <c r="K5105" s="205"/>
      <c r="L5105" s="205"/>
      <c r="M5105" s="205"/>
      <c r="N5105" s="227">
        <f>Table7[[#This Row],[Drug Cost]]+Table7[[#This Row],[Drug Markup]]+Table7[[#This Row],[Drug Dispensing Fee]]</f>
        <v>0</v>
      </c>
      <c r="O5105" s="132"/>
      <c r="P5105" s="205">
        <f>Table7[[#This Row],[Total Drug Cost]]-Table7[[#This Row],[Total Third-party Pay]]</f>
        <v>0</v>
      </c>
      <c r="Q5105" s="205"/>
      <c r="R5105" s="70" t="e">
        <f>VLOOKUP(Table7[[#This Row],[Patient PHN]],'[1]MASTER LIST'!$C:$D,2,FALSE)</f>
        <v>#N/A</v>
      </c>
    </row>
    <row r="5106" spans="1:18" x14ac:dyDescent="0.25">
      <c r="A5106" s="202"/>
      <c r="B5106" s="203"/>
      <c r="C5106" s="204"/>
      <c r="D5106" s="204"/>
      <c r="E5106" s="204"/>
      <c r="F5106" s="204"/>
      <c r="G5106" s="204"/>
      <c r="H5106" s="131"/>
      <c r="I5106" s="204"/>
      <c r="J5106" s="204"/>
      <c r="K5106" s="205"/>
      <c r="L5106" s="205"/>
      <c r="M5106" s="205"/>
      <c r="N5106" s="227">
        <f>Table7[[#This Row],[Drug Cost]]+Table7[[#This Row],[Drug Markup]]+Table7[[#This Row],[Drug Dispensing Fee]]</f>
        <v>0</v>
      </c>
      <c r="O5106" s="132"/>
      <c r="P5106" s="205">
        <f>Table7[[#This Row],[Total Drug Cost]]-Table7[[#This Row],[Total Third-party Pay]]</f>
        <v>0</v>
      </c>
      <c r="Q5106" s="205"/>
      <c r="R5106" s="70" t="e">
        <f>VLOOKUP(Table7[[#This Row],[Patient PHN]],'[1]MASTER LIST'!$C:$D,2,FALSE)</f>
        <v>#N/A</v>
      </c>
    </row>
    <row r="5107" spans="1:18" x14ac:dyDescent="0.25">
      <c r="A5107" s="202"/>
      <c r="B5107" s="203"/>
      <c r="C5107" s="204"/>
      <c r="D5107" s="204"/>
      <c r="E5107" s="204"/>
      <c r="F5107" s="204"/>
      <c r="G5107" s="204"/>
      <c r="H5107" s="131"/>
      <c r="I5107" s="204"/>
      <c r="J5107" s="204"/>
      <c r="K5107" s="205"/>
      <c r="L5107" s="205"/>
      <c r="M5107" s="205"/>
      <c r="N5107" s="227">
        <f>Table7[[#This Row],[Drug Cost]]+Table7[[#This Row],[Drug Markup]]+Table7[[#This Row],[Drug Dispensing Fee]]</f>
        <v>0</v>
      </c>
      <c r="O5107" s="132"/>
      <c r="P5107" s="205">
        <f>Table7[[#This Row],[Total Drug Cost]]-Table7[[#This Row],[Total Third-party Pay]]</f>
        <v>0</v>
      </c>
      <c r="Q5107" s="205"/>
      <c r="R5107" s="70" t="e">
        <f>VLOOKUP(Table7[[#This Row],[Patient PHN]],'[1]MASTER LIST'!$C:$D,2,FALSE)</f>
        <v>#N/A</v>
      </c>
    </row>
    <row r="5108" spans="1:18" x14ac:dyDescent="0.25">
      <c r="A5108" s="202"/>
      <c r="B5108" s="203"/>
      <c r="C5108" s="204"/>
      <c r="D5108" s="204"/>
      <c r="E5108" s="204"/>
      <c r="F5108" s="204"/>
      <c r="G5108" s="204"/>
      <c r="H5108" s="131"/>
      <c r="I5108" s="204"/>
      <c r="J5108" s="204"/>
      <c r="K5108" s="205"/>
      <c r="L5108" s="205"/>
      <c r="M5108" s="205"/>
      <c r="N5108" s="227">
        <f>Table7[[#This Row],[Drug Cost]]+Table7[[#This Row],[Drug Markup]]+Table7[[#This Row],[Drug Dispensing Fee]]</f>
        <v>0</v>
      </c>
      <c r="O5108" s="132"/>
      <c r="P5108" s="205">
        <f>Table7[[#This Row],[Total Drug Cost]]-Table7[[#This Row],[Total Third-party Pay]]</f>
        <v>0</v>
      </c>
      <c r="Q5108" s="205"/>
      <c r="R5108" s="70" t="e">
        <f>VLOOKUP(Table7[[#This Row],[Patient PHN]],'[1]MASTER LIST'!$C:$D,2,FALSE)</f>
        <v>#N/A</v>
      </c>
    </row>
    <row r="5109" spans="1:18" x14ac:dyDescent="0.25">
      <c r="A5109" s="202"/>
      <c r="B5109" s="203"/>
      <c r="C5109" s="204"/>
      <c r="D5109" s="204"/>
      <c r="E5109" s="204"/>
      <c r="F5109" s="204"/>
      <c r="G5109" s="204"/>
      <c r="H5109" s="131"/>
      <c r="I5109" s="204"/>
      <c r="J5109" s="204"/>
      <c r="K5109" s="205"/>
      <c r="L5109" s="205"/>
      <c r="M5109" s="205"/>
      <c r="N5109" s="227">
        <f>Table7[[#This Row],[Drug Cost]]+Table7[[#This Row],[Drug Markup]]+Table7[[#This Row],[Drug Dispensing Fee]]</f>
        <v>0</v>
      </c>
      <c r="O5109" s="132"/>
      <c r="P5109" s="205">
        <f>Table7[[#This Row],[Total Drug Cost]]-Table7[[#This Row],[Total Third-party Pay]]</f>
        <v>0</v>
      </c>
      <c r="Q5109" s="205"/>
      <c r="R5109" s="70" t="e">
        <f>VLOOKUP(Table7[[#This Row],[Patient PHN]],'[1]MASTER LIST'!$C:$D,2,FALSE)</f>
        <v>#N/A</v>
      </c>
    </row>
    <row r="5110" spans="1:18" x14ac:dyDescent="0.25">
      <c r="A5110" s="202"/>
      <c r="B5110" s="203"/>
      <c r="C5110" s="204"/>
      <c r="D5110" s="204"/>
      <c r="E5110" s="204"/>
      <c r="F5110" s="204"/>
      <c r="G5110" s="204"/>
      <c r="H5110" s="131"/>
      <c r="I5110" s="204"/>
      <c r="J5110" s="204"/>
      <c r="K5110" s="205"/>
      <c r="L5110" s="205"/>
      <c r="M5110" s="205"/>
      <c r="N5110" s="227">
        <f>Table7[[#This Row],[Drug Cost]]+Table7[[#This Row],[Drug Markup]]+Table7[[#This Row],[Drug Dispensing Fee]]</f>
        <v>0</v>
      </c>
      <c r="O5110" s="132"/>
      <c r="P5110" s="205">
        <f>Table7[[#This Row],[Total Drug Cost]]-Table7[[#This Row],[Total Third-party Pay]]</f>
        <v>0</v>
      </c>
      <c r="Q5110" s="205"/>
      <c r="R5110" s="70" t="e">
        <f>VLOOKUP(Table7[[#This Row],[Patient PHN]],'[1]MASTER LIST'!$C:$D,2,FALSE)</f>
        <v>#N/A</v>
      </c>
    </row>
    <row r="5111" spans="1:18" x14ac:dyDescent="0.25">
      <c r="A5111" s="202"/>
      <c r="B5111" s="203"/>
      <c r="C5111" s="204"/>
      <c r="D5111" s="204"/>
      <c r="E5111" s="204"/>
      <c r="F5111" s="204"/>
      <c r="G5111" s="204"/>
      <c r="H5111" s="131"/>
      <c r="I5111" s="204"/>
      <c r="J5111" s="204"/>
      <c r="K5111" s="205"/>
      <c r="L5111" s="205"/>
      <c r="M5111" s="205"/>
      <c r="N5111" s="227">
        <f>Table7[[#This Row],[Drug Cost]]+Table7[[#This Row],[Drug Markup]]+Table7[[#This Row],[Drug Dispensing Fee]]</f>
        <v>0</v>
      </c>
      <c r="O5111" s="132"/>
      <c r="P5111" s="205">
        <f>Table7[[#This Row],[Total Drug Cost]]-Table7[[#This Row],[Total Third-party Pay]]</f>
        <v>0</v>
      </c>
      <c r="Q5111" s="205"/>
      <c r="R5111" s="70" t="e">
        <f>VLOOKUP(Table7[[#This Row],[Patient PHN]],'[1]MASTER LIST'!$C:$D,2,FALSE)</f>
        <v>#N/A</v>
      </c>
    </row>
    <row r="5112" spans="1:18" x14ac:dyDescent="0.25">
      <c r="A5112" s="202"/>
      <c r="B5112" s="203"/>
      <c r="C5112" s="204"/>
      <c r="D5112" s="204"/>
      <c r="E5112" s="204"/>
      <c r="F5112" s="204"/>
      <c r="G5112" s="204"/>
      <c r="H5112" s="131"/>
      <c r="I5112" s="204"/>
      <c r="J5112" s="204"/>
      <c r="K5112" s="205"/>
      <c r="L5112" s="205"/>
      <c r="M5112" s="205"/>
      <c r="N5112" s="227">
        <f>Table7[[#This Row],[Drug Cost]]+Table7[[#This Row],[Drug Markup]]+Table7[[#This Row],[Drug Dispensing Fee]]</f>
        <v>0</v>
      </c>
      <c r="O5112" s="132"/>
      <c r="P5112" s="205">
        <f>Table7[[#This Row],[Total Drug Cost]]-Table7[[#This Row],[Total Third-party Pay]]</f>
        <v>0</v>
      </c>
      <c r="Q5112" s="205"/>
      <c r="R5112" s="70" t="e">
        <f>VLOOKUP(Table7[[#This Row],[Patient PHN]],'[1]MASTER LIST'!$C:$D,2,FALSE)</f>
        <v>#N/A</v>
      </c>
    </row>
    <row r="5113" spans="1:18" x14ac:dyDescent="0.25">
      <c r="A5113" s="202"/>
      <c r="B5113" s="203"/>
      <c r="C5113" s="204"/>
      <c r="D5113" s="204"/>
      <c r="E5113" s="204"/>
      <c r="F5113" s="204"/>
      <c r="G5113" s="204"/>
      <c r="H5113" s="131"/>
      <c r="I5113" s="204"/>
      <c r="J5113" s="204"/>
      <c r="K5113" s="205"/>
      <c r="L5113" s="205"/>
      <c r="M5113" s="205"/>
      <c r="N5113" s="227">
        <f>Table7[[#This Row],[Drug Cost]]+Table7[[#This Row],[Drug Markup]]+Table7[[#This Row],[Drug Dispensing Fee]]</f>
        <v>0</v>
      </c>
      <c r="O5113" s="132"/>
      <c r="P5113" s="205">
        <f>Table7[[#This Row],[Total Drug Cost]]-Table7[[#This Row],[Total Third-party Pay]]</f>
        <v>0</v>
      </c>
      <c r="Q5113" s="205"/>
      <c r="R5113" s="70" t="e">
        <f>VLOOKUP(Table7[[#This Row],[Patient PHN]],'[1]MASTER LIST'!$C:$D,2,FALSE)</f>
        <v>#N/A</v>
      </c>
    </row>
    <row r="5114" spans="1:18" x14ac:dyDescent="0.25">
      <c r="A5114" s="202"/>
      <c r="B5114" s="203"/>
      <c r="C5114" s="204"/>
      <c r="D5114" s="204"/>
      <c r="E5114" s="204"/>
      <c r="F5114" s="204"/>
      <c r="G5114" s="204"/>
      <c r="H5114" s="131"/>
      <c r="I5114" s="204"/>
      <c r="J5114" s="204"/>
      <c r="K5114" s="205"/>
      <c r="L5114" s="205"/>
      <c r="M5114" s="205"/>
      <c r="N5114" s="227">
        <f>Table7[[#This Row],[Drug Cost]]+Table7[[#This Row],[Drug Markup]]+Table7[[#This Row],[Drug Dispensing Fee]]</f>
        <v>0</v>
      </c>
      <c r="O5114" s="132"/>
      <c r="P5114" s="205">
        <f>Table7[[#This Row],[Total Drug Cost]]-Table7[[#This Row],[Total Third-party Pay]]</f>
        <v>0</v>
      </c>
      <c r="Q5114" s="205"/>
      <c r="R5114" s="70" t="e">
        <f>VLOOKUP(Table7[[#This Row],[Patient PHN]],'[1]MASTER LIST'!$C:$D,2,FALSE)</f>
        <v>#N/A</v>
      </c>
    </row>
    <row r="5115" spans="1:18" x14ac:dyDescent="0.25">
      <c r="A5115" s="202"/>
      <c r="B5115" s="203"/>
      <c r="C5115" s="204"/>
      <c r="D5115" s="204"/>
      <c r="E5115" s="204"/>
      <c r="F5115" s="204"/>
      <c r="G5115" s="204"/>
      <c r="H5115" s="131"/>
      <c r="I5115" s="204"/>
      <c r="J5115" s="204"/>
      <c r="K5115" s="205"/>
      <c r="L5115" s="205"/>
      <c r="M5115" s="205"/>
      <c r="N5115" s="227">
        <f>Table7[[#This Row],[Drug Cost]]+Table7[[#This Row],[Drug Markup]]+Table7[[#This Row],[Drug Dispensing Fee]]</f>
        <v>0</v>
      </c>
      <c r="O5115" s="132"/>
      <c r="P5115" s="205">
        <f>Table7[[#This Row],[Total Drug Cost]]-Table7[[#This Row],[Total Third-party Pay]]</f>
        <v>0</v>
      </c>
      <c r="Q5115" s="205"/>
      <c r="R5115" s="70" t="e">
        <f>VLOOKUP(Table7[[#This Row],[Patient PHN]],'[1]MASTER LIST'!$C:$D,2,FALSE)</f>
        <v>#N/A</v>
      </c>
    </row>
    <row r="5116" spans="1:18" x14ac:dyDescent="0.25">
      <c r="A5116" s="202"/>
      <c r="B5116" s="203"/>
      <c r="C5116" s="204"/>
      <c r="D5116" s="204"/>
      <c r="E5116" s="204"/>
      <c r="F5116" s="204"/>
      <c r="G5116" s="204"/>
      <c r="H5116" s="131"/>
      <c r="I5116" s="204"/>
      <c r="J5116" s="204"/>
      <c r="K5116" s="205"/>
      <c r="L5116" s="205"/>
      <c r="M5116" s="205"/>
      <c r="N5116" s="227">
        <f>Table7[[#This Row],[Drug Cost]]+Table7[[#This Row],[Drug Markup]]+Table7[[#This Row],[Drug Dispensing Fee]]</f>
        <v>0</v>
      </c>
      <c r="O5116" s="132"/>
      <c r="P5116" s="205">
        <f>Table7[[#This Row],[Total Drug Cost]]-Table7[[#This Row],[Total Third-party Pay]]</f>
        <v>0</v>
      </c>
      <c r="Q5116" s="205"/>
      <c r="R5116" s="70" t="e">
        <f>VLOOKUP(Table7[[#This Row],[Patient PHN]],'[1]MASTER LIST'!$C:$D,2,FALSE)</f>
        <v>#N/A</v>
      </c>
    </row>
    <row r="5117" spans="1:18" x14ac:dyDescent="0.25">
      <c r="A5117" s="202"/>
      <c r="B5117" s="203"/>
      <c r="C5117" s="204"/>
      <c r="D5117" s="204"/>
      <c r="E5117" s="204"/>
      <c r="F5117" s="204"/>
      <c r="G5117" s="204"/>
      <c r="H5117" s="131"/>
      <c r="I5117" s="204"/>
      <c r="J5117" s="204"/>
      <c r="K5117" s="205"/>
      <c r="L5117" s="205"/>
      <c r="M5117" s="205"/>
      <c r="N5117" s="227">
        <f>Table7[[#This Row],[Drug Cost]]+Table7[[#This Row],[Drug Markup]]+Table7[[#This Row],[Drug Dispensing Fee]]</f>
        <v>0</v>
      </c>
      <c r="O5117" s="132"/>
      <c r="P5117" s="205">
        <f>Table7[[#This Row],[Total Drug Cost]]-Table7[[#This Row],[Total Third-party Pay]]</f>
        <v>0</v>
      </c>
      <c r="Q5117" s="205"/>
      <c r="R5117" s="70" t="e">
        <f>VLOOKUP(Table7[[#This Row],[Patient PHN]],'[1]MASTER LIST'!$C:$D,2,FALSE)</f>
        <v>#N/A</v>
      </c>
    </row>
    <row r="5118" spans="1:18" x14ac:dyDescent="0.25">
      <c r="A5118" s="202"/>
      <c r="B5118" s="203"/>
      <c r="C5118" s="204"/>
      <c r="D5118" s="204"/>
      <c r="E5118" s="204"/>
      <c r="F5118" s="204"/>
      <c r="G5118" s="204"/>
      <c r="H5118" s="131"/>
      <c r="I5118" s="204"/>
      <c r="J5118" s="204"/>
      <c r="K5118" s="205"/>
      <c r="L5118" s="205"/>
      <c r="M5118" s="205"/>
      <c r="N5118" s="227">
        <f>Table7[[#This Row],[Drug Cost]]+Table7[[#This Row],[Drug Markup]]+Table7[[#This Row],[Drug Dispensing Fee]]</f>
        <v>0</v>
      </c>
      <c r="O5118" s="132"/>
      <c r="P5118" s="205">
        <f>Table7[[#This Row],[Total Drug Cost]]-Table7[[#This Row],[Total Third-party Pay]]</f>
        <v>0</v>
      </c>
      <c r="Q5118" s="205"/>
      <c r="R5118" s="70" t="e">
        <f>VLOOKUP(Table7[[#This Row],[Patient PHN]],'[1]MASTER LIST'!$C:$D,2,FALSE)</f>
        <v>#N/A</v>
      </c>
    </row>
    <row r="5119" spans="1:18" x14ac:dyDescent="0.25">
      <c r="A5119" s="202"/>
      <c r="B5119" s="203"/>
      <c r="C5119" s="204"/>
      <c r="D5119" s="204"/>
      <c r="E5119" s="204"/>
      <c r="F5119" s="204"/>
      <c r="G5119" s="204"/>
      <c r="H5119" s="131"/>
      <c r="I5119" s="204"/>
      <c r="J5119" s="204"/>
      <c r="K5119" s="205"/>
      <c r="L5119" s="205"/>
      <c r="M5119" s="205"/>
      <c r="N5119" s="227">
        <f>Table7[[#This Row],[Drug Cost]]+Table7[[#This Row],[Drug Markup]]+Table7[[#This Row],[Drug Dispensing Fee]]</f>
        <v>0</v>
      </c>
      <c r="O5119" s="132"/>
      <c r="P5119" s="205">
        <f>Table7[[#This Row],[Total Drug Cost]]-Table7[[#This Row],[Total Third-party Pay]]</f>
        <v>0</v>
      </c>
      <c r="Q5119" s="205"/>
      <c r="R5119" s="70" t="e">
        <f>VLOOKUP(Table7[[#This Row],[Patient PHN]],'[1]MASTER LIST'!$C:$D,2,FALSE)</f>
        <v>#N/A</v>
      </c>
    </row>
    <row r="5120" spans="1:18" x14ac:dyDescent="0.25">
      <c r="A5120" s="202"/>
      <c r="B5120" s="203"/>
      <c r="C5120" s="204"/>
      <c r="D5120" s="204"/>
      <c r="E5120" s="204"/>
      <c r="F5120" s="204"/>
      <c r="G5120" s="204"/>
      <c r="H5120" s="131"/>
      <c r="I5120" s="204"/>
      <c r="J5120" s="204"/>
      <c r="K5120" s="205"/>
      <c r="L5120" s="205"/>
      <c r="M5120" s="205"/>
      <c r="N5120" s="227">
        <f>Table7[[#This Row],[Drug Cost]]+Table7[[#This Row],[Drug Markup]]+Table7[[#This Row],[Drug Dispensing Fee]]</f>
        <v>0</v>
      </c>
      <c r="O5120" s="132"/>
      <c r="P5120" s="205">
        <f>Table7[[#This Row],[Total Drug Cost]]-Table7[[#This Row],[Total Third-party Pay]]</f>
        <v>0</v>
      </c>
      <c r="Q5120" s="205"/>
      <c r="R5120" s="70" t="e">
        <f>VLOOKUP(Table7[[#This Row],[Patient PHN]],'[1]MASTER LIST'!$C:$D,2,FALSE)</f>
        <v>#N/A</v>
      </c>
    </row>
    <row r="5121" spans="1:18" x14ac:dyDescent="0.25">
      <c r="A5121" s="202"/>
      <c r="B5121" s="203"/>
      <c r="C5121" s="204"/>
      <c r="D5121" s="204"/>
      <c r="E5121" s="204"/>
      <c r="F5121" s="204"/>
      <c r="G5121" s="204"/>
      <c r="H5121" s="131"/>
      <c r="I5121" s="204"/>
      <c r="J5121" s="204"/>
      <c r="K5121" s="205"/>
      <c r="L5121" s="205"/>
      <c r="M5121" s="205"/>
      <c r="N5121" s="227">
        <f>Table7[[#This Row],[Drug Cost]]+Table7[[#This Row],[Drug Markup]]+Table7[[#This Row],[Drug Dispensing Fee]]</f>
        <v>0</v>
      </c>
      <c r="O5121" s="132"/>
      <c r="P5121" s="205">
        <f>Table7[[#This Row],[Total Drug Cost]]-Table7[[#This Row],[Total Third-party Pay]]</f>
        <v>0</v>
      </c>
      <c r="Q5121" s="205"/>
      <c r="R5121" s="70" t="e">
        <f>VLOOKUP(Table7[[#This Row],[Patient PHN]],'[1]MASTER LIST'!$C:$D,2,FALSE)</f>
        <v>#N/A</v>
      </c>
    </row>
    <row r="5122" spans="1:18" x14ac:dyDescent="0.25">
      <c r="A5122" s="202"/>
      <c r="B5122" s="203"/>
      <c r="C5122" s="204"/>
      <c r="D5122" s="204"/>
      <c r="E5122" s="204"/>
      <c r="F5122" s="204"/>
      <c r="G5122" s="204"/>
      <c r="H5122" s="131"/>
      <c r="I5122" s="204"/>
      <c r="J5122" s="204"/>
      <c r="K5122" s="205"/>
      <c r="L5122" s="205"/>
      <c r="M5122" s="205"/>
      <c r="N5122" s="227">
        <f>Table7[[#This Row],[Drug Cost]]+Table7[[#This Row],[Drug Markup]]+Table7[[#This Row],[Drug Dispensing Fee]]</f>
        <v>0</v>
      </c>
      <c r="O5122" s="132"/>
      <c r="P5122" s="205">
        <f>Table7[[#This Row],[Total Drug Cost]]-Table7[[#This Row],[Total Third-party Pay]]</f>
        <v>0</v>
      </c>
      <c r="Q5122" s="205"/>
      <c r="R5122" s="70" t="e">
        <f>VLOOKUP(Table7[[#This Row],[Patient PHN]],'[1]MASTER LIST'!$C:$D,2,FALSE)</f>
        <v>#N/A</v>
      </c>
    </row>
    <row r="5123" spans="1:18" x14ac:dyDescent="0.25">
      <c r="A5123" s="202"/>
      <c r="B5123" s="203"/>
      <c r="C5123" s="204"/>
      <c r="D5123" s="204"/>
      <c r="E5123" s="204"/>
      <c r="F5123" s="204"/>
      <c r="G5123" s="204"/>
      <c r="H5123" s="131"/>
      <c r="I5123" s="204"/>
      <c r="J5123" s="204"/>
      <c r="K5123" s="205"/>
      <c r="L5123" s="205"/>
      <c r="M5123" s="205"/>
      <c r="N5123" s="227">
        <f>Table7[[#This Row],[Drug Cost]]+Table7[[#This Row],[Drug Markup]]+Table7[[#This Row],[Drug Dispensing Fee]]</f>
        <v>0</v>
      </c>
      <c r="O5123" s="132"/>
      <c r="P5123" s="205">
        <f>Table7[[#This Row],[Total Drug Cost]]-Table7[[#This Row],[Total Third-party Pay]]</f>
        <v>0</v>
      </c>
      <c r="Q5123" s="205"/>
      <c r="R5123" s="70" t="e">
        <f>VLOOKUP(Table7[[#This Row],[Patient PHN]],'[1]MASTER LIST'!$C:$D,2,FALSE)</f>
        <v>#N/A</v>
      </c>
    </row>
    <row r="5124" spans="1:18" x14ac:dyDescent="0.25">
      <c r="A5124" s="202"/>
      <c r="B5124" s="203"/>
      <c r="C5124" s="204"/>
      <c r="D5124" s="204"/>
      <c r="E5124" s="204"/>
      <c r="F5124" s="204"/>
      <c r="G5124" s="204"/>
      <c r="H5124" s="131"/>
      <c r="I5124" s="204"/>
      <c r="J5124" s="204"/>
      <c r="K5124" s="205"/>
      <c r="L5124" s="205"/>
      <c r="M5124" s="205"/>
      <c r="N5124" s="227">
        <f>Table7[[#This Row],[Drug Cost]]+Table7[[#This Row],[Drug Markup]]+Table7[[#This Row],[Drug Dispensing Fee]]</f>
        <v>0</v>
      </c>
      <c r="O5124" s="132"/>
      <c r="P5124" s="205">
        <f>Table7[[#This Row],[Total Drug Cost]]-Table7[[#This Row],[Total Third-party Pay]]</f>
        <v>0</v>
      </c>
      <c r="Q5124" s="205"/>
      <c r="R5124" s="70" t="e">
        <f>VLOOKUP(Table7[[#This Row],[Patient PHN]],'[1]MASTER LIST'!$C:$D,2,FALSE)</f>
        <v>#N/A</v>
      </c>
    </row>
    <row r="5125" spans="1:18" x14ac:dyDescent="0.25">
      <c r="A5125" s="202"/>
      <c r="B5125" s="203"/>
      <c r="C5125" s="204"/>
      <c r="D5125" s="204"/>
      <c r="E5125" s="204"/>
      <c r="F5125" s="204"/>
      <c r="G5125" s="204"/>
      <c r="H5125" s="131"/>
      <c r="I5125" s="204"/>
      <c r="J5125" s="204"/>
      <c r="K5125" s="205"/>
      <c r="L5125" s="205"/>
      <c r="M5125" s="205"/>
      <c r="N5125" s="227">
        <f>Table7[[#This Row],[Drug Cost]]+Table7[[#This Row],[Drug Markup]]+Table7[[#This Row],[Drug Dispensing Fee]]</f>
        <v>0</v>
      </c>
      <c r="O5125" s="132"/>
      <c r="P5125" s="205">
        <f>Table7[[#This Row],[Total Drug Cost]]-Table7[[#This Row],[Total Third-party Pay]]</f>
        <v>0</v>
      </c>
      <c r="Q5125" s="205"/>
      <c r="R5125" s="70" t="e">
        <f>VLOOKUP(Table7[[#This Row],[Patient PHN]],'[1]MASTER LIST'!$C:$D,2,FALSE)</f>
        <v>#N/A</v>
      </c>
    </row>
    <row r="5126" spans="1:18" x14ac:dyDescent="0.25">
      <c r="A5126" s="202"/>
      <c r="B5126" s="203"/>
      <c r="C5126" s="204"/>
      <c r="D5126" s="204"/>
      <c r="E5126" s="204"/>
      <c r="F5126" s="204"/>
      <c r="G5126" s="204"/>
      <c r="H5126" s="131"/>
      <c r="I5126" s="204"/>
      <c r="J5126" s="204"/>
      <c r="K5126" s="205"/>
      <c r="L5126" s="205"/>
      <c r="M5126" s="205"/>
      <c r="N5126" s="227">
        <f>Table7[[#This Row],[Drug Cost]]+Table7[[#This Row],[Drug Markup]]+Table7[[#This Row],[Drug Dispensing Fee]]</f>
        <v>0</v>
      </c>
      <c r="O5126" s="132"/>
      <c r="P5126" s="205">
        <f>Table7[[#This Row],[Total Drug Cost]]-Table7[[#This Row],[Total Third-party Pay]]</f>
        <v>0</v>
      </c>
      <c r="Q5126" s="205"/>
      <c r="R5126" s="70" t="e">
        <f>VLOOKUP(Table7[[#This Row],[Patient PHN]],'[1]MASTER LIST'!$C:$D,2,FALSE)</f>
        <v>#N/A</v>
      </c>
    </row>
    <row r="5127" spans="1:18" x14ac:dyDescent="0.25">
      <c r="A5127" s="202"/>
      <c r="B5127" s="203"/>
      <c r="C5127" s="204"/>
      <c r="D5127" s="204"/>
      <c r="E5127" s="204"/>
      <c r="F5127" s="204"/>
      <c r="G5127" s="204"/>
      <c r="H5127" s="131"/>
      <c r="I5127" s="204"/>
      <c r="J5127" s="204"/>
      <c r="K5127" s="205"/>
      <c r="L5127" s="205"/>
      <c r="M5127" s="205"/>
      <c r="N5127" s="227">
        <f>Table7[[#This Row],[Drug Cost]]+Table7[[#This Row],[Drug Markup]]+Table7[[#This Row],[Drug Dispensing Fee]]</f>
        <v>0</v>
      </c>
      <c r="O5127" s="132"/>
      <c r="P5127" s="205">
        <f>Table7[[#This Row],[Total Drug Cost]]-Table7[[#This Row],[Total Third-party Pay]]</f>
        <v>0</v>
      </c>
      <c r="Q5127" s="205"/>
      <c r="R5127" s="70" t="e">
        <f>VLOOKUP(Table7[[#This Row],[Patient PHN]],'[1]MASTER LIST'!$C:$D,2,FALSE)</f>
        <v>#N/A</v>
      </c>
    </row>
    <row r="5128" spans="1:18" x14ac:dyDescent="0.25">
      <c r="A5128" s="202"/>
      <c r="B5128" s="203"/>
      <c r="C5128" s="204"/>
      <c r="D5128" s="204"/>
      <c r="E5128" s="204"/>
      <c r="F5128" s="204"/>
      <c r="G5128" s="204"/>
      <c r="H5128" s="131"/>
      <c r="I5128" s="204"/>
      <c r="J5128" s="204"/>
      <c r="K5128" s="205"/>
      <c r="L5128" s="205"/>
      <c r="M5128" s="205"/>
      <c r="N5128" s="227">
        <f>Table7[[#This Row],[Drug Cost]]+Table7[[#This Row],[Drug Markup]]+Table7[[#This Row],[Drug Dispensing Fee]]</f>
        <v>0</v>
      </c>
      <c r="O5128" s="132"/>
      <c r="P5128" s="205">
        <f>Table7[[#This Row],[Total Drug Cost]]-Table7[[#This Row],[Total Third-party Pay]]</f>
        <v>0</v>
      </c>
      <c r="Q5128" s="205"/>
      <c r="R5128" s="70" t="e">
        <f>VLOOKUP(Table7[[#This Row],[Patient PHN]],'[1]MASTER LIST'!$C:$D,2,FALSE)</f>
        <v>#N/A</v>
      </c>
    </row>
    <row r="5129" spans="1:18" x14ac:dyDescent="0.25">
      <c r="A5129" s="202"/>
      <c r="B5129" s="203"/>
      <c r="C5129" s="204"/>
      <c r="D5129" s="204"/>
      <c r="E5129" s="204"/>
      <c r="F5129" s="204"/>
      <c r="G5129" s="204"/>
      <c r="H5129" s="131"/>
      <c r="I5129" s="204"/>
      <c r="J5129" s="204"/>
      <c r="K5129" s="205"/>
      <c r="L5129" s="205"/>
      <c r="M5129" s="205"/>
      <c r="N5129" s="227">
        <f>Table7[[#This Row],[Drug Cost]]+Table7[[#This Row],[Drug Markup]]+Table7[[#This Row],[Drug Dispensing Fee]]</f>
        <v>0</v>
      </c>
      <c r="O5129" s="132"/>
      <c r="P5129" s="205">
        <f>Table7[[#This Row],[Total Drug Cost]]-Table7[[#This Row],[Total Third-party Pay]]</f>
        <v>0</v>
      </c>
      <c r="Q5129" s="205"/>
      <c r="R5129" s="70" t="e">
        <f>VLOOKUP(Table7[[#This Row],[Patient PHN]],'[1]MASTER LIST'!$C:$D,2,FALSE)</f>
        <v>#N/A</v>
      </c>
    </row>
    <row r="5130" spans="1:18" x14ac:dyDescent="0.25">
      <c r="A5130" s="202"/>
      <c r="B5130" s="203"/>
      <c r="C5130" s="204"/>
      <c r="D5130" s="204"/>
      <c r="E5130" s="204"/>
      <c r="F5130" s="204"/>
      <c r="G5130" s="204"/>
      <c r="H5130" s="131"/>
      <c r="I5130" s="204"/>
      <c r="J5130" s="204"/>
      <c r="K5130" s="205"/>
      <c r="L5130" s="205"/>
      <c r="M5130" s="205"/>
      <c r="N5130" s="227">
        <f>Table7[[#This Row],[Drug Cost]]+Table7[[#This Row],[Drug Markup]]+Table7[[#This Row],[Drug Dispensing Fee]]</f>
        <v>0</v>
      </c>
      <c r="O5130" s="132"/>
      <c r="P5130" s="205">
        <f>Table7[[#This Row],[Total Drug Cost]]-Table7[[#This Row],[Total Third-party Pay]]</f>
        <v>0</v>
      </c>
      <c r="Q5130" s="205"/>
      <c r="R5130" s="70" t="e">
        <f>VLOOKUP(Table7[[#This Row],[Patient PHN]],'[1]MASTER LIST'!$C:$D,2,FALSE)</f>
        <v>#N/A</v>
      </c>
    </row>
    <row r="5131" spans="1:18" x14ac:dyDescent="0.25">
      <c r="A5131" s="202"/>
      <c r="B5131" s="203"/>
      <c r="C5131" s="204"/>
      <c r="D5131" s="204"/>
      <c r="E5131" s="204"/>
      <c r="F5131" s="204"/>
      <c r="G5131" s="204"/>
      <c r="H5131" s="131"/>
      <c r="I5131" s="204"/>
      <c r="J5131" s="204"/>
      <c r="K5131" s="205"/>
      <c r="L5131" s="205"/>
      <c r="M5131" s="205"/>
      <c r="N5131" s="227">
        <f>Table7[[#This Row],[Drug Cost]]+Table7[[#This Row],[Drug Markup]]+Table7[[#This Row],[Drug Dispensing Fee]]</f>
        <v>0</v>
      </c>
      <c r="O5131" s="132"/>
      <c r="P5131" s="205">
        <f>Table7[[#This Row],[Total Drug Cost]]-Table7[[#This Row],[Total Third-party Pay]]</f>
        <v>0</v>
      </c>
      <c r="Q5131" s="205"/>
      <c r="R5131" s="70" t="e">
        <f>VLOOKUP(Table7[[#This Row],[Patient PHN]],'[1]MASTER LIST'!$C:$D,2,FALSE)</f>
        <v>#N/A</v>
      </c>
    </row>
    <row r="5132" spans="1:18" x14ac:dyDescent="0.25">
      <c r="A5132" s="202"/>
      <c r="B5132" s="203"/>
      <c r="C5132" s="204"/>
      <c r="D5132" s="204"/>
      <c r="E5132" s="204"/>
      <c r="F5132" s="204"/>
      <c r="G5132" s="204"/>
      <c r="H5132" s="131"/>
      <c r="I5132" s="204"/>
      <c r="J5132" s="204"/>
      <c r="K5132" s="205"/>
      <c r="L5132" s="205"/>
      <c r="M5132" s="205"/>
      <c r="N5132" s="227">
        <f>Table7[[#This Row],[Drug Cost]]+Table7[[#This Row],[Drug Markup]]+Table7[[#This Row],[Drug Dispensing Fee]]</f>
        <v>0</v>
      </c>
      <c r="O5132" s="132"/>
      <c r="P5132" s="205">
        <f>Table7[[#This Row],[Total Drug Cost]]-Table7[[#This Row],[Total Third-party Pay]]</f>
        <v>0</v>
      </c>
      <c r="Q5132" s="205"/>
      <c r="R5132" s="70" t="e">
        <f>VLOOKUP(Table7[[#This Row],[Patient PHN]],'[1]MASTER LIST'!$C:$D,2,FALSE)</f>
        <v>#N/A</v>
      </c>
    </row>
    <row r="5133" spans="1:18" x14ac:dyDescent="0.25">
      <c r="A5133" s="202"/>
      <c r="B5133" s="203"/>
      <c r="C5133" s="204"/>
      <c r="D5133" s="204"/>
      <c r="E5133" s="204"/>
      <c r="F5133" s="204"/>
      <c r="G5133" s="204"/>
      <c r="H5133" s="131"/>
      <c r="I5133" s="204"/>
      <c r="J5133" s="204"/>
      <c r="K5133" s="205"/>
      <c r="L5133" s="205"/>
      <c r="M5133" s="205"/>
      <c r="N5133" s="227">
        <f>Table7[[#This Row],[Drug Cost]]+Table7[[#This Row],[Drug Markup]]+Table7[[#This Row],[Drug Dispensing Fee]]</f>
        <v>0</v>
      </c>
      <c r="O5133" s="132"/>
      <c r="P5133" s="205">
        <f>Table7[[#This Row],[Total Drug Cost]]-Table7[[#This Row],[Total Third-party Pay]]</f>
        <v>0</v>
      </c>
      <c r="Q5133" s="205"/>
      <c r="R5133" s="70" t="e">
        <f>VLOOKUP(Table7[[#This Row],[Patient PHN]],'[1]MASTER LIST'!$C:$D,2,FALSE)</f>
        <v>#N/A</v>
      </c>
    </row>
    <row r="5134" spans="1:18" x14ac:dyDescent="0.25">
      <c r="A5134" s="202"/>
      <c r="B5134" s="203"/>
      <c r="C5134" s="204"/>
      <c r="D5134" s="204"/>
      <c r="E5134" s="204"/>
      <c r="F5134" s="204"/>
      <c r="G5134" s="204"/>
      <c r="H5134" s="131"/>
      <c r="I5134" s="204"/>
      <c r="J5134" s="204"/>
      <c r="K5134" s="205"/>
      <c r="L5134" s="205"/>
      <c r="M5134" s="205"/>
      <c r="N5134" s="227">
        <f>Table7[[#This Row],[Drug Cost]]+Table7[[#This Row],[Drug Markup]]+Table7[[#This Row],[Drug Dispensing Fee]]</f>
        <v>0</v>
      </c>
      <c r="O5134" s="132"/>
      <c r="P5134" s="205">
        <f>Table7[[#This Row],[Total Drug Cost]]-Table7[[#This Row],[Total Third-party Pay]]</f>
        <v>0</v>
      </c>
      <c r="Q5134" s="205"/>
      <c r="R5134" s="70" t="e">
        <f>VLOOKUP(Table7[[#This Row],[Patient PHN]],'[1]MASTER LIST'!$C:$D,2,FALSE)</f>
        <v>#N/A</v>
      </c>
    </row>
    <row r="5135" spans="1:18" x14ac:dyDescent="0.25">
      <c r="A5135" s="202"/>
      <c r="B5135" s="203"/>
      <c r="C5135" s="204"/>
      <c r="D5135" s="204"/>
      <c r="E5135" s="204"/>
      <c r="F5135" s="204"/>
      <c r="G5135" s="204"/>
      <c r="H5135" s="131"/>
      <c r="I5135" s="204"/>
      <c r="J5135" s="204"/>
      <c r="K5135" s="205"/>
      <c r="L5135" s="205"/>
      <c r="M5135" s="205"/>
      <c r="N5135" s="227">
        <f>Table7[[#This Row],[Drug Cost]]+Table7[[#This Row],[Drug Markup]]+Table7[[#This Row],[Drug Dispensing Fee]]</f>
        <v>0</v>
      </c>
      <c r="O5135" s="132"/>
      <c r="P5135" s="205">
        <f>Table7[[#This Row],[Total Drug Cost]]-Table7[[#This Row],[Total Third-party Pay]]</f>
        <v>0</v>
      </c>
      <c r="Q5135" s="205"/>
      <c r="R5135" s="70" t="e">
        <f>VLOOKUP(Table7[[#This Row],[Patient PHN]],'[1]MASTER LIST'!$C:$D,2,FALSE)</f>
        <v>#N/A</v>
      </c>
    </row>
    <row r="5136" spans="1:18" x14ac:dyDescent="0.25">
      <c r="A5136" s="202"/>
      <c r="B5136" s="203"/>
      <c r="C5136" s="204"/>
      <c r="D5136" s="204"/>
      <c r="E5136" s="204"/>
      <c r="F5136" s="204"/>
      <c r="G5136" s="204"/>
      <c r="H5136" s="131"/>
      <c r="I5136" s="204"/>
      <c r="J5136" s="204"/>
      <c r="K5136" s="205"/>
      <c r="L5136" s="205"/>
      <c r="M5136" s="205"/>
      <c r="N5136" s="227">
        <f>Table7[[#This Row],[Drug Cost]]+Table7[[#This Row],[Drug Markup]]+Table7[[#This Row],[Drug Dispensing Fee]]</f>
        <v>0</v>
      </c>
      <c r="O5136" s="132"/>
      <c r="P5136" s="205">
        <f>Table7[[#This Row],[Total Drug Cost]]-Table7[[#This Row],[Total Third-party Pay]]</f>
        <v>0</v>
      </c>
      <c r="Q5136" s="205"/>
      <c r="R5136" s="70" t="e">
        <f>VLOOKUP(Table7[[#This Row],[Patient PHN]],'[1]MASTER LIST'!$C:$D,2,FALSE)</f>
        <v>#N/A</v>
      </c>
    </row>
    <row r="5137" spans="1:18" x14ac:dyDescent="0.25">
      <c r="A5137" s="202"/>
      <c r="B5137" s="203"/>
      <c r="C5137" s="204"/>
      <c r="D5137" s="204"/>
      <c r="E5137" s="204"/>
      <c r="F5137" s="204"/>
      <c r="G5137" s="204"/>
      <c r="H5137" s="131"/>
      <c r="I5137" s="204"/>
      <c r="J5137" s="204"/>
      <c r="K5137" s="205"/>
      <c r="L5137" s="205"/>
      <c r="M5137" s="205"/>
      <c r="N5137" s="227">
        <f>Table7[[#This Row],[Drug Cost]]+Table7[[#This Row],[Drug Markup]]+Table7[[#This Row],[Drug Dispensing Fee]]</f>
        <v>0</v>
      </c>
      <c r="O5137" s="132"/>
      <c r="P5137" s="205">
        <f>Table7[[#This Row],[Total Drug Cost]]-Table7[[#This Row],[Total Third-party Pay]]</f>
        <v>0</v>
      </c>
      <c r="Q5137" s="205"/>
      <c r="R5137" s="70" t="e">
        <f>VLOOKUP(Table7[[#This Row],[Patient PHN]],'[1]MASTER LIST'!$C:$D,2,FALSE)</f>
        <v>#N/A</v>
      </c>
    </row>
    <row r="5138" spans="1:18" x14ac:dyDescent="0.25">
      <c r="A5138" s="202"/>
      <c r="B5138" s="203"/>
      <c r="C5138" s="204"/>
      <c r="D5138" s="204"/>
      <c r="E5138" s="204"/>
      <c r="F5138" s="204"/>
      <c r="G5138" s="204"/>
      <c r="H5138" s="131"/>
      <c r="I5138" s="204"/>
      <c r="J5138" s="204"/>
      <c r="K5138" s="205"/>
      <c r="L5138" s="205"/>
      <c r="M5138" s="205"/>
      <c r="N5138" s="227">
        <f>Table7[[#This Row],[Drug Cost]]+Table7[[#This Row],[Drug Markup]]+Table7[[#This Row],[Drug Dispensing Fee]]</f>
        <v>0</v>
      </c>
      <c r="O5138" s="132"/>
      <c r="P5138" s="205">
        <f>Table7[[#This Row],[Total Drug Cost]]-Table7[[#This Row],[Total Third-party Pay]]</f>
        <v>0</v>
      </c>
      <c r="Q5138" s="205"/>
      <c r="R5138" s="70" t="e">
        <f>VLOOKUP(Table7[[#This Row],[Patient PHN]],'[1]MASTER LIST'!$C:$D,2,FALSE)</f>
        <v>#N/A</v>
      </c>
    </row>
    <row r="5139" spans="1:18" x14ac:dyDescent="0.25">
      <c r="A5139" s="202"/>
      <c r="B5139" s="203"/>
      <c r="C5139" s="204"/>
      <c r="D5139" s="204"/>
      <c r="E5139" s="204"/>
      <c r="F5139" s="204"/>
      <c r="G5139" s="204"/>
      <c r="H5139" s="131"/>
      <c r="I5139" s="204"/>
      <c r="J5139" s="204"/>
      <c r="K5139" s="205"/>
      <c r="L5139" s="205"/>
      <c r="M5139" s="205"/>
      <c r="N5139" s="227">
        <f>Table7[[#This Row],[Drug Cost]]+Table7[[#This Row],[Drug Markup]]+Table7[[#This Row],[Drug Dispensing Fee]]</f>
        <v>0</v>
      </c>
      <c r="O5139" s="132"/>
      <c r="P5139" s="205">
        <f>Table7[[#This Row],[Total Drug Cost]]-Table7[[#This Row],[Total Third-party Pay]]</f>
        <v>0</v>
      </c>
      <c r="Q5139" s="205"/>
      <c r="R5139" s="70" t="e">
        <f>VLOOKUP(Table7[[#This Row],[Patient PHN]],'[1]MASTER LIST'!$C:$D,2,FALSE)</f>
        <v>#N/A</v>
      </c>
    </row>
    <row r="5140" spans="1:18" x14ac:dyDescent="0.25">
      <c r="A5140" s="202"/>
      <c r="B5140" s="203"/>
      <c r="C5140" s="204"/>
      <c r="D5140" s="204"/>
      <c r="E5140" s="204"/>
      <c r="F5140" s="204"/>
      <c r="G5140" s="204"/>
      <c r="H5140" s="131"/>
      <c r="I5140" s="204"/>
      <c r="J5140" s="204"/>
      <c r="K5140" s="205"/>
      <c r="L5140" s="205"/>
      <c r="M5140" s="205"/>
      <c r="N5140" s="227">
        <f>Table7[[#This Row],[Drug Cost]]+Table7[[#This Row],[Drug Markup]]+Table7[[#This Row],[Drug Dispensing Fee]]</f>
        <v>0</v>
      </c>
      <c r="O5140" s="132"/>
      <c r="P5140" s="205">
        <f>Table7[[#This Row],[Total Drug Cost]]-Table7[[#This Row],[Total Third-party Pay]]</f>
        <v>0</v>
      </c>
      <c r="Q5140" s="205"/>
      <c r="R5140" s="70" t="e">
        <f>VLOOKUP(Table7[[#This Row],[Patient PHN]],'[1]MASTER LIST'!$C:$D,2,FALSE)</f>
        <v>#N/A</v>
      </c>
    </row>
    <row r="5141" spans="1:18" x14ac:dyDescent="0.25">
      <c r="A5141" s="202"/>
      <c r="B5141" s="203"/>
      <c r="C5141" s="204"/>
      <c r="D5141" s="204"/>
      <c r="E5141" s="204"/>
      <c r="F5141" s="204"/>
      <c r="G5141" s="204"/>
      <c r="H5141" s="131"/>
      <c r="I5141" s="204"/>
      <c r="J5141" s="204"/>
      <c r="K5141" s="205"/>
      <c r="L5141" s="205"/>
      <c r="M5141" s="205"/>
      <c r="N5141" s="227">
        <f>Table7[[#This Row],[Drug Cost]]+Table7[[#This Row],[Drug Markup]]+Table7[[#This Row],[Drug Dispensing Fee]]</f>
        <v>0</v>
      </c>
      <c r="O5141" s="132"/>
      <c r="P5141" s="205">
        <f>Table7[[#This Row],[Total Drug Cost]]-Table7[[#This Row],[Total Third-party Pay]]</f>
        <v>0</v>
      </c>
      <c r="Q5141" s="205"/>
      <c r="R5141" s="70" t="e">
        <f>VLOOKUP(Table7[[#This Row],[Patient PHN]],'[1]MASTER LIST'!$C:$D,2,FALSE)</f>
        <v>#N/A</v>
      </c>
    </row>
    <row r="5142" spans="1:18" x14ac:dyDescent="0.25">
      <c r="A5142" s="202"/>
      <c r="B5142" s="203"/>
      <c r="C5142" s="204"/>
      <c r="D5142" s="204"/>
      <c r="E5142" s="204"/>
      <c r="F5142" s="204"/>
      <c r="G5142" s="204"/>
      <c r="H5142" s="131"/>
      <c r="I5142" s="204"/>
      <c r="J5142" s="204"/>
      <c r="K5142" s="205"/>
      <c r="L5142" s="205"/>
      <c r="M5142" s="205"/>
      <c r="N5142" s="227">
        <f>Table7[[#This Row],[Drug Cost]]+Table7[[#This Row],[Drug Markup]]+Table7[[#This Row],[Drug Dispensing Fee]]</f>
        <v>0</v>
      </c>
      <c r="O5142" s="132"/>
      <c r="P5142" s="205">
        <f>Table7[[#This Row],[Total Drug Cost]]-Table7[[#This Row],[Total Third-party Pay]]</f>
        <v>0</v>
      </c>
      <c r="Q5142" s="205"/>
      <c r="R5142" s="70" t="e">
        <f>VLOOKUP(Table7[[#This Row],[Patient PHN]],'[1]MASTER LIST'!$C:$D,2,FALSE)</f>
        <v>#N/A</v>
      </c>
    </row>
    <row r="5143" spans="1:18" x14ac:dyDescent="0.25">
      <c r="A5143" s="202"/>
      <c r="B5143" s="203"/>
      <c r="C5143" s="204"/>
      <c r="D5143" s="204"/>
      <c r="E5143" s="204"/>
      <c r="F5143" s="204"/>
      <c r="G5143" s="204"/>
      <c r="H5143" s="131"/>
      <c r="I5143" s="204"/>
      <c r="J5143" s="204"/>
      <c r="K5143" s="205"/>
      <c r="L5143" s="205"/>
      <c r="M5143" s="205"/>
      <c r="N5143" s="227">
        <f>Table7[[#This Row],[Drug Cost]]+Table7[[#This Row],[Drug Markup]]+Table7[[#This Row],[Drug Dispensing Fee]]</f>
        <v>0</v>
      </c>
      <c r="O5143" s="132"/>
      <c r="P5143" s="205">
        <f>Table7[[#This Row],[Total Drug Cost]]-Table7[[#This Row],[Total Third-party Pay]]</f>
        <v>0</v>
      </c>
      <c r="Q5143" s="205"/>
      <c r="R5143" s="70" t="e">
        <f>VLOOKUP(Table7[[#This Row],[Patient PHN]],'[1]MASTER LIST'!$C:$D,2,FALSE)</f>
        <v>#N/A</v>
      </c>
    </row>
    <row r="5144" spans="1:18" x14ac:dyDescent="0.25">
      <c r="A5144" s="202"/>
      <c r="B5144" s="203"/>
      <c r="C5144" s="204"/>
      <c r="D5144" s="204"/>
      <c r="E5144" s="204"/>
      <c r="F5144" s="204"/>
      <c r="G5144" s="204"/>
      <c r="H5144" s="131"/>
      <c r="I5144" s="204"/>
      <c r="J5144" s="204"/>
      <c r="K5144" s="205"/>
      <c r="L5144" s="205"/>
      <c r="M5144" s="205"/>
      <c r="N5144" s="227">
        <f>Table7[[#This Row],[Drug Cost]]+Table7[[#This Row],[Drug Markup]]+Table7[[#This Row],[Drug Dispensing Fee]]</f>
        <v>0</v>
      </c>
      <c r="O5144" s="132"/>
      <c r="P5144" s="205">
        <f>Table7[[#This Row],[Total Drug Cost]]-Table7[[#This Row],[Total Third-party Pay]]</f>
        <v>0</v>
      </c>
      <c r="Q5144" s="205"/>
      <c r="R5144" s="70" t="e">
        <f>VLOOKUP(Table7[[#This Row],[Patient PHN]],'[1]MASTER LIST'!$C:$D,2,FALSE)</f>
        <v>#N/A</v>
      </c>
    </row>
    <row r="5145" spans="1:18" x14ac:dyDescent="0.25">
      <c r="A5145" s="202"/>
      <c r="B5145" s="203"/>
      <c r="C5145" s="204"/>
      <c r="D5145" s="204"/>
      <c r="E5145" s="204"/>
      <c r="F5145" s="204"/>
      <c r="G5145" s="204"/>
      <c r="H5145" s="131"/>
      <c r="I5145" s="204"/>
      <c r="J5145" s="204"/>
      <c r="K5145" s="205"/>
      <c r="L5145" s="205"/>
      <c r="M5145" s="205"/>
      <c r="N5145" s="227">
        <f>Table7[[#This Row],[Drug Cost]]+Table7[[#This Row],[Drug Markup]]+Table7[[#This Row],[Drug Dispensing Fee]]</f>
        <v>0</v>
      </c>
      <c r="O5145" s="132"/>
      <c r="P5145" s="205">
        <f>Table7[[#This Row],[Total Drug Cost]]-Table7[[#This Row],[Total Third-party Pay]]</f>
        <v>0</v>
      </c>
      <c r="Q5145" s="205"/>
      <c r="R5145" s="70" t="e">
        <f>VLOOKUP(Table7[[#This Row],[Patient PHN]],'[1]MASTER LIST'!$C:$D,2,FALSE)</f>
        <v>#N/A</v>
      </c>
    </row>
    <row r="5146" spans="1:18" x14ac:dyDescent="0.25">
      <c r="A5146" s="202"/>
      <c r="B5146" s="203"/>
      <c r="C5146" s="204"/>
      <c r="D5146" s="204"/>
      <c r="E5146" s="204"/>
      <c r="F5146" s="204"/>
      <c r="G5146" s="204"/>
      <c r="H5146" s="131"/>
      <c r="I5146" s="204"/>
      <c r="J5146" s="204"/>
      <c r="K5146" s="205"/>
      <c r="L5146" s="205"/>
      <c r="M5146" s="205"/>
      <c r="N5146" s="227">
        <f>Table7[[#This Row],[Drug Cost]]+Table7[[#This Row],[Drug Markup]]+Table7[[#This Row],[Drug Dispensing Fee]]</f>
        <v>0</v>
      </c>
      <c r="O5146" s="132"/>
      <c r="P5146" s="205">
        <f>Table7[[#This Row],[Total Drug Cost]]-Table7[[#This Row],[Total Third-party Pay]]</f>
        <v>0</v>
      </c>
      <c r="Q5146" s="205"/>
      <c r="R5146" s="70" t="e">
        <f>VLOOKUP(Table7[[#This Row],[Patient PHN]],'[1]MASTER LIST'!$C:$D,2,FALSE)</f>
        <v>#N/A</v>
      </c>
    </row>
    <row r="5147" spans="1:18" x14ac:dyDescent="0.25">
      <c r="A5147" s="202"/>
      <c r="B5147" s="203"/>
      <c r="C5147" s="204"/>
      <c r="D5147" s="204"/>
      <c r="E5147" s="204"/>
      <c r="F5147" s="204"/>
      <c r="G5147" s="204"/>
      <c r="H5147" s="131"/>
      <c r="I5147" s="204"/>
      <c r="J5147" s="204"/>
      <c r="K5147" s="205"/>
      <c r="L5147" s="205"/>
      <c r="M5147" s="205"/>
      <c r="N5147" s="227">
        <f>Table7[[#This Row],[Drug Cost]]+Table7[[#This Row],[Drug Markup]]+Table7[[#This Row],[Drug Dispensing Fee]]</f>
        <v>0</v>
      </c>
      <c r="O5147" s="132"/>
      <c r="P5147" s="205">
        <f>Table7[[#This Row],[Total Drug Cost]]-Table7[[#This Row],[Total Third-party Pay]]</f>
        <v>0</v>
      </c>
      <c r="Q5147" s="205"/>
      <c r="R5147" s="70" t="e">
        <f>VLOOKUP(Table7[[#This Row],[Patient PHN]],'[1]MASTER LIST'!$C:$D,2,FALSE)</f>
        <v>#N/A</v>
      </c>
    </row>
    <row r="5148" spans="1:18" x14ac:dyDescent="0.25">
      <c r="A5148" s="202"/>
      <c r="B5148" s="203"/>
      <c r="C5148" s="204"/>
      <c r="D5148" s="204"/>
      <c r="E5148" s="204"/>
      <c r="F5148" s="204"/>
      <c r="G5148" s="204"/>
      <c r="H5148" s="131"/>
      <c r="I5148" s="204"/>
      <c r="J5148" s="204"/>
      <c r="K5148" s="205"/>
      <c r="L5148" s="205"/>
      <c r="M5148" s="205"/>
      <c r="N5148" s="227">
        <f>Table7[[#This Row],[Drug Cost]]+Table7[[#This Row],[Drug Markup]]+Table7[[#This Row],[Drug Dispensing Fee]]</f>
        <v>0</v>
      </c>
      <c r="O5148" s="132"/>
      <c r="P5148" s="205">
        <f>Table7[[#This Row],[Total Drug Cost]]-Table7[[#This Row],[Total Third-party Pay]]</f>
        <v>0</v>
      </c>
      <c r="Q5148" s="205"/>
      <c r="R5148" s="70" t="e">
        <f>VLOOKUP(Table7[[#This Row],[Patient PHN]],'[1]MASTER LIST'!$C:$D,2,FALSE)</f>
        <v>#N/A</v>
      </c>
    </row>
    <row r="5149" spans="1:18" x14ac:dyDescent="0.25">
      <c r="A5149" s="202"/>
      <c r="B5149" s="203"/>
      <c r="C5149" s="204"/>
      <c r="D5149" s="204"/>
      <c r="E5149" s="204"/>
      <c r="F5149" s="204"/>
      <c r="G5149" s="204"/>
      <c r="H5149" s="131"/>
      <c r="I5149" s="204"/>
      <c r="J5149" s="204"/>
      <c r="K5149" s="205"/>
      <c r="L5149" s="205"/>
      <c r="M5149" s="205"/>
      <c r="N5149" s="227">
        <f>Table7[[#This Row],[Drug Cost]]+Table7[[#This Row],[Drug Markup]]+Table7[[#This Row],[Drug Dispensing Fee]]</f>
        <v>0</v>
      </c>
      <c r="O5149" s="132"/>
      <c r="P5149" s="205">
        <f>Table7[[#This Row],[Total Drug Cost]]-Table7[[#This Row],[Total Third-party Pay]]</f>
        <v>0</v>
      </c>
      <c r="Q5149" s="205"/>
      <c r="R5149" s="70" t="e">
        <f>VLOOKUP(Table7[[#This Row],[Patient PHN]],'[1]MASTER LIST'!$C:$D,2,FALSE)</f>
        <v>#N/A</v>
      </c>
    </row>
    <row r="5150" spans="1:18" x14ac:dyDescent="0.25">
      <c r="A5150" s="202"/>
      <c r="B5150" s="203"/>
      <c r="C5150" s="204"/>
      <c r="D5150" s="204"/>
      <c r="E5150" s="204"/>
      <c r="F5150" s="204"/>
      <c r="G5150" s="204"/>
      <c r="H5150" s="131"/>
      <c r="I5150" s="204"/>
      <c r="J5150" s="204"/>
      <c r="K5150" s="205"/>
      <c r="L5150" s="205"/>
      <c r="M5150" s="205"/>
      <c r="N5150" s="227">
        <f>Table7[[#This Row],[Drug Cost]]+Table7[[#This Row],[Drug Markup]]+Table7[[#This Row],[Drug Dispensing Fee]]</f>
        <v>0</v>
      </c>
      <c r="O5150" s="132"/>
      <c r="P5150" s="205">
        <f>Table7[[#This Row],[Total Drug Cost]]-Table7[[#This Row],[Total Third-party Pay]]</f>
        <v>0</v>
      </c>
      <c r="Q5150" s="205"/>
      <c r="R5150" s="70" t="e">
        <f>VLOOKUP(Table7[[#This Row],[Patient PHN]],'[1]MASTER LIST'!$C:$D,2,FALSE)</f>
        <v>#N/A</v>
      </c>
    </row>
    <row r="5151" spans="1:18" x14ac:dyDescent="0.25">
      <c r="A5151" s="202"/>
      <c r="B5151" s="203"/>
      <c r="C5151" s="204"/>
      <c r="D5151" s="204"/>
      <c r="E5151" s="204"/>
      <c r="F5151" s="204"/>
      <c r="G5151" s="204"/>
      <c r="H5151" s="131"/>
      <c r="I5151" s="204"/>
      <c r="J5151" s="204"/>
      <c r="K5151" s="205"/>
      <c r="L5151" s="205"/>
      <c r="M5151" s="205"/>
      <c r="N5151" s="227">
        <f>Table7[[#This Row],[Drug Cost]]+Table7[[#This Row],[Drug Markup]]+Table7[[#This Row],[Drug Dispensing Fee]]</f>
        <v>0</v>
      </c>
      <c r="O5151" s="132"/>
      <c r="P5151" s="205">
        <f>Table7[[#This Row],[Total Drug Cost]]-Table7[[#This Row],[Total Third-party Pay]]</f>
        <v>0</v>
      </c>
      <c r="Q5151" s="205"/>
      <c r="R5151" s="70" t="e">
        <f>VLOOKUP(Table7[[#This Row],[Patient PHN]],'[1]MASTER LIST'!$C:$D,2,FALSE)</f>
        <v>#N/A</v>
      </c>
    </row>
    <row r="5152" spans="1:18" x14ac:dyDescent="0.25">
      <c r="A5152" s="202"/>
      <c r="B5152" s="203"/>
      <c r="C5152" s="204"/>
      <c r="D5152" s="204"/>
      <c r="E5152" s="204"/>
      <c r="F5152" s="204"/>
      <c r="G5152" s="204"/>
      <c r="H5152" s="131"/>
      <c r="I5152" s="204"/>
      <c r="J5152" s="204"/>
      <c r="K5152" s="205"/>
      <c r="L5152" s="205"/>
      <c r="M5152" s="205"/>
      <c r="N5152" s="227">
        <f>Table7[[#This Row],[Drug Cost]]+Table7[[#This Row],[Drug Markup]]+Table7[[#This Row],[Drug Dispensing Fee]]</f>
        <v>0</v>
      </c>
      <c r="O5152" s="132"/>
      <c r="P5152" s="205">
        <f>Table7[[#This Row],[Total Drug Cost]]-Table7[[#This Row],[Total Third-party Pay]]</f>
        <v>0</v>
      </c>
      <c r="Q5152" s="205"/>
      <c r="R5152" s="70" t="e">
        <f>VLOOKUP(Table7[[#This Row],[Patient PHN]],'[1]MASTER LIST'!$C:$D,2,FALSE)</f>
        <v>#N/A</v>
      </c>
    </row>
    <row r="5153" spans="1:18" x14ac:dyDescent="0.25">
      <c r="A5153" s="202"/>
      <c r="B5153" s="203"/>
      <c r="C5153" s="204"/>
      <c r="D5153" s="204"/>
      <c r="E5153" s="204"/>
      <c r="F5153" s="204"/>
      <c r="G5153" s="204"/>
      <c r="H5153" s="131"/>
      <c r="I5153" s="204"/>
      <c r="J5153" s="204"/>
      <c r="K5153" s="205"/>
      <c r="L5153" s="205"/>
      <c r="M5153" s="205"/>
      <c r="N5153" s="227">
        <f>Table7[[#This Row],[Drug Cost]]+Table7[[#This Row],[Drug Markup]]+Table7[[#This Row],[Drug Dispensing Fee]]</f>
        <v>0</v>
      </c>
      <c r="O5153" s="132"/>
      <c r="P5153" s="205">
        <f>Table7[[#This Row],[Total Drug Cost]]-Table7[[#This Row],[Total Third-party Pay]]</f>
        <v>0</v>
      </c>
      <c r="Q5153" s="205"/>
      <c r="R5153" s="70" t="e">
        <f>VLOOKUP(Table7[[#This Row],[Patient PHN]],'[1]MASTER LIST'!$C:$D,2,FALSE)</f>
        <v>#N/A</v>
      </c>
    </row>
    <row r="5154" spans="1:18" x14ac:dyDescent="0.25">
      <c r="A5154" s="202"/>
      <c r="B5154" s="203"/>
      <c r="C5154" s="204"/>
      <c r="D5154" s="204"/>
      <c r="E5154" s="204"/>
      <c r="F5154" s="204"/>
      <c r="G5154" s="204"/>
      <c r="H5154" s="131"/>
      <c r="I5154" s="204"/>
      <c r="J5154" s="204"/>
      <c r="K5154" s="205"/>
      <c r="L5154" s="205"/>
      <c r="M5154" s="205"/>
      <c r="N5154" s="227">
        <f>Table7[[#This Row],[Drug Cost]]+Table7[[#This Row],[Drug Markup]]+Table7[[#This Row],[Drug Dispensing Fee]]</f>
        <v>0</v>
      </c>
      <c r="O5154" s="132"/>
      <c r="P5154" s="205">
        <f>Table7[[#This Row],[Total Drug Cost]]-Table7[[#This Row],[Total Third-party Pay]]</f>
        <v>0</v>
      </c>
      <c r="Q5154" s="205"/>
      <c r="R5154" s="70" t="e">
        <f>VLOOKUP(Table7[[#This Row],[Patient PHN]],'[1]MASTER LIST'!$C:$D,2,FALSE)</f>
        <v>#N/A</v>
      </c>
    </row>
    <row r="5155" spans="1:18" x14ac:dyDescent="0.25">
      <c r="A5155" s="202"/>
      <c r="B5155" s="203"/>
      <c r="C5155" s="204"/>
      <c r="D5155" s="204"/>
      <c r="E5155" s="204"/>
      <c r="F5155" s="204"/>
      <c r="G5155" s="204"/>
      <c r="H5155" s="131"/>
      <c r="I5155" s="204"/>
      <c r="J5155" s="204"/>
      <c r="K5155" s="205"/>
      <c r="L5155" s="205"/>
      <c r="M5155" s="205"/>
      <c r="N5155" s="227">
        <f>Table7[[#This Row],[Drug Cost]]+Table7[[#This Row],[Drug Markup]]+Table7[[#This Row],[Drug Dispensing Fee]]</f>
        <v>0</v>
      </c>
      <c r="O5155" s="132"/>
      <c r="P5155" s="205">
        <f>Table7[[#This Row],[Total Drug Cost]]-Table7[[#This Row],[Total Third-party Pay]]</f>
        <v>0</v>
      </c>
      <c r="Q5155" s="205"/>
      <c r="R5155" s="70" t="e">
        <f>VLOOKUP(Table7[[#This Row],[Patient PHN]],'[1]MASTER LIST'!$C:$D,2,FALSE)</f>
        <v>#N/A</v>
      </c>
    </row>
    <row r="5156" spans="1:18" x14ac:dyDescent="0.25">
      <c r="A5156" s="202"/>
      <c r="B5156" s="203"/>
      <c r="C5156" s="204"/>
      <c r="D5156" s="204"/>
      <c r="E5156" s="204"/>
      <c r="F5156" s="204"/>
      <c r="G5156" s="204"/>
      <c r="H5156" s="131"/>
      <c r="I5156" s="204"/>
      <c r="J5156" s="204"/>
      <c r="K5156" s="205"/>
      <c r="L5156" s="205"/>
      <c r="M5156" s="205"/>
      <c r="N5156" s="227">
        <f>Table7[[#This Row],[Drug Cost]]+Table7[[#This Row],[Drug Markup]]+Table7[[#This Row],[Drug Dispensing Fee]]</f>
        <v>0</v>
      </c>
      <c r="O5156" s="132"/>
      <c r="P5156" s="205">
        <f>Table7[[#This Row],[Total Drug Cost]]-Table7[[#This Row],[Total Third-party Pay]]</f>
        <v>0</v>
      </c>
      <c r="Q5156" s="205"/>
      <c r="R5156" s="70" t="e">
        <f>VLOOKUP(Table7[[#This Row],[Patient PHN]],'[1]MASTER LIST'!$C:$D,2,FALSE)</f>
        <v>#N/A</v>
      </c>
    </row>
    <row r="5157" spans="1:18" x14ac:dyDescent="0.25">
      <c r="A5157" s="202"/>
      <c r="B5157" s="203"/>
      <c r="C5157" s="204"/>
      <c r="D5157" s="204"/>
      <c r="E5157" s="204"/>
      <c r="F5157" s="204"/>
      <c r="G5157" s="204"/>
      <c r="H5157" s="131"/>
      <c r="I5157" s="204"/>
      <c r="J5157" s="204"/>
      <c r="K5157" s="205"/>
      <c r="L5157" s="205"/>
      <c r="M5157" s="205"/>
      <c r="N5157" s="227">
        <f>Table7[[#This Row],[Drug Cost]]+Table7[[#This Row],[Drug Markup]]+Table7[[#This Row],[Drug Dispensing Fee]]</f>
        <v>0</v>
      </c>
      <c r="O5157" s="132"/>
      <c r="P5157" s="205">
        <f>Table7[[#This Row],[Total Drug Cost]]-Table7[[#This Row],[Total Third-party Pay]]</f>
        <v>0</v>
      </c>
      <c r="Q5157" s="205"/>
      <c r="R5157" s="70" t="e">
        <f>VLOOKUP(Table7[[#This Row],[Patient PHN]],'[1]MASTER LIST'!$C:$D,2,FALSE)</f>
        <v>#N/A</v>
      </c>
    </row>
    <row r="5158" spans="1:18" x14ac:dyDescent="0.25">
      <c r="A5158" s="202"/>
      <c r="B5158" s="203"/>
      <c r="C5158" s="204"/>
      <c r="D5158" s="204"/>
      <c r="E5158" s="204"/>
      <c r="F5158" s="204"/>
      <c r="G5158" s="204"/>
      <c r="H5158" s="131"/>
      <c r="I5158" s="204"/>
      <c r="J5158" s="204"/>
      <c r="K5158" s="205"/>
      <c r="L5158" s="205"/>
      <c r="M5158" s="205"/>
      <c r="N5158" s="227">
        <f>Table7[[#This Row],[Drug Cost]]+Table7[[#This Row],[Drug Markup]]+Table7[[#This Row],[Drug Dispensing Fee]]</f>
        <v>0</v>
      </c>
      <c r="O5158" s="132"/>
      <c r="P5158" s="205">
        <f>Table7[[#This Row],[Total Drug Cost]]-Table7[[#This Row],[Total Third-party Pay]]</f>
        <v>0</v>
      </c>
      <c r="Q5158" s="205"/>
      <c r="R5158" s="70" t="e">
        <f>VLOOKUP(Table7[[#This Row],[Patient PHN]],'[1]MASTER LIST'!$C:$D,2,FALSE)</f>
        <v>#N/A</v>
      </c>
    </row>
    <row r="5159" spans="1:18" x14ac:dyDescent="0.25">
      <c r="A5159" s="202"/>
      <c r="B5159" s="203"/>
      <c r="C5159" s="204"/>
      <c r="D5159" s="204"/>
      <c r="E5159" s="204"/>
      <c r="F5159" s="204"/>
      <c r="G5159" s="204"/>
      <c r="H5159" s="131"/>
      <c r="I5159" s="204"/>
      <c r="J5159" s="204"/>
      <c r="K5159" s="205"/>
      <c r="L5159" s="205"/>
      <c r="M5159" s="205"/>
      <c r="N5159" s="227">
        <f>Table7[[#This Row],[Drug Cost]]+Table7[[#This Row],[Drug Markup]]+Table7[[#This Row],[Drug Dispensing Fee]]</f>
        <v>0</v>
      </c>
      <c r="O5159" s="132"/>
      <c r="P5159" s="205">
        <f>Table7[[#This Row],[Total Drug Cost]]-Table7[[#This Row],[Total Third-party Pay]]</f>
        <v>0</v>
      </c>
      <c r="Q5159" s="205"/>
      <c r="R5159" s="70" t="e">
        <f>VLOOKUP(Table7[[#This Row],[Patient PHN]],'[1]MASTER LIST'!$C:$D,2,FALSE)</f>
        <v>#N/A</v>
      </c>
    </row>
    <row r="5160" spans="1:18" x14ac:dyDescent="0.25">
      <c r="A5160" s="202"/>
      <c r="B5160" s="203"/>
      <c r="C5160" s="204"/>
      <c r="D5160" s="204"/>
      <c r="E5160" s="204"/>
      <c r="F5160" s="204"/>
      <c r="G5160" s="204"/>
      <c r="H5160" s="131"/>
      <c r="I5160" s="204"/>
      <c r="J5160" s="204"/>
      <c r="K5160" s="205"/>
      <c r="L5160" s="205"/>
      <c r="M5160" s="205"/>
      <c r="N5160" s="227">
        <f>Table7[[#This Row],[Drug Cost]]+Table7[[#This Row],[Drug Markup]]+Table7[[#This Row],[Drug Dispensing Fee]]</f>
        <v>0</v>
      </c>
      <c r="O5160" s="132"/>
      <c r="P5160" s="205">
        <f>Table7[[#This Row],[Total Drug Cost]]-Table7[[#This Row],[Total Third-party Pay]]</f>
        <v>0</v>
      </c>
      <c r="Q5160" s="205"/>
      <c r="R5160" s="70" t="e">
        <f>VLOOKUP(Table7[[#This Row],[Patient PHN]],'[1]MASTER LIST'!$C:$D,2,FALSE)</f>
        <v>#N/A</v>
      </c>
    </row>
    <row r="5161" spans="1:18" x14ac:dyDescent="0.25">
      <c r="A5161" s="202"/>
      <c r="B5161" s="203"/>
      <c r="C5161" s="204"/>
      <c r="D5161" s="204"/>
      <c r="E5161" s="204"/>
      <c r="F5161" s="204"/>
      <c r="G5161" s="204"/>
      <c r="H5161" s="131"/>
      <c r="I5161" s="204"/>
      <c r="J5161" s="204"/>
      <c r="K5161" s="205"/>
      <c r="L5161" s="205"/>
      <c r="M5161" s="205"/>
      <c r="N5161" s="227">
        <f>Table7[[#This Row],[Drug Cost]]+Table7[[#This Row],[Drug Markup]]+Table7[[#This Row],[Drug Dispensing Fee]]</f>
        <v>0</v>
      </c>
      <c r="O5161" s="132"/>
      <c r="P5161" s="205">
        <f>Table7[[#This Row],[Total Drug Cost]]-Table7[[#This Row],[Total Third-party Pay]]</f>
        <v>0</v>
      </c>
      <c r="Q5161" s="205"/>
      <c r="R5161" s="70" t="e">
        <f>VLOOKUP(Table7[[#This Row],[Patient PHN]],'[1]MASTER LIST'!$C:$D,2,FALSE)</f>
        <v>#N/A</v>
      </c>
    </row>
    <row r="5162" spans="1:18" x14ac:dyDescent="0.25">
      <c r="A5162" s="202"/>
      <c r="B5162" s="203"/>
      <c r="C5162" s="204"/>
      <c r="D5162" s="204"/>
      <c r="E5162" s="204"/>
      <c r="F5162" s="204"/>
      <c r="G5162" s="204"/>
      <c r="H5162" s="131"/>
      <c r="I5162" s="204"/>
      <c r="J5162" s="204"/>
      <c r="K5162" s="205"/>
      <c r="L5162" s="205"/>
      <c r="M5162" s="205"/>
      <c r="N5162" s="227">
        <f>Table7[[#This Row],[Drug Cost]]+Table7[[#This Row],[Drug Markup]]+Table7[[#This Row],[Drug Dispensing Fee]]</f>
        <v>0</v>
      </c>
      <c r="O5162" s="132"/>
      <c r="P5162" s="205">
        <f>Table7[[#This Row],[Total Drug Cost]]-Table7[[#This Row],[Total Third-party Pay]]</f>
        <v>0</v>
      </c>
      <c r="Q5162" s="205"/>
      <c r="R5162" s="70" t="e">
        <f>VLOOKUP(Table7[[#This Row],[Patient PHN]],'[1]MASTER LIST'!$C:$D,2,FALSE)</f>
        <v>#N/A</v>
      </c>
    </row>
    <row r="5163" spans="1:18" x14ac:dyDescent="0.25">
      <c r="A5163" s="202"/>
      <c r="B5163" s="203"/>
      <c r="C5163" s="204"/>
      <c r="D5163" s="204"/>
      <c r="E5163" s="204"/>
      <c r="F5163" s="204"/>
      <c r="G5163" s="204"/>
      <c r="H5163" s="131"/>
      <c r="I5163" s="204"/>
      <c r="J5163" s="204"/>
      <c r="K5163" s="205"/>
      <c r="L5163" s="205"/>
      <c r="M5163" s="205"/>
      <c r="N5163" s="227">
        <f>Table7[[#This Row],[Drug Cost]]+Table7[[#This Row],[Drug Markup]]+Table7[[#This Row],[Drug Dispensing Fee]]</f>
        <v>0</v>
      </c>
      <c r="O5163" s="132"/>
      <c r="P5163" s="205">
        <f>Table7[[#This Row],[Total Drug Cost]]-Table7[[#This Row],[Total Third-party Pay]]</f>
        <v>0</v>
      </c>
      <c r="Q5163" s="205"/>
      <c r="R5163" s="70" t="e">
        <f>VLOOKUP(Table7[[#This Row],[Patient PHN]],'[1]MASTER LIST'!$C:$D,2,FALSE)</f>
        <v>#N/A</v>
      </c>
    </row>
    <row r="5164" spans="1:18" x14ac:dyDescent="0.25">
      <c r="A5164" s="202"/>
      <c r="B5164" s="203"/>
      <c r="C5164" s="204"/>
      <c r="D5164" s="204"/>
      <c r="E5164" s="204"/>
      <c r="F5164" s="204"/>
      <c r="G5164" s="204"/>
      <c r="H5164" s="131"/>
      <c r="I5164" s="204"/>
      <c r="J5164" s="204"/>
      <c r="K5164" s="205"/>
      <c r="L5164" s="205"/>
      <c r="M5164" s="205"/>
      <c r="N5164" s="227">
        <f>Table7[[#This Row],[Drug Cost]]+Table7[[#This Row],[Drug Markup]]+Table7[[#This Row],[Drug Dispensing Fee]]</f>
        <v>0</v>
      </c>
      <c r="O5164" s="132"/>
      <c r="P5164" s="205">
        <f>Table7[[#This Row],[Total Drug Cost]]-Table7[[#This Row],[Total Third-party Pay]]</f>
        <v>0</v>
      </c>
      <c r="Q5164" s="205"/>
      <c r="R5164" s="70" t="e">
        <f>VLOOKUP(Table7[[#This Row],[Patient PHN]],'[1]MASTER LIST'!$C:$D,2,FALSE)</f>
        <v>#N/A</v>
      </c>
    </row>
    <row r="5165" spans="1:18" x14ac:dyDescent="0.25">
      <c r="A5165" s="202"/>
      <c r="B5165" s="203"/>
      <c r="C5165" s="204"/>
      <c r="D5165" s="204"/>
      <c r="E5165" s="204"/>
      <c r="F5165" s="204"/>
      <c r="G5165" s="204"/>
      <c r="H5165" s="131"/>
      <c r="I5165" s="204"/>
      <c r="J5165" s="204"/>
      <c r="K5165" s="205"/>
      <c r="L5165" s="205"/>
      <c r="M5165" s="205"/>
      <c r="N5165" s="227">
        <f>Table7[[#This Row],[Drug Cost]]+Table7[[#This Row],[Drug Markup]]+Table7[[#This Row],[Drug Dispensing Fee]]</f>
        <v>0</v>
      </c>
      <c r="O5165" s="132"/>
      <c r="P5165" s="205">
        <f>Table7[[#This Row],[Total Drug Cost]]-Table7[[#This Row],[Total Third-party Pay]]</f>
        <v>0</v>
      </c>
      <c r="Q5165" s="205"/>
      <c r="R5165" s="70" t="e">
        <f>VLOOKUP(Table7[[#This Row],[Patient PHN]],'[1]MASTER LIST'!$C:$D,2,FALSE)</f>
        <v>#N/A</v>
      </c>
    </row>
    <row r="5166" spans="1:18" x14ac:dyDescent="0.25">
      <c r="A5166" s="202"/>
      <c r="B5166" s="203"/>
      <c r="C5166" s="204"/>
      <c r="D5166" s="204"/>
      <c r="E5166" s="204"/>
      <c r="F5166" s="204"/>
      <c r="G5166" s="204"/>
      <c r="H5166" s="131"/>
      <c r="I5166" s="204"/>
      <c r="J5166" s="204"/>
      <c r="K5166" s="205"/>
      <c r="L5166" s="205"/>
      <c r="M5166" s="205"/>
      <c r="N5166" s="227">
        <f>Table7[[#This Row],[Drug Cost]]+Table7[[#This Row],[Drug Markup]]+Table7[[#This Row],[Drug Dispensing Fee]]</f>
        <v>0</v>
      </c>
      <c r="O5166" s="132"/>
      <c r="P5166" s="205">
        <f>Table7[[#This Row],[Total Drug Cost]]-Table7[[#This Row],[Total Third-party Pay]]</f>
        <v>0</v>
      </c>
      <c r="Q5166" s="205"/>
      <c r="R5166" s="70" t="e">
        <f>VLOOKUP(Table7[[#This Row],[Patient PHN]],'[1]MASTER LIST'!$C:$D,2,FALSE)</f>
        <v>#N/A</v>
      </c>
    </row>
    <row r="5167" spans="1:18" x14ac:dyDescent="0.25">
      <c r="A5167" s="202"/>
      <c r="B5167" s="203"/>
      <c r="C5167" s="204"/>
      <c r="D5167" s="204"/>
      <c r="E5167" s="204"/>
      <c r="F5167" s="204"/>
      <c r="G5167" s="204"/>
      <c r="H5167" s="131"/>
      <c r="I5167" s="204"/>
      <c r="J5167" s="204"/>
      <c r="K5167" s="205"/>
      <c r="L5167" s="205"/>
      <c r="M5167" s="205"/>
      <c r="N5167" s="227">
        <f>Table7[[#This Row],[Drug Cost]]+Table7[[#This Row],[Drug Markup]]+Table7[[#This Row],[Drug Dispensing Fee]]</f>
        <v>0</v>
      </c>
      <c r="O5167" s="132"/>
      <c r="P5167" s="205">
        <f>Table7[[#This Row],[Total Drug Cost]]-Table7[[#This Row],[Total Third-party Pay]]</f>
        <v>0</v>
      </c>
      <c r="Q5167" s="205"/>
      <c r="R5167" s="70" t="e">
        <f>VLOOKUP(Table7[[#This Row],[Patient PHN]],'[1]MASTER LIST'!$C:$D,2,FALSE)</f>
        <v>#N/A</v>
      </c>
    </row>
    <row r="5168" spans="1:18" x14ac:dyDescent="0.25">
      <c r="A5168" s="202"/>
      <c r="B5168" s="203"/>
      <c r="C5168" s="204"/>
      <c r="D5168" s="204"/>
      <c r="E5168" s="204"/>
      <c r="F5168" s="204"/>
      <c r="G5168" s="204"/>
      <c r="H5168" s="131"/>
      <c r="I5168" s="204"/>
      <c r="J5168" s="204"/>
      <c r="K5168" s="205"/>
      <c r="L5168" s="205"/>
      <c r="M5168" s="205"/>
      <c r="N5168" s="227">
        <f>Table7[[#This Row],[Drug Cost]]+Table7[[#This Row],[Drug Markup]]+Table7[[#This Row],[Drug Dispensing Fee]]</f>
        <v>0</v>
      </c>
      <c r="O5168" s="132"/>
      <c r="P5168" s="205">
        <f>Table7[[#This Row],[Total Drug Cost]]-Table7[[#This Row],[Total Third-party Pay]]</f>
        <v>0</v>
      </c>
      <c r="Q5168" s="205"/>
      <c r="R5168" s="70" t="e">
        <f>VLOOKUP(Table7[[#This Row],[Patient PHN]],'[1]MASTER LIST'!$C:$D,2,FALSE)</f>
        <v>#N/A</v>
      </c>
    </row>
    <row r="5169" spans="1:18" x14ac:dyDescent="0.25">
      <c r="A5169" s="202"/>
      <c r="B5169" s="203"/>
      <c r="C5169" s="204"/>
      <c r="D5169" s="204"/>
      <c r="E5169" s="204"/>
      <c r="F5169" s="204"/>
      <c r="G5169" s="204"/>
      <c r="H5169" s="131"/>
      <c r="I5169" s="204"/>
      <c r="J5169" s="204"/>
      <c r="K5169" s="205"/>
      <c r="L5169" s="205"/>
      <c r="M5169" s="205"/>
      <c r="N5169" s="227">
        <f>Table7[[#This Row],[Drug Cost]]+Table7[[#This Row],[Drug Markup]]+Table7[[#This Row],[Drug Dispensing Fee]]</f>
        <v>0</v>
      </c>
      <c r="O5169" s="132"/>
      <c r="P5169" s="205">
        <f>Table7[[#This Row],[Total Drug Cost]]-Table7[[#This Row],[Total Third-party Pay]]</f>
        <v>0</v>
      </c>
      <c r="Q5169" s="205"/>
      <c r="R5169" s="70" t="e">
        <f>VLOOKUP(Table7[[#This Row],[Patient PHN]],'[1]MASTER LIST'!$C:$D,2,FALSE)</f>
        <v>#N/A</v>
      </c>
    </row>
    <row r="5170" spans="1:18" x14ac:dyDescent="0.25">
      <c r="A5170" s="202"/>
      <c r="B5170" s="203"/>
      <c r="C5170" s="204"/>
      <c r="D5170" s="204"/>
      <c r="E5170" s="204"/>
      <c r="F5170" s="204"/>
      <c r="G5170" s="204"/>
      <c r="H5170" s="131"/>
      <c r="I5170" s="204"/>
      <c r="J5170" s="204"/>
      <c r="K5170" s="205"/>
      <c r="L5170" s="205"/>
      <c r="M5170" s="205"/>
      <c r="N5170" s="227">
        <f>Table7[[#This Row],[Drug Cost]]+Table7[[#This Row],[Drug Markup]]+Table7[[#This Row],[Drug Dispensing Fee]]</f>
        <v>0</v>
      </c>
      <c r="O5170" s="132"/>
      <c r="P5170" s="205">
        <f>Table7[[#This Row],[Total Drug Cost]]-Table7[[#This Row],[Total Third-party Pay]]</f>
        <v>0</v>
      </c>
      <c r="Q5170" s="205"/>
      <c r="R5170" s="70" t="e">
        <f>VLOOKUP(Table7[[#This Row],[Patient PHN]],'[1]MASTER LIST'!$C:$D,2,FALSE)</f>
        <v>#N/A</v>
      </c>
    </row>
    <row r="5171" spans="1:18" x14ac:dyDescent="0.25">
      <c r="A5171" s="202"/>
      <c r="B5171" s="203"/>
      <c r="C5171" s="204"/>
      <c r="D5171" s="204"/>
      <c r="E5171" s="204"/>
      <c r="F5171" s="204"/>
      <c r="G5171" s="204"/>
      <c r="H5171" s="131"/>
      <c r="I5171" s="204"/>
      <c r="J5171" s="204"/>
      <c r="K5171" s="205"/>
      <c r="L5171" s="205"/>
      <c r="M5171" s="205"/>
      <c r="N5171" s="227">
        <f>Table7[[#This Row],[Drug Cost]]+Table7[[#This Row],[Drug Markup]]+Table7[[#This Row],[Drug Dispensing Fee]]</f>
        <v>0</v>
      </c>
      <c r="O5171" s="132"/>
      <c r="P5171" s="205">
        <f>Table7[[#This Row],[Total Drug Cost]]-Table7[[#This Row],[Total Third-party Pay]]</f>
        <v>0</v>
      </c>
      <c r="Q5171" s="205"/>
      <c r="R5171" s="70" t="e">
        <f>VLOOKUP(Table7[[#This Row],[Patient PHN]],'[1]MASTER LIST'!$C:$D,2,FALSE)</f>
        <v>#N/A</v>
      </c>
    </row>
    <row r="5172" spans="1:18" x14ac:dyDescent="0.25">
      <c r="A5172" s="202"/>
      <c r="B5172" s="203"/>
      <c r="C5172" s="204"/>
      <c r="D5172" s="204"/>
      <c r="E5172" s="204"/>
      <c r="F5172" s="204"/>
      <c r="G5172" s="204"/>
      <c r="H5172" s="131"/>
      <c r="I5172" s="204"/>
      <c r="J5172" s="204"/>
      <c r="K5172" s="205"/>
      <c r="L5172" s="205"/>
      <c r="M5172" s="205"/>
      <c r="N5172" s="227">
        <f>Table7[[#This Row],[Drug Cost]]+Table7[[#This Row],[Drug Markup]]+Table7[[#This Row],[Drug Dispensing Fee]]</f>
        <v>0</v>
      </c>
      <c r="O5172" s="132"/>
      <c r="P5172" s="205">
        <f>Table7[[#This Row],[Total Drug Cost]]-Table7[[#This Row],[Total Third-party Pay]]</f>
        <v>0</v>
      </c>
      <c r="Q5172" s="205"/>
      <c r="R5172" s="70" t="e">
        <f>VLOOKUP(Table7[[#This Row],[Patient PHN]],'[1]MASTER LIST'!$C:$D,2,FALSE)</f>
        <v>#N/A</v>
      </c>
    </row>
    <row r="5173" spans="1:18" x14ac:dyDescent="0.25">
      <c r="A5173" s="202"/>
      <c r="B5173" s="203"/>
      <c r="C5173" s="204"/>
      <c r="D5173" s="204"/>
      <c r="E5173" s="204"/>
      <c r="F5173" s="204"/>
      <c r="G5173" s="204"/>
      <c r="H5173" s="131"/>
      <c r="I5173" s="204"/>
      <c r="J5173" s="204"/>
      <c r="K5173" s="205"/>
      <c r="L5173" s="205"/>
      <c r="M5173" s="205"/>
      <c r="N5173" s="227">
        <f>Table7[[#This Row],[Drug Cost]]+Table7[[#This Row],[Drug Markup]]+Table7[[#This Row],[Drug Dispensing Fee]]</f>
        <v>0</v>
      </c>
      <c r="O5173" s="132"/>
      <c r="P5173" s="205">
        <f>Table7[[#This Row],[Total Drug Cost]]-Table7[[#This Row],[Total Third-party Pay]]</f>
        <v>0</v>
      </c>
      <c r="Q5173" s="205"/>
      <c r="R5173" s="70" t="e">
        <f>VLOOKUP(Table7[[#This Row],[Patient PHN]],'[1]MASTER LIST'!$C:$D,2,FALSE)</f>
        <v>#N/A</v>
      </c>
    </row>
    <row r="5174" spans="1:18" x14ac:dyDescent="0.25">
      <c r="A5174" s="202"/>
      <c r="B5174" s="203"/>
      <c r="C5174" s="204"/>
      <c r="D5174" s="204"/>
      <c r="E5174" s="204"/>
      <c r="F5174" s="204"/>
      <c r="G5174" s="204"/>
      <c r="H5174" s="131"/>
      <c r="I5174" s="204"/>
      <c r="J5174" s="204"/>
      <c r="K5174" s="205"/>
      <c r="L5174" s="205"/>
      <c r="M5174" s="205"/>
      <c r="N5174" s="227">
        <f>Table7[[#This Row],[Drug Cost]]+Table7[[#This Row],[Drug Markup]]+Table7[[#This Row],[Drug Dispensing Fee]]</f>
        <v>0</v>
      </c>
      <c r="O5174" s="132"/>
      <c r="P5174" s="205">
        <f>Table7[[#This Row],[Total Drug Cost]]-Table7[[#This Row],[Total Third-party Pay]]</f>
        <v>0</v>
      </c>
      <c r="Q5174" s="205"/>
      <c r="R5174" s="70" t="e">
        <f>VLOOKUP(Table7[[#This Row],[Patient PHN]],'[1]MASTER LIST'!$C:$D,2,FALSE)</f>
        <v>#N/A</v>
      </c>
    </row>
    <row r="5175" spans="1:18" x14ac:dyDescent="0.25">
      <c r="A5175" s="202"/>
      <c r="B5175" s="203"/>
      <c r="C5175" s="204"/>
      <c r="D5175" s="204"/>
      <c r="E5175" s="204"/>
      <c r="F5175" s="204"/>
      <c r="G5175" s="204"/>
      <c r="H5175" s="131"/>
      <c r="I5175" s="204"/>
      <c r="J5175" s="204"/>
      <c r="K5175" s="205"/>
      <c r="L5175" s="205"/>
      <c r="M5175" s="205"/>
      <c r="N5175" s="227">
        <f>Table7[[#This Row],[Drug Cost]]+Table7[[#This Row],[Drug Markup]]+Table7[[#This Row],[Drug Dispensing Fee]]</f>
        <v>0</v>
      </c>
      <c r="O5175" s="132"/>
      <c r="P5175" s="205">
        <f>Table7[[#This Row],[Total Drug Cost]]-Table7[[#This Row],[Total Third-party Pay]]</f>
        <v>0</v>
      </c>
      <c r="Q5175" s="205"/>
      <c r="R5175" s="70" t="e">
        <f>VLOOKUP(Table7[[#This Row],[Patient PHN]],'[1]MASTER LIST'!$C:$D,2,FALSE)</f>
        <v>#N/A</v>
      </c>
    </row>
    <row r="5176" spans="1:18" x14ac:dyDescent="0.25">
      <c r="A5176" s="202"/>
      <c r="B5176" s="203"/>
      <c r="C5176" s="204"/>
      <c r="D5176" s="204"/>
      <c r="E5176" s="204"/>
      <c r="F5176" s="204"/>
      <c r="G5176" s="204"/>
      <c r="H5176" s="131"/>
      <c r="I5176" s="204"/>
      <c r="J5176" s="204"/>
      <c r="K5176" s="205"/>
      <c r="L5176" s="205"/>
      <c r="M5176" s="205"/>
      <c r="N5176" s="227">
        <f>Table7[[#This Row],[Drug Cost]]+Table7[[#This Row],[Drug Markup]]+Table7[[#This Row],[Drug Dispensing Fee]]</f>
        <v>0</v>
      </c>
      <c r="O5176" s="132"/>
      <c r="P5176" s="205">
        <f>Table7[[#This Row],[Total Drug Cost]]-Table7[[#This Row],[Total Third-party Pay]]</f>
        <v>0</v>
      </c>
      <c r="Q5176" s="205"/>
      <c r="R5176" s="70" t="e">
        <f>VLOOKUP(Table7[[#This Row],[Patient PHN]],'[1]MASTER LIST'!$C:$D,2,FALSE)</f>
        <v>#N/A</v>
      </c>
    </row>
    <row r="5177" spans="1:18" x14ac:dyDescent="0.25">
      <c r="A5177" s="202"/>
      <c r="B5177" s="203"/>
      <c r="C5177" s="204"/>
      <c r="D5177" s="204"/>
      <c r="E5177" s="204"/>
      <c r="F5177" s="204"/>
      <c r="G5177" s="204"/>
      <c r="H5177" s="131"/>
      <c r="I5177" s="204"/>
      <c r="J5177" s="204"/>
      <c r="K5177" s="205"/>
      <c r="L5177" s="205"/>
      <c r="M5177" s="205"/>
      <c r="N5177" s="227">
        <f>Table7[[#This Row],[Drug Cost]]+Table7[[#This Row],[Drug Markup]]+Table7[[#This Row],[Drug Dispensing Fee]]</f>
        <v>0</v>
      </c>
      <c r="O5177" s="132"/>
      <c r="P5177" s="205">
        <f>Table7[[#This Row],[Total Drug Cost]]-Table7[[#This Row],[Total Third-party Pay]]</f>
        <v>0</v>
      </c>
      <c r="Q5177" s="205"/>
      <c r="R5177" s="70" t="e">
        <f>VLOOKUP(Table7[[#This Row],[Patient PHN]],'[1]MASTER LIST'!$C:$D,2,FALSE)</f>
        <v>#N/A</v>
      </c>
    </row>
    <row r="5178" spans="1:18" x14ac:dyDescent="0.25">
      <c r="A5178" s="202"/>
      <c r="B5178" s="203"/>
      <c r="C5178" s="204"/>
      <c r="D5178" s="204"/>
      <c r="E5178" s="204"/>
      <c r="F5178" s="204"/>
      <c r="G5178" s="204"/>
      <c r="H5178" s="131"/>
      <c r="I5178" s="204"/>
      <c r="J5178" s="204"/>
      <c r="K5178" s="205"/>
      <c r="L5178" s="205"/>
      <c r="M5178" s="205"/>
      <c r="N5178" s="227">
        <f>Table7[[#This Row],[Drug Cost]]+Table7[[#This Row],[Drug Markup]]+Table7[[#This Row],[Drug Dispensing Fee]]</f>
        <v>0</v>
      </c>
      <c r="O5178" s="132"/>
      <c r="P5178" s="205">
        <f>Table7[[#This Row],[Total Drug Cost]]-Table7[[#This Row],[Total Third-party Pay]]</f>
        <v>0</v>
      </c>
      <c r="Q5178" s="205"/>
      <c r="R5178" s="70" t="e">
        <f>VLOOKUP(Table7[[#This Row],[Patient PHN]],'[1]MASTER LIST'!$C:$D,2,FALSE)</f>
        <v>#N/A</v>
      </c>
    </row>
    <row r="5179" spans="1:18" x14ac:dyDescent="0.25">
      <c r="A5179" s="202"/>
      <c r="B5179" s="203"/>
      <c r="C5179" s="204"/>
      <c r="D5179" s="204"/>
      <c r="E5179" s="204"/>
      <c r="F5179" s="204"/>
      <c r="G5179" s="204"/>
      <c r="H5179" s="131"/>
      <c r="I5179" s="204"/>
      <c r="J5179" s="204"/>
      <c r="K5179" s="205"/>
      <c r="L5179" s="205"/>
      <c r="M5179" s="205"/>
      <c r="N5179" s="227">
        <f>Table7[[#This Row],[Drug Cost]]+Table7[[#This Row],[Drug Markup]]+Table7[[#This Row],[Drug Dispensing Fee]]</f>
        <v>0</v>
      </c>
      <c r="O5179" s="132"/>
      <c r="P5179" s="205">
        <f>Table7[[#This Row],[Total Drug Cost]]-Table7[[#This Row],[Total Third-party Pay]]</f>
        <v>0</v>
      </c>
      <c r="Q5179" s="205"/>
      <c r="R5179" s="70" t="e">
        <f>VLOOKUP(Table7[[#This Row],[Patient PHN]],'[1]MASTER LIST'!$C:$D,2,FALSE)</f>
        <v>#N/A</v>
      </c>
    </row>
    <row r="5180" spans="1:18" x14ac:dyDescent="0.25">
      <c r="A5180" s="202"/>
      <c r="B5180" s="203"/>
      <c r="C5180" s="204"/>
      <c r="D5180" s="204"/>
      <c r="E5180" s="204"/>
      <c r="F5180" s="204"/>
      <c r="G5180" s="204"/>
      <c r="H5180" s="131"/>
      <c r="I5180" s="204"/>
      <c r="J5180" s="204"/>
      <c r="K5180" s="205"/>
      <c r="L5180" s="205"/>
      <c r="M5180" s="205"/>
      <c r="N5180" s="227">
        <f>Table7[[#This Row],[Drug Cost]]+Table7[[#This Row],[Drug Markup]]+Table7[[#This Row],[Drug Dispensing Fee]]</f>
        <v>0</v>
      </c>
      <c r="O5180" s="132"/>
      <c r="P5180" s="205">
        <f>Table7[[#This Row],[Total Drug Cost]]-Table7[[#This Row],[Total Third-party Pay]]</f>
        <v>0</v>
      </c>
      <c r="Q5180" s="205"/>
      <c r="R5180" s="70" t="e">
        <f>VLOOKUP(Table7[[#This Row],[Patient PHN]],'[1]MASTER LIST'!$C:$D,2,FALSE)</f>
        <v>#N/A</v>
      </c>
    </row>
    <row r="5181" spans="1:18" x14ac:dyDescent="0.25">
      <c r="A5181" s="202"/>
      <c r="B5181" s="203"/>
      <c r="C5181" s="204"/>
      <c r="D5181" s="204"/>
      <c r="E5181" s="204"/>
      <c r="F5181" s="204"/>
      <c r="G5181" s="204"/>
      <c r="H5181" s="131"/>
      <c r="I5181" s="204"/>
      <c r="J5181" s="204"/>
      <c r="K5181" s="205"/>
      <c r="L5181" s="205"/>
      <c r="M5181" s="205"/>
      <c r="N5181" s="227">
        <f>Table7[[#This Row],[Drug Cost]]+Table7[[#This Row],[Drug Markup]]+Table7[[#This Row],[Drug Dispensing Fee]]</f>
        <v>0</v>
      </c>
      <c r="O5181" s="132"/>
      <c r="P5181" s="205">
        <f>Table7[[#This Row],[Total Drug Cost]]-Table7[[#This Row],[Total Third-party Pay]]</f>
        <v>0</v>
      </c>
      <c r="Q5181" s="205"/>
      <c r="R5181" s="70" t="e">
        <f>VLOOKUP(Table7[[#This Row],[Patient PHN]],'[1]MASTER LIST'!$C:$D,2,FALSE)</f>
        <v>#N/A</v>
      </c>
    </row>
    <row r="5182" spans="1:18" x14ac:dyDescent="0.25">
      <c r="A5182" s="202"/>
      <c r="B5182" s="203"/>
      <c r="C5182" s="204"/>
      <c r="D5182" s="204"/>
      <c r="E5182" s="204"/>
      <c r="F5182" s="204"/>
      <c r="G5182" s="204"/>
      <c r="H5182" s="131"/>
      <c r="I5182" s="204"/>
      <c r="J5182" s="204"/>
      <c r="K5182" s="205"/>
      <c r="L5182" s="205"/>
      <c r="M5182" s="205"/>
      <c r="N5182" s="227">
        <f>Table7[[#This Row],[Drug Cost]]+Table7[[#This Row],[Drug Markup]]+Table7[[#This Row],[Drug Dispensing Fee]]</f>
        <v>0</v>
      </c>
      <c r="O5182" s="132"/>
      <c r="P5182" s="205">
        <f>Table7[[#This Row],[Total Drug Cost]]-Table7[[#This Row],[Total Third-party Pay]]</f>
        <v>0</v>
      </c>
      <c r="Q5182" s="205"/>
      <c r="R5182" s="70" t="e">
        <f>VLOOKUP(Table7[[#This Row],[Patient PHN]],'[1]MASTER LIST'!$C:$D,2,FALSE)</f>
        <v>#N/A</v>
      </c>
    </row>
    <row r="5183" spans="1:18" x14ac:dyDescent="0.25">
      <c r="A5183" s="202"/>
      <c r="B5183" s="203"/>
      <c r="C5183" s="204"/>
      <c r="D5183" s="204"/>
      <c r="E5183" s="204"/>
      <c r="F5183" s="204"/>
      <c r="G5183" s="204"/>
      <c r="H5183" s="131"/>
      <c r="I5183" s="204"/>
      <c r="J5183" s="204"/>
      <c r="K5183" s="205"/>
      <c r="L5183" s="205"/>
      <c r="M5183" s="205"/>
      <c r="N5183" s="227">
        <f>Table7[[#This Row],[Drug Cost]]+Table7[[#This Row],[Drug Markup]]+Table7[[#This Row],[Drug Dispensing Fee]]</f>
        <v>0</v>
      </c>
      <c r="O5183" s="132"/>
      <c r="P5183" s="205">
        <f>Table7[[#This Row],[Total Drug Cost]]-Table7[[#This Row],[Total Third-party Pay]]</f>
        <v>0</v>
      </c>
      <c r="Q5183" s="205"/>
      <c r="R5183" s="70" t="e">
        <f>VLOOKUP(Table7[[#This Row],[Patient PHN]],'[1]MASTER LIST'!$C:$D,2,FALSE)</f>
        <v>#N/A</v>
      </c>
    </row>
    <row r="5184" spans="1:18" x14ac:dyDescent="0.25">
      <c r="A5184" s="202"/>
      <c r="B5184" s="203"/>
      <c r="C5184" s="204"/>
      <c r="D5184" s="204"/>
      <c r="E5184" s="204"/>
      <c r="F5184" s="204"/>
      <c r="G5184" s="204"/>
      <c r="H5184" s="131"/>
      <c r="I5184" s="204"/>
      <c r="J5184" s="204"/>
      <c r="K5184" s="205"/>
      <c r="L5184" s="205"/>
      <c r="M5184" s="205"/>
      <c r="N5184" s="227">
        <f>Table7[[#This Row],[Drug Cost]]+Table7[[#This Row],[Drug Markup]]+Table7[[#This Row],[Drug Dispensing Fee]]</f>
        <v>0</v>
      </c>
      <c r="O5184" s="132"/>
      <c r="P5184" s="205">
        <f>Table7[[#This Row],[Total Drug Cost]]-Table7[[#This Row],[Total Third-party Pay]]</f>
        <v>0</v>
      </c>
      <c r="Q5184" s="205"/>
      <c r="R5184" s="70" t="e">
        <f>VLOOKUP(Table7[[#This Row],[Patient PHN]],'[1]MASTER LIST'!$C:$D,2,FALSE)</f>
        <v>#N/A</v>
      </c>
    </row>
    <row r="5185" spans="1:18" x14ac:dyDescent="0.25">
      <c r="A5185" s="202"/>
      <c r="B5185" s="203"/>
      <c r="C5185" s="204"/>
      <c r="D5185" s="204"/>
      <c r="E5185" s="204"/>
      <c r="F5185" s="204"/>
      <c r="G5185" s="204"/>
      <c r="H5185" s="131"/>
      <c r="I5185" s="204"/>
      <c r="J5185" s="204"/>
      <c r="K5185" s="205"/>
      <c r="L5185" s="205"/>
      <c r="M5185" s="205"/>
      <c r="N5185" s="227">
        <f>Table7[[#This Row],[Drug Cost]]+Table7[[#This Row],[Drug Markup]]+Table7[[#This Row],[Drug Dispensing Fee]]</f>
        <v>0</v>
      </c>
      <c r="O5185" s="132"/>
      <c r="P5185" s="205">
        <f>Table7[[#This Row],[Total Drug Cost]]-Table7[[#This Row],[Total Third-party Pay]]</f>
        <v>0</v>
      </c>
      <c r="Q5185" s="205"/>
      <c r="R5185" s="70" t="e">
        <f>VLOOKUP(Table7[[#This Row],[Patient PHN]],'[1]MASTER LIST'!$C:$D,2,FALSE)</f>
        <v>#N/A</v>
      </c>
    </row>
    <row r="5186" spans="1:18" x14ac:dyDescent="0.25">
      <c r="A5186" s="202"/>
      <c r="B5186" s="203"/>
      <c r="C5186" s="204"/>
      <c r="D5186" s="204"/>
      <c r="E5186" s="204"/>
      <c r="F5186" s="204"/>
      <c r="G5186" s="204"/>
      <c r="H5186" s="131"/>
      <c r="I5186" s="204"/>
      <c r="J5186" s="204"/>
      <c r="K5186" s="205"/>
      <c r="L5186" s="205"/>
      <c r="M5186" s="205"/>
      <c r="N5186" s="227">
        <f>Table7[[#This Row],[Drug Cost]]+Table7[[#This Row],[Drug Markup]]+Table7[[#This Row],[Drug Dispensing Fee]]</f>
        <v>0</v>
      </c>
      <c r="O5186" s="132"/>
      <c r="P5186" s="205">
        <f>Table7[[#This Row],[Total Drug Cost]]-Table7[[#This Row],[Total Third-party Pay]]</f>
        <v>0</v>
      </c>
      <c r="Q5186" s="205"/>
      <c r="R5186" s="70" t="e">
        <f>VLOOKUP(Table7[[#This Row],[Patient PHN]],'[1]MASTER LIST'!$C:$D,2,FALSE)</f>
        <v>#N/A</v>
      </c>
    </row>
    <row r="5187" spans="1:18" x14ac:dyDescent="0.25">
      <c r="A5187" s="202"/>
      <c r="B5187" s="203"/>
      <c r="C5187" s="204"/>
      <c r="D5187" s="204"/>
      <c r="E5187" s="204"/>
      <c r="F5187" s="204"/>
      <c r="G5187" s="204"/>
      <c r="H5187" s="131"/>
      <c r="I5187" s="204"/>
      <c r="J5187" s="204"/>
      <c r="K5187" s="205"/>
      <c r="L5187" s="205"/>
      <c r="M5187" s="205"/>
      <c r="N5187" s="227">
        <f>Table7[[#This Row],[Drug Cost]]+Table7[[#This Row],[Drug Markup]]+Table7[[#This Row],[Drug Dispensing Fee]]</f>
        <v>0</v>
      </c>
      <c r="O5187" s="132"/>
      <c r="P5187" s="205">
        <f>Table7[[#This Row],[Total Drug Cost]]-Table7[[#This Row],[Total Third-party Pay]]</f>
        <v>0</v>
      </c>
      <c r="Q5187" s="205"/>
      <c r="R5187" s="70" t="e">
        <f>VLOOKUP(Table7[[#This Row],[Patient PHN]],'[1]MASTER LIST'!$C:$D,2,FALSE)</f>
        <v>#N/A</v>
      </c>
    </row>
    <row r="5188" spans="1:18" x14ac:dyDescent="0.25">
      <c r="A5188" s="202"/>
      <c r="B5188" s="203"/>
      <c r="C5188" s="204"/>
      <c r="D5188" s="204"/>
      <c r="E5188" s="204"/>
      <c r="F5188" s="204"/>
      <c r="G5188" s="204"/>
      <c r="H5188" s="131"/>
      <c r="I5188" s="204"/>
      <c r="J5188" s="204"/>
      <c r="K5188" s="205"/>
      <c r="L5188" s="205"/>
      <c r="M5188" s="205"/>
      <c r="N5188" s="227">
        <f>Table7[[#This Row],[Drug Cost]]+Table7[[#This Row],[Drug Markup]]+Table7[[#This Row],[Drug Dispensing Fee]]</f>
        <v>0</v>
      </c>
      <c r="O5188" s="132"/>
      <c r="P5188" s="205">
        <f>Table7[[#This Row],[Total Drug Cost]]-Table7[[#This Row],[Total Third-party Pay]]</f>
        <v>0</v>
      </c>
      <c r="Q5188" s="205"/>
      <c r="R5188" s="70" t="e">
        <f>VLOOKUP(Table7[[#This Row],[Patient PHN]],'[1]MASTER LIST'!$C:$D,2,FALSE)</f>
        <v>#N/A</v>
      </c>
    </row>
    <row r="5189" spans="1:18" x14ac:dyDescent="0.25">
      <c r="A5189" s="202"/>
      <c r="B5189" s="203"/>
      <c r="C5189" s="204"/>
      <c r="D5189" s="204"/>
      <c r="E5189" s="204"/>
      <c r="F5189" s="204"/>
      <c r="G5189" s="204"/>
      <c r="H5189" s="131"/>
      <c r="I5189" s="204"/>
      <c r="J5189" s="204"/>
      <c r="K5189" s="205"/>
      <c r="L5189" s="205"/>
      <c r="M5189" s="205"/>
      <c r="N5189" s="227">
        <f>Table7[[#This Row],[Drug Cost]]+Table7[[#This Row],[Drug Markup]]+Table7[[#This Row],[Drug Dispensing Fee]]</f>
        <v>0</v>
      </c>
      <c r="O5189" s="132"/>
      <c r="P5189" s="205">
        <f>Table7[[#This Row],[Total Drug Cost]]-Table7[[#This Row],[Total Third-party Pay]]</f>
        <v>0</v>
      </c>
      <c r="Q5189" s="205"/>
      <c r="R5189" s="70" t="e">
        <f>VLOOKUP(Table7[[#This Row],[Patient PHN]],'[1]MASTER LIST'!$C:$D,2,FALSE)</f>
        <v>#N/A</v>
      </c>
    </row>
    <row r="5190" spans="1:18" x14ac:dyDescent="0.25">
      <c r="A5190" s="202"/>
      <c r="B5190" s="203"/>
      <c r="C5190" s="204"/>
      <c r="D5190" s="204"/>
      <c r="E5190" s="204"/>
      <c r="F5190" s="204"/>
      <c r="G5190" s="204"/>
      <c r="H5190" s="131"/>
      <c r="I5190" s="204"/>
      <c r="J5190" s="204"/>
      <c r="K5190" s="205"/>
      <c r="L5190" s="205"/>
      <c r="M5190" s="205"/>
      <c r="N5190" s="227">
        <f>Table7[[#This Row],[Drug Cost]]+Table7[[#This Row],[Drug Markup]]+Table7[[#This Row],[Drug Dispensing Fee]]</f>
        <v>0</v>
      </c>
      <c r="O5190" s="132"/>
      <c r="P5190" s="205">
        <f>Table7[[#This Row],[Total Drug Cost]]-Table7[[#This Row],[Total Third-party Pay]]</f>
        <v>0</v>
      </c>
      <c r="Q5190" s="205"/>
      <c r="R5190" s="70" t="e">
        <f>VLOOKUP(Table7[[#This Row],[Patient PHN]],'[1]MASTER LIST'!$C:$D,2,FALSE)</f>
        <v>#N/A</v>
      </c>
    </row>
    <row r="5191" spans="1:18" x14ac:dyDescent="0.25">
      <c r="A5191" s="202"/>
      <c r="B5191" s="203"/>
      <c r="C5191" s="204"/>
      <c r="D5191" s="204"/>
      <c r="E5191" s="204"/>
      <c r="F5191" s="204"/>
      <c r="G5191" s="204"/>
      <c r="H5191" s="131"/>
      <c r="I5191" s="204"/>
      <c r="J5191" s="204"/>
      <c r="K5191" s="205"/>
      <c r="L5191" s="205"/>
      <c r="M5191" s="205"/>
      <c r="N5191" s="227">
        <f>Table7[[#This Row],[Drug Cost]]+Table7[[#This Row],[Drug Markup]]+Table7[[#This Row],[Drug Dispensing Fee]]</f>
        <v>0</v>
      </c>
      <c r="O5191" s="132"/>
      <c r="P5191" s="205">
        <f>Table7[[#This Row],[Total Drug Cost]]-Table7[[#This Row],[Total Third-party Pay]]</f>
        <v>0</v>
      </c>
      <c r="Q5191" s="205"/>
      <c r="R5191" s="70" t="e">
        <f>VLOOKUP(Table7[[#This Row],[Patient PHN]],'[1]MASTER LIST'!$C:$D,2,FALSE)</f>
        <v>#N/A</v>
      </c>
    </row>
    <row r="5192" spans="1:18" x14ac:dyDescent="0.25">
      <c r="A5192" s="202"/>
      <c r="B5192" s="203"/>
      <c r="C5192" s="204"/>
      <c r="D5192" s="204"/>
      <c r="E5192" s="204"/>
      <c r="F5192" s="204"/>
      <c r="G5192" s="204"/>
      <c r="H5192" s="131"/>
      <c r="I5192" s="204"/>
      <c r="J5192" s="204"/>
      <c r="K5192" s="205"/>
      <c r="L5192" s="205"/>
      <c r="M5192" s="205"/>
      <c r="N5192" s="227">
        <f>Table7[[#This Row],[Drug Cost]]+Table7[[#This Row],[Drug Markup]]+Table7[[#This Row],[Drug Dispensing Fee]]</f>
        <v>0</v>
      </c>
      <c r="O5192" s="132"/>
      <c r="P5192" s="205">
        <f>Table7[[#This Row],[Total Drug Cost]]-Table7[[#This Row],[Total Third-party Pay]]</f>
        <v>0</v>
      </c>
      <c r="Q5192" s="205"/>
      <c r="R5192" s="70" t="e">
        <f>VLOOKUP(Table7[[#This Row],[Patient PHN]],'[1]MASTER LIST'!$C:$D,2,FALSE)</f>
        <v>#N/A</v>
      </c>
    </row>
    <row r="5193" spans="1:18" x14ac:dyDescent="0.25">
      <c r="A5193" s="202"/>
      <c r="B5193" s="203"/>
      <c r="C5193" s="204"/>
      <c r="D5193" s="204"/>
      <c r="E5193" s="204"/>
      <c r="F5193" s="204"/>
      <c r="G5193" s="204"/>
      <c r="H5193" s="131"/>
      <c r="I5193" s="204"/>
      <c r="J5193" s="204"/>
      <c r="K5193" s="205"/>
      <c r="L5193" s="205"/>
      <c r="M5193" s="205"/>
      <c r="N5193" s="227">
        <f>Table7[[#This Row],[Drug Cost]]+Table7[[#This Row],[Drug Markup]]+Table7[[#This Row],[Drug Dispensing Fee]]</f>
        <v>0</v>
      </c>
      <c r="O5193" s="132"/>
      <c r="P5193" s="205">
        <f>Table7[[#This Row],[Total Drug Cost]]-Table7[[#This Row],[Total Third-party Pay]]</f>
        <v>0</v>
      </c>
      <c r="Q5193" s="205"/>
      <c r="R5193" s="70" t="e">
        <f>VLOOKUP(Table7[[#This Row],[Patient PHN]],'[1]MASTER LIST'!$C:$D,2,FALSE)</f>
        <v>#N/A</v>
      </c>
    </row>
    <row r="5194" spans="1:18" x14ac:dyDescent="0.25">
      <c r="A5194" s="202"/>
      <c r="B5194" s="203"/>
      <c r="C5194" s="204"/>
      <c r="D5194" s="204"/>
      <c r="E5194" s="204"/>
      <c r="F5194" s="204"/>
      <c r="G5194" s="204"/>
      <c r="H5194" s="131"/>
      <c r="I5194" s="204"/>
      <c r="J5194" s="204"/>
      <c r="K5194" s="205"/>
      <c r="L5194" s="205"/>
      <c r="M5194" s="205"/>
      <c r="N5194" s="227">
        <f>Table7[[#This Row],[Drug Cost]]+Table7[[#This Row],[Drug Markup]]+Table7[[#This Row],[Drug Dispensing Fee]]</f>
        <v>0</v>
      </c>
      <c r="O5194" s="132"/>
      <c r="P5194" s="205">
        <f>Table7[[#This Row],[Total Drug Cost]]-Table7[[#This Row],[Total Third-party Pay]]</f>
        <v>0</v>
      </c>
      <c r="Q5194" s="205"/>
      <c r="R5194" s="70" t="e">
        <f>VLOOKUP(Table7[[#This Row],[Patient PHN]],'[1]MASTER LIST'!$C:$D,2,FALSE)</f>
        <v>#N/A</v>
      </c>
    </row>
    <row r="5195" spans="1:18" x14ac:dyDescent="0.25">
      <c r="A5195" s="202"/>
      <c r="B5195" s="203"/>
      <c r="C5195" s="204"/>
      <c r="D5195" s="204"/>
      <c r="E5195" s="204"/>
      <c r="F5195" s="204"/>
      <c r="G5195" s="204"/>
      <c r="H5195" s="131"/>
      <c r="I5195" s="204"/>
      <c r="J5195" s="204"/>
      <c r="K5195" s="205"/>
      <c r="L5195" s="205"/>
      <c r="M5195" s="205"/>
      <c r="N5195" s="227">
        <f>Table7[[#This Row],[Drug Cost]]+Table7[[#This Row],[Drug Markup]]+Table7[[#This Row],[Drug Dispensing Fee]]</f>
        <v>0</v>
      </c>
      <c r="O5195" s="132"/>
      <c r="P5195" s="205">
        <f>Table7[[#This Row],[Total Drug Cost]]-Table7[[#This Row],[Total Third-party Pay]]</f>
        <v>0</v>
      </c>
      <c r="Q5195" s="205"/>
      <c r="R5195" s="70" t="e">
        <f>VLOOKUP(Table7[[#This Row],[Patient PHN]],'[1]MASTER LIST'!$C:$D,2,FALSE)</f>
        <v>#N/A</v>
      </c>
    </row>
    <row r="5196" spans="1:18" x14ac:dyDescent="0.25">
      <c r="A5196" s="202"/>
      <c r="B5196" s="203"/>
      <c r="C5196" s="204"/>
      <c r="D5196" s="204"/>
      <c r="E5196" s="204"/>
      <c r="F5196" s="204"/>
      <c r="G5196" s="204"/>
      <c r="H5196" s="131"/>
      <c r="I5196" s="204"/>
      <c r="J5196" s="204"/>
      <c r="K5196" s="205"/>
      <c r="L5196" s="205"/>
      <c r="M5196" s="205"/>
      <c r="N5196" s="227">
        <f>Table7[[#This Row],[Drug Cost]]+Table7[[#This Row],[Drug Markup]]+Table7[[#This Row],[Drug Dispensing Fee]]</f>
        <v>0</v>
      </c>
      <c r="O5196" s="132"/>
      <c r="P5196" s="205">
        <f>Table7[[#This Row],[Total Drug Cost]]-Table7[[#This Row],[Total Third-party Pay]]</f>
        <v>0</v>
      </c>
      <c r="Q5196" s="205"/>
      <c r="R5196" s="70" t="e">
        <f>VLOOKUP(Table7[[#This Row],[Patient PHN]],'[1]MASTER LIST'!$C:$D,2,FALSE)</f>
        <v>#N/A</v>
      </c>
    </row>
    <row r="5197" spans="1:18" x14ac:dyDescent="0.25">
      <c r="A5197" s="202"/>
      <c r="B5197" s="203"/>
      <c r="C5197" s="204"/>
      <c r="D5197" s="204"/>
      <c r="E5197" s="204"/>
      <c r="F5197" s="204"/>
      <c r="G5197" s="204"/>
      <c r="H5197" s="131"/>
      <c r="I5197" s="204"/>
      <c r="J5197" s="204"/>
      <c r="K5197" s="205"/>
      <c r="L5197" s="205"/>
      <c r="M5197" s="205"/>
      <c r="N5197" s="227">
        <f>Table7[[#This Row],[Drug Cost]]+Table7[[#This Row],[Drug Markup]]+Table7[[#This Row],[Drug Dispensing Fee]]</f>
        <v>0</v>
      </c>
      <c r="O5197" s="132"/>
      <c r="P5197" s="205">
        <f>Table7[[#This Row],[Total Drug Cost]]-Table7[[#This Row],[Total Third-party Pay]]</f>
        <v>0</v>
      </c>
      <c r="Q5197" s="205"/>
      <c r="R5197" s="70" t="e">
        <f>VLOOKUP(Table7[[#This Row],[Patient PHN]],'[1]MASTER LIST'!$C:$D,2,FALSE)</f>
        <v>#N/A</v>
      </c>
    </row>
    <row r="5198" spans="1:18" x14ac:dyDescent="0.25">
      <c r="A5198" s="202"/>
      <c r="B5198" s="203"/>
      <c r="C5198" s="204"/>
      <c r="D5198" s="204"/>
      <c r="E5198" s="204"/>
      <c r="F5198" s="204"/>
      <c r="G5198" s="204"/>
      <c r="H5198" s="131"/>
      <c r="I5198" s="204"/>
      <c r="J5198" s="204"/>
      <c r="K5198" s="205"/>
      <c r="L5198" s="205"/>
      <c r="M5198" s="205"/>
      <c r="N5198" s="227">
        <f>Table7[[#This Row],[Drug Cost]]+Table7[[#This Row],[Drug Markup]]+Table7[[#This Row],[Drug Dispensing Fee]]</f>
        <v>0</v>
      </c>
      <c r="O5198" s="132"/>
      <c r="P5198" s="205">
        <f>Table7[[#This Row],[Total Drug Cost]]-Table7[[#This Row],[Total Third-party Pay]]</f>
        <v>0</v>
      </c>
      <c r="Q5198" s="205"/>
      <c r="R5198" s="70" t="e">
        <f>VLOOKUP(Table7[[#This Row],[Patient PHN]],'[1]MASTER LIST'!$C:$D,2,FALSE)</f>
        <v>#N/A</v>
      </c>
    </row>
    <row r="5199" spans="1:18" x14ac:dyDescent="0.25">
      <c r="A5199" s="202"/>
      <c r="B5199" s="203"/>
      <c r="C5199" s="204"/>
      <c r="D5199" s="204"/>
      <c r="E5199" s="204"/>
      <c r="F5199" s="204"/>
      <c r="G5199" s="204"/>
      <c r="H5199" s="131"/>
      <c r="I5199" s="204"/>
      <c r="J5199" s="204"/>
      <c r="K5199" s="205"/>
      <c r="L5199" s="205"/>
      <c r="M5199" s="205"/>
      <c r="N5199" s="227">
        <f>Table7[[#This Row],[Drug Cost]]+Table7[[#This Row],[Drug Markup]]+Table7[[#This Row],[Drug Dispensing Fee]]</f>
        <v>0</v>
      </c>
      <c r="O5199" s="132"/>
      <c r="P5199" s="205">
        <f>Table7[[#This Row],[Total Drug Cost]]-Table7[[#This Row],[Total Third-party Pay]]</f>
        <v>0</v>
      </c>
      <c r="Q5199" s="205"/>
      <c r="R5199" s="70" t="e">
        <f>VLOOKUP(Table7[[#This Row],[Patient PHN]],'[1]MASTER LIST'!$C:$D,2,FALSE)</f>
        <v>#N/A</v>
      </c>
    </row>
    <row r="5200" spans="1:18" x14ac:dyDescent="0.25">
      <c r="A5200" s="202"/>
      <c r="B5200" s="203"/>
      <c r="C5200" s="204"/>
      <c r="D5200" s="204"/>
      <c r="E5200" s="204"/>
      <c r="F5200" s="204"/>
      <c r="G5200" s="204"/>
      <c r="H5200" s="131"/>
      <c r="I5200" s="204"/>
      <c r="J5200" s="204"/>
      <c r="K5200" s="205"/>
      <c r="L5200" s="205"/>
      <c r="M5200" s="205"/>
      <c r="N5200" s="227">
        <f>Table7[[#This Row],[Drug Cost]]+Table7[[#This Row],[Drug Markup]]+Table7[[#This Row],[Drug Dispensing Fee]]</f>
        <v>0</v>
      </c>
      <c r="O5200" s="132"/>
      <c r="P5200" s="205">
        <f>Table7[[#This Row],[Total Drug Cost]]-Table7[[#This Row],[Total Third-party Pay]]</f>
        <v>0</v>
      </c>
      <c r="Q5200" s="205"/>
      <c r="R5200" s="70" t="e">
        <f>VLOOKUP(Table7[[#This Row],[Patient PHN]],'[1]MASTER LIST'!$C:$D,2,FALSE)</f>
        <v>#N/A</v>
      </c>
    </row>
    <row r="5201" spans="1:18" x14ac:dyDescent="0.25">
      <c r="A5201" s="202"/>
      <c r="B5201" s="203"/>
      <c r="C5201" s="204"/>
      <c r="D5201" s="204"/>
      <c r="E5201" s="204"/>
      <c r="F5201" s="204"/>
      <c r="G5201" s="204"/>
      <c r="H5201" s="131"/>
      <c r="I5201" s="204"/>
      <c r="J5201" s="204"/>
      <c r="K5201" s="205"/>
      <c r="L5201" s="205"/>
      <c r="M5201" s="205"/>
      <c r="N5201" s="227">
        <f>Table7[[#This Row],[Drug Cost]]+Table7[[#This Row],[Drug Markup]]+Table7[[#This Row],[Drug Dispensing Fee]]</f>
        <v>0</v>
      </c>
      <c r="O5201" s="132"/>
      <c r="P5201" s="205">
        <f>Table7[[#This Row],[Total Drug Cost]]-Table7[[#This Row],[Total Third-party Pay]]</f>
        <v>0</v>
      </c>
      <c r="Q5201" s="205"/>
      <c r="R5201" s="70" t="e">
        <f>VLOOKUP(Table7[[#This Row],[Patient PHN]],'[1]MASTER LIST'!$C:$D,2,FALSE)</f>
        <v>#N/A</v>
      </c>
    </row>
    <row r="5202" spans="1:18" x14ac:dyDescent="0.25">
      <c r="A5202" s="202"/>
      <c r="B5202" s="203"/>
      <c r="C5202" s="204"/>
      <c r="D5202" s="204"/>
      <c r="E5202" s="204"/>
      <c r="F5202" s="204"/>
      <c r="G5202" s="204"/>
      <c r="H5202" s="131"/>
      <c r="I5202" s="204"/>
      <c r="J5202" s="204"/>
      <c r="K5202" s="205"/>
      <c r="L5202" s="205"/>
      <c r="M5202" s="205"/>
      <c r="N5202" s="227">
        <f>Table7[[#This Row],[Drug Cost]]+Table7[[#This Row],[Drug Markup]]+Table7[[#This Row],[Drug Dispensing Fee]]</f>
        <v>0</v>
      </c>
      <c r="O5202" s="132"/>
      <c r="P5202" s="205">
        <f>Table7[[#This Row],[Total Drug Cost]]-Table7[[#This Row],[Total Third-party Pay]]</f>
        <v>0</v>
      </c>
      <c r="Q5202" s="205"/>
      <c r="R5202" s="70" t="e">
        <f>VLOOKUP(Table7[[#This Row],[Patient PHN]],'[1]MASTER LIST'!$C:$D,2,FALSE)</f>
        <v>#N/A</v>
      </c>
    </row>
    <row r="5203" spans="1:18" x14ac:dyDescent="0.25">
      <c r="A5203" s="202"/>
      <c r="B5203" s="203"/>
      <c r="C5203" s="204"/>
      <c r="D5203" s="204"/>
      <c r="E5203" s="204"/>
      <c r="F5203" s="204"/>
      <c r="G5203" s="204"/>
      <c r="H5203" s="131"/>
      <c r="I5203" s="204"/>
      <c r="J5203" s="204"/>
      <c r="K5203" s="205"/>
      <c r="L5203" s="205"/>
      <c r="M5203" s="205"/>
      <c r="N5203" s="227">
        <f>Table7[[#This Row],[Drug Cost]]+Table7[[#This Row],[Drug Markup]]+Table7[[#This Row],[Drug Dispensing Fee]]</f>
        <v>0</v>
      </c>
      <c r="O5203" s="132"/>
      <c r="P5203" s="205">
        <f>Table7[[#This Row],[Total Drug Cost]]-Table7[[#This Row],[Total Third-party Pay]]</f>
        <v>0</v>
      </c>
      <c r="Q5203" s="205"/>
      <c r="R5203" s="70" t="e">
        <f>VLOOKUP(Table7[[#This Row],[Patient PHN]],'[1]MASTER LIST'!$C:$D,2,FALSE)</f>
        <v>#N/A</v>
      </c>
    </row>
    <row r="5204" spans="1:18" x14ac:dyDescent="0.25">
      <c r="A5204" s="202"/>
      <c r="B5204" s="203"/>
      <c r="C5204" s="204"/>
      <c r="D5204" s="204"/>
      <c r="E5204" s="204"/>
      <c r="F5204" s="204"/>
      <c r="G5204" s="204"/>
      <c r="H5204" s="131"/>
      <c r="I5204" s="204"/>
      <c r="J5204" s="204"/>
      <c r="K5204" s="205"/>
      <c r="L5204" s="205"/>
      <c r="M5204" s="205"/>
      <c r="N5204" s="227">
        <f>Table7[[#This Row],[Drug Cost]]+Table7[[#This Row],[Drug Markup]]+Table7[[#This Row],[Drug Dispensing Fee]]</f>
        <v>0</v>
      </c>
      <c r="O5204" s="132"/>
      <c r="P5204" s="205">
        <f>Table7[[#This Row],[Total Drug Cost]]-Table7[[#This Row],[Total Third-party Pay]]</f>
        <v>0</v>
      </c>
      <c r="Q5204" s="205"/>
      <c r="R5204" s="70" t="e">
        <f>VLOOKUP(Table7[[#This Row],[Patient PHN]],'[1]MASTER LIST'!$C:$D,2,FALSE)</f>
        <v>#N/A</v>
      </c>
    </row>
    <row r="5205" spans="1:18" x14ac:dyDescent="0.25">
      <c r="A5205" s="202"/>
      <c r="B5205" s="203"/>
      <c r="C5205" s="204"/>
      <c r="D5205" s="204"/>
      <c r="E5205" s="204"/>
      <c r="F5205" s="204"/>
      <c r="G5205" s="204"/>
      <c r="H5205" s="131"/>
      <c r="I5205" s="204"/>
      <c r="J5205" s="204"/>
      <c r="K5205" s="205"/>
      <c r="L5205" s="205"/>
      <c r="M5205" s="205"/>
      <c r="N5205" s="227">
        <f>Table7[[#This Row],[Drug Cost]]+Table7[[#This Row],[Drug Markup]]+Table7[[#This Row],[Drug Dispensing Fee]]</f>
        <v>0</v>
      </c>
      <c r="O5205" s="132"/>
      <c r="P5205" s="205">
        <f>Table7[[#This Row],[Total Drug Cost]]-Table7[[#This Row],[Total Third-party Pay]]</f>
        <v>0</v>
      </c>
      <c r="Q5205" s="205"/>
      <c r="R5205" s="70" t="e">
        <f>VLOOKUP(Table7[[#This Row],[Patient PHN]],'[1]MASTER LIST'!$C:$D,2,FALSE)</f>
        <v>#N/A</v>
      </c>
    </row>
    <row r="5206" spans="1:18" x14ac:dyDescent="0.25">
      <c r="A5206" s="202"/>
      <c r="B5206" s="203"/>
      <c r="C5206" s="204"/>
      <c r="D5206" s="204"/>
      <c r="E5206" s="204"/>
      <c r="F5206" s="204"/>
      <c r="G5206" s="204"/>
      <c r="H5206" s="131"/>
      <c r="I5206" s="204"/>
      <c r="J5206" s="204"/>
      <c r="K5206" s="205"/>
      <c r="L5206" s="205"/>
      <c r="M5206" s="205"/>
      <c r="N5206" s="227">
        <f>Table7[[#This Row],[Drug Cost]]+Table7[[#This Row],[Drug Markup]]+Table7[[#This Row],[Drug Dispensing Fee]]</f>
        <v>0</v>
      </c>
      <c r="O5206" s="132"/>
      <c r="P5206" s="205">
        <f>Table7[[#This Row],[Total Drug Cost]]-Table7[[#This Row],[Total Third-party Pay]]</f>
        <v>0</v>
      </c>
      <c r="Q5206" s="205"/>
      <c r="R5206" s="70" t="e">
        <f>VLOOKUP(Table7[[#This Row],[Patient PHN]],'[1]MASTER LIST'!$C:$D,2,FALSE)</f>
        <v>#N/A</v>
      </c>
    </row>
    <row r="5207" spans="1:18" x14ac:dyDescent="0.25">
      <c r="A5207" s="202"/>
      <c r="B5207" s="203"/>
      <c r="C5207" s="204"/>
      <c r="D5207" s="204"/>
      <c r="E5207" s="204"/>
      <c r="F5207" s="204"/>
      <c r="G5207" s="204"/>
      <c r="H5207" s="131"/>
      <c r="I5207" s="204"/>
      <c r="J5207" s="204"/>
      <c r="K5207" s="205"/>
      <c r="L5207" s="205"/>
      <c r="M5207" s="205"/>
      <c r="N5207" s="227">
        <f>Table7[[#This Row],[Drug Cost]]+Table7[[#This Row],[Drug Markup]]+Table7[[#This Row],[Drug Dispensing Fee]]</f>
        <v>0</v>
      </c>
      <c r="O5207" s="132"/>
      <c r="P5207" s="205">
        <f>Table7[[#This Row],[Total Drug Cost]]-Table7[[#This Row],[Total Third-party Pay]]</f>
        <v>0</v>
      </c>
      <c r="Q5207" s="205"/>
      <c r="R5207" s="70" t="e">
        <f>VLOOKUP(Table7[[#This Row],[Patient PHN]],'[1]MASTER LIST'!$C:$D,2,FALSE)</f>
        <v>#N/A</v>
      </c>
    </row>
    <row r="5208" spans="1:18" x14ac:dyDescent="0.25">
      <c r="A5208" s="202"/>
      <c r="B5208" s="203"/>
      <c r="C5208" s="204"/>
      <c r="D5208" s="204"/>
      <c r="E5208" s="204"/>
      <c r="F5208" s="204"/>
      <c r="G5208" s="204"/>
      <c r="H5208" s="131"/>
      <c r="I5208" s="204"/>
      <c r="J5208" s="204"/>
      <c r="K5208" s="205"/>
      <c r="L5208" s="205"/>
      <c r="M5208" s="205"/>
      <c r="N5208" s="227">
        <f>Table7[[#This Row],[Drug Cost]]+Table7[[#This Row],[Drug Markup]]+Table7[[#This Row],[Drug Dispensing Fee]]</f>
        <v>0</v>
      </c>
      <c r="O5208" s="132"/>
      <c r="P5208" s="205">
        <f>Table7[[#This Row],[Total Drug Cost]]-Table7[[#This Row],[Total Third-party Pay]]</f>
        <v>0</v>
      </c>
      <c r="Q5208" s="205"/>
      <c r="R5208" s="70" t="e">
        <f>VLOOKUP(Table7[[#This Row],[Patient PHN]],'[1]MASTER LIST'!$C:$D,2,FALSE)</f>
        <v>#N/A</v>
      </c>
    </row>
    <row r="5209" spans="1:18" x14ac:dyDescent="0.25">
      <c r="A5209" s="202"/>
      <c r="B5209" s="203"/>
      <c r="C5209" s="204"/>
      <c r="D5209" s="204"/>
      <c r="E5209" s="204"/>
      <c r="F5209" s="204"/>
      <c r="G5209" s="204"/>
      <c r="H5209" s="131"/>
      <c r="I5209" s="204"/>
      <c r="J5209" s="204"/>
      <c r="K5209" s="205"/>
      <c r="L5209" s="205"/>
      <c r="M5209" s="205"/>
      <c r="N5209" s="227">
        <f>Table7[[#This Row],[Drug Cost]]+Table7[[#This Row],[Drug Markup]]+Table7[[#This Row],[Drug Dispensing Fee]]</f>
        <v>0</v>
      </c>
      <c r="O5209" s="132"/>
      <c r="P5209" s="205">
        <f>Table7[[#This Row],[Total Drug Cost]]-Table7[[#This Row],[Total Third-party Pay]]</f>
        <v>0</v>
      </c>
      <c r="Q5209" s="205"/>
      <c r="R5209" s="70" t="e">
        <f>VLOOKUP(Table7[[#This Row],[Patient PHN]],'[1]MASTER LIST'!$C:$D,2,FALSE)</f>
        <v>#N/A</v>
      </c>
    </row>
    <row r="5210" spans="1:18" x14ac:dyDescent="0.25">
      <c r="A5210" s="202"/>
      <c r="B5210" s="203"/>
      <c r="C5210" s="204"/>
      <c r="D5210" s="204"/>
      <c r="E5210" s="204"/>
      <c r="F5210" s="204"/>
      <c r="G5210" s="204"/>
      <c r="H5210" s="131"/>
      <c r="I5210" s="204"/>
      <c r="J5210" s="204"/>
      <c r="K5210" s="205"/>
      <c r="L5210" s="205"/>
      <c r="M5210" s="205"/>
      <c r="N5210" s="227">
        <f>Table7[[#This Row],[Drug Cost]]+Table7[[#This Row],[Drug Markup]]+Table7[[#This Row],[Drug Dispensing Fee]]</f>
        <v>0</v>
      </c>
      <c r="O5210" s="132"/>
      <c r="P5210" s="205">
        <f>Table7[[#This Row],[Total Drug Cost]]-Table7[[#This Row],[Total Third-party Pay]]</f>
        <v>0</v>
      </c>
      <c r="Q5210" s="205"/>
      <c r="R5210" s="70" t="e">
        <f>VLOOKUP(Table7[[#This Row],[Patient PHN]],'[1]MASTER LIST'!$C:$D,2,FALSE)</f>
        <v>#N/A</v>
      </c>
    </row>
    <row r="5211" spans="1:18" x14ac:dyDescent="0.25">
      <c r="A5211" s="202"/>
      <c r="B5211" s="203"/>
      <c r="C5211" s="204"/>
      <c r="D5211" s="204"/>
      <c r="E5211" s="204"/>
      <c r="F5211" s="204"/>
      <c r="G5211" s="204"/>
      <c r="H5211" s="131"/>
      <c r="I5211" s="204"/>
      <c r="J5211" s="204"/>
      <c r="K5211" s="205"/>
      <c r="L5211" s="205"/>
      <c r="M5211" s="205"/>
      <c r="N5211" s="227">
        <f>Table7[[#This Row],[Drug Cost]]+Table7[[#This Row],[Drug Markup]]+Table7[[#This Row],[Drug Dispensing Fee]]</f>
        <v>0</v>
      </c>
      <c r="O5211" s="132"/>
      <c r="P5211" s="205">
        <f>Table7[[#This Row],[Total Drug Cost]]-Table7[[#This Row],[Total Third-party Pay]]</f>
        <v>0</v>
      </c>
      <c r="Q5211" s="205"/>
      <c r="R5211" s="70" t="e">
        <f>VLOOKUP(Table7[[#This Row],[Patient PHN]],'[1]MASTER LIST'!$C:$D,2,FALSE)</f>
        <v>#N/A</v>
      </c>
    </row>
    <row r="5212" spans="1:18" x14ac:dyDescent="0.25">
      <c r="A5212" s="202"/>
      <c r="B5212" s="203"/>
      <c r="C5212" s="204"/>
      <c r="D5212" s="204"/>
      <c r="E5212" s="204"/>
      <c r="F5212" s="204"/>
      <c r="G5212" s="204"/>
      <c r="H5212" s="131"/>
      <c r="I5212" s="204"/>
      <c r="J5212" s="204"/>
      <c r="K5212" s="205"/>
      <c r="L5212" s="205"/>
      <c r="M5212" s="205"/>
      <c r="N5212" s="227">
        <f>Table7[[#This Row],[Drug Cost]]+Table7[[#This Row],[Drug Markup]]+Table7[[#This Row],[Drug Dispensing Fee]]</f>
        <v>0</v>
      </c>
      <c r="O5212" s="132"/>
      <c r="P5212" s="205">
        <f>Table7[[#This Row],[Total Drug Cost]]-Table7[[#This Row],[Total Third-party Pay]]</f>
        <v>0</v>
      </c>
      <c r="Q5212" s="205"/>
      <c r="R5212" s="70" t="e">
        <f>VLOOKUP(Table7[[#This Row],[Patient PHN]],'[1]MASTER LIST'!$C:$D,2,FALSE)</f>
        <v>#N/A</v>
      </c>
    </row>
    <row r="5213" spans="1:18" x14ac:dyDescent="0.25">
      <c r="A5213" s="202"/>
      <c r="B5213" s="203"/>
      <c r="C5213" s="204"/>
      <c r="D5213" s="204"/>
      <c r="E5213" s="204"/>
      <c r="F5213" s="204"/>
      <c r="G5213" s="204"/>
      <c r="H5213" s="131"/>
      <c r="I5213" s="204"/>
      <c r="J5213" s="204"/>
      <c r="K5213" s="205"/>
      <c r="L5213" s="205"/>
      <c r="M5213" s="205"/>
      <c r="N5213" s="227">
        <f>Table7[[#This Row],[Drug Cost]]+Table7[[#This Row],[Drug Markup]]+Table7[[#This Row],[Drug Dispensing Fee]]</f>
        <v>0</v>
      </c>
      <c r="O5213" s="132"/>
      <c r="P5213" s="205">
        <f>Table7[[#This Row],[Total Drug Cost]]-Table7[[#This Row],[Total Third-party Pay]]</f>
        <v>0</v>
      </c>
      <c r="Q5213" s="205"/>
      <c r="R5213" s="70" t="e">
        <f>VLOOKUP(Table7[[#This Row],[Patient PHN]],'[1]MASTER LIST'!$C:$D,2,FALSE)</f>
        <v>#N/A</v>
      </c>
    </row>
    <row r="5214" spans="1:18" x14ac:dyDescent="0.25">
      <c r="A5214" s="202"/>
      <c r="B5214" s="203"/>
      <c r="C5214" s="204"/>
      <c r="D5214" s="204"/>
      <c r="E5214" s="204"/>
      <c r="F5214" s="204"/>
      <c r="G5214" s="204"/>
      <c r="H5214" s="131"/>
      <c r="I5214" s="204"/>
      <c r="J5214" s="204"/>
      <c r="K5214" s="205"/>
      <c r="L5214" s="205"/>
      <c r="M5214" s="205"/>
      <c r="N5214" s="227">
        <f>Table7[[#This Row],[Drug Cost]]+Table7[[#This Row],[Drug Markup]]+Table7[[#This Row],[Drug Dispensing Fee]]</f>
        <v>0</v>
      </c>
      <c r="O5214" s="132"/>
      <c r="P5214" s="205">
        <f>Table7[[#This Row],[Total Drug Cost]]-Table7[[#This Row],[Total Third-party Pay]]</f>
        <v>0</v>
      </c>
      <c r="Q5214" s="205"/>
      <c r="R5214" s="70" t="e">
        <f>VLOOKUP(Table7[[#This Row],[Patient PHN]],'[1]MASTER LIST'!$C:$D,2,FALSE)</f>
        <v>#N/A</v>
      </c>
    </row>
    <row r="5215" spans="1:18" x14ac:dyDescent="0.25">
      <c r="A5215" s="202"/>
      <c r="B5215" s="203"/>
      <c r="C5215" s="204"/>
      <c r="D5215" s="204"/>
      <c r="E5215" s="204"/>
      <c r="F5215" s="204"/>
      <c r="G5215" s="204"/>
      <c r="H5215" s="131"/>
      <c r="I5215" s="204"/>
      <c r="J5215" s="204"/>
      <c r="K5215" s="205"/>
      <c r="L5215" s="205"/>
      <c r="M5215" s="205"/>
      <c r="N5215" s="227">
        <f>Table7[[#This Row],[Drug Cost]]+Table7[[#This Row],[Drug Markup]]+Table7[[#This Row],[Drug Dispensing Fee]]</f>
        <v>0</v>
      </c>
      <c r="O5215" s="132"/>
      <c r="P5215" s="205">
        <f>Table7[[#This Row],[Total Drug Cost]]-Table7[[#This Row],[Total Third-party Pay]]</f>
        <v>0</v>
      </c>
      <c r="Q5215" s="205"/>
      <c r="R5215" s="70" t="e">
        <f>VLOOKUP(Table7[[#This Row],[Patient PHN]],'[1]MASTER LIST'!$C:$D,2,FALSE)</f>
        <v>#N/A</v>
      </c>
    </row>
    <row r="5216" spans="1:18" x14ac:dyDescent="0.25">
      <c r="A5216" s="202"/>
      <c r="B5216" s="203"/>
      <c r="C5216" s="204"/>
      <c r="D5216" s="204"/>
      <c r="E5216" s="204"/>
      <c r="F5216" s="204"/>
      <c r="G5216" s="204"/>
      <c r="H5216" s="131"/>
      <c r="I5216" s="204"/>
      <c r="J5216" s="204"/>
      <c r="K5216" s="205"/>
      <c r="L5216" s="205"/>
      <c r="M5216" s="205"/>
      <c r="N5216" s="227">
        <f>Table7[[#This Row],[Drug Cost]]+Table7[[#This Row],[Drug Markup]]+Table7[[#This Row],[Drug Dispensing Fee]]</f>
        <v>0</v>
      </c>
      <c r="O5216" s="132"/>
      <c r="P5216" s="205">
        <f>Table7[[#This Row],[Total Drug Cost]]-Table7[[#This Row],[Total Third-party Pay]]</f>
        <v>0</v>
      </c>
      <c r="Q5216" s="205"/>
      <c r="R5216" s="70" t="e">
        <f>VLOOKUP(Table7[[#This Row],[Patient PHN]],'[1]MASTER LIST'!$C:$D,2,FALSE)</f>
        <v>#N/A</v>
      </c>
    </row>
    <row r="5217" spans="1:18" x14ac:dyDescent="0.25">
      <c r="A5217" s="202"/>
      <c r="B5217" s="203"/>
      <c r="C5217" s="204"/>
      <c r="D5217" s="204"/>
      <c r="E5217" s="204"/>
      <c r="F5217" s="204"/>
      <c r="G5217" s="204"/>
      <c r="H5217" s="131"/>
      <c r="I5217" s="204"/>
      <c r="J5217" s="204"/>
      <c r="K5217" s="205"/>
      <c r="L5217" s="205"/>
      <c r="M5217" s="205"/>
      <c r="N5217" s="227">
        <f>Table7[[#This Row],[Drug Cost]]+Table7[[#This Row],[Drug Markup]]+Table7[[#This Row],[Drug Dispensing Fee]]</f>
        <v>0</v>
      </c>
      <c r="O5217" s="132"/>
      <c r="P5217" s="205">
        <f>Table7[[#This Row],[Total Drug Cost]]-Table7[[#This Row],[Total Third-party Pay]]</f>
        <v>0</v>
      </c>
      <c r="Q5217" s="205"/>
      <c r="R5217" s="70" t="e">
        <f>VLOOKUP(Table7[[#This Row],[Patient PHN]],'[1]MASTER LIST'!$C:$D,2,FALSE)</f>
        <v>#N/A</v>
      </c>
    </row>
    <row r="5218" spans="1:18" x14ac:dyDescent="0.25">
      <c r="A5218" s="202"/>
      <c r="B5218" s="203"/>
      <c r="C5218" s="204"/>
      <c r="D5218" s="204"/>
      <c r="E5218" s="204"/>
      <c r="F5218" s="204"/>
      <c r="G5218" s="204"/>
      <c r="H5218" s="131"/>
      <c r="I5218" s="204"/>
      <c r="J5218" s="204"/>
      <c r="K5218" s="205"/>
      <c r="L5218" s="205"/>
      <c r="M5218" s="205"/>
      <c r="N5218" s="227">
        <f>Table7[[#This Row],[Drug Cost]]+Table7[[#This Row],[Drug Markup]]+Table7[[#This Row],[Drug Dispensing Fee]]</f>
        <v>0</v>
      </c>
      <c r="O5218" s="132"/>
      <c r="P5218" s="205">
        <f>Table7[[#This Row],[Total Drug Cost]]-Table7[[#This Row],[Total Third-party Pay]]</f>
        <v>0</v>
      </c>
      <c r="Q5218" s="205"/>
      <c r="R5218" s="70" t="e">
        <f>VLOOKUP(Table7[[#This Row],[Patient PHN]],'[1]MASTER LIST'!$C:$D,2,FALSE)</f>
        <v>#N/A</v>
      </c>
    </row>
    <row r="5219" spans="1:18" x14ac:dyDescent="0.25">
      <c r="A5219" s="202"/>
      <c r="B5219" s="203"/>
      <c r="C5219" s="204"/>
      <c r="D5219" s="204"/>
      <c r="E5219" s="204"/>
      <c r="F5219" s="204"/>
      <c r="G5219" s="204"/>
      <c r="H5219" s="131"/>
      <c r="I5219" s="204"/>
      <c r="J5219" s="204"/>
      <c r="K5219" s="205"/>
      <c r="L5219" s="205"/>
      <c r="M5219" s="205"/>
      <c r="N5219" s="227">
        <f>Table7[[#This Row],[Drug Cost]]+Table7[[#This Row],[Drug Markup]]+Table7[[#This Row],[Drug Dispensing Fee]]</f>
        <v>0</v>
      </c>
      <c r="O5219" s="132"/>
      <c r="P5219" s="205">
        <f>Table7[[#This Row],[Total Drug Cost]]-Table7[[#This Row],[Total Third-party Pay]]</f>
        <v>0</v>
      </c>
      <c r="Q5219" s="205"/>
      <c r="R5219" s="70" t="e">
        <f>VLOOKUP(Table7[[#This Row],[Patient PHN]],'[1]MASTER LIST'!$C:$D,2,FALSE)</f>
        <v>#N/A</v>
      </c>
    </row>
    <row r="5220" spans="1:18" x14ac:dyDescent="0.25">
      <c r="A5220" s="202"/>
      <c r="B5220" s="203"/>
      <c r="C5220" s="204"/>
      <c r="D5220" s="204"/>
      <c r="E5220" s="204"/>
      <c r="F5220" s="204"/>
      <c r="G5220" s="204"/>
      <c r="H5220" s="131"/>
      <c r="I5220" s="204"/>
      <c r="J5220" s="204"/>
      <c r="K5220" s="205"/>
      <c r="L5220" s="205"/>
      <c r="M5220" s="205"/>
      <c r="N5220" s="227">
        <f>Table7[[#This Row],[Drug Cost]]+Table7[[#This Row],[Drug Markup]]+Table7[[#This Row],[Drug Dispensing Fee]]</f>
        <v>0</v>
      </c>
      <c r="O5220" s="132"/>
      <c r="P5220" s="205">
        <f>Table7[[#This Row],[Total Drug Cost]]-Table7[[#This Row],[Total Third-party Pay]]</f>
        <v>0</v>
      </c>
      <c r="Q5220" s="205"/>
      <c r="R5220" s="70" t="e">
        <f>VLOOKUP(Table7[[#This Row],[Patient PHN]],'[1]MASTER LIST'!$C:$D,2,FALSE)</f>
        <v>#N/A</v>
      </c>
    </row>
    <row r="5221" spans="1:18" x14ac:dyDescent="0.25">
      <c r="A5221" s="202"/>
      <c r="B5221" s="203"/>
      <c r="C5221" s="204"/>
      <c r="D5221" s="204"/>
      <c r="E5221" s="204"/>
      <c r="F5221" s="204"/>
      <c r="G5221" s="204"/>
      <c r="H5221" s="131"/>
      <c r="I5221" s="204"/>
      <c r="J5221" s="204"/>
      <c r="K5221" s="205"/>
      <c r="L5221" s="205"/>
      <c r="M5221" s="205"/>
      <c r="N5221" s="227">
        <f>Table7[[#This Row],[Drug Cost]]+Table7[[#This Row],[Drug Markup]]+Table7[[#This Row],[Drug Dispensing Fee]]</f>
        <v>0</v>
      </c>
      <c r="O5221" s="132"/>
      <c r="P5221" s="205">
        <f>Table7[[#This Row],[Total Drug Cost]]-Table7[[#This Row],[Total Third-party Pay]]</f>
        <v>0</v>
      </c>
      <c r="Q5221" s="205"/>
      <c r="R5221" s="70" t="e">
        <f>VLOOKUP(Table7[[#This Row],[Patient PHN]],'[1]MASTER LIST'!$C:$D,2,FALSE)</f>
        <v>#N/A</v>
      </c>
    </row>
    <row r="5222" spans="1:18" x14ac:dyDescent="0.25">
      <c r="A5222" s="202"/>
      <c r="B5222" s="203"/>
      <c r="C5222" s="204"/>
      <c r="D5222" s="204"/>
      <c r="E5222" s="204"/>
      <c r="F5222" s="204"/>
      <c r="G5222" s="204"/>
      <c r="H5222" s="131"/>
      <c r="I5222" s="204"/>
      <c r="J5222" s="204"/>
      <c r="K5222" s="205"/>
      <c r="L5222" s="205"/>
      <c r="M5222" s="205"/>
      <c r="N5222" s="227">
        <f>Table7[[#This Row],[Drug Cost]]+Table7[[#This Row],[Drug Markup]]+Table7[[#This Row],[Drug Dispensing Fee]]</f>
        <v>0</v>
      </c>
      <c r="O5222" s="132"/>
      <c r="P5222" s="205">
        <f>Table7[[#This Row],[Total Drug Cost]]-Table7[[#This Row],[Total Third-party Pay]]</f>
        <v>0</v>
      </c>
      <c r="Q5222" s="205"/>
      <c r="R5222" s="70" t="e">
        <f>VLOOKUP(Table7[[#This Row],[Patient PHN]],'[1]MASTER LIST'!$C:$D,2,FALSE)</f>
        <v>#N/A</v>
      </c>
    </row>
    <row r="5223" spans="1:18" x14ac:dyDescent="0.25">
      <c r="A5223" s="202"/>
      <c r="B5223" s="203"/>
      <c r="C5223" s="204"/>
      <c r="D5223" s="204"/>
      <c r="E5223" s="204"/>
      <c r="F5223" s="204"/>
      <c r="G5223" s="204"/>
      <c r="H5223" s="131"/>
      <c r="I5223" s="204"/>
      <c r="J5223" s="204"/>
      <c r="K5223" s="205"/>
      <c r="L5223" s="205"/>
      <c r="M5223" s="205"/>
      <c r="N5223" s="227">
        <f>Table7[[#This Row],[Drug Cost]]+Table7[[#This Row],[Drug Markup]]+Table7[[#This Row],[Drug Dispensing Fee]]</f>
        <v>0</v>
      </c>
      <c r="O5223" s="132"/>
      <c r="P5223" s="205">
        <f>Table7[[#This Row],[Total Drug Cost]]-Table7[[#This Row],[Total Third-party Pay]]</f>
        <v>0</v>
      </c>
      <c r="Q5223" s="205"/>
      <c r="R5223" s="70" t="e">
        <f>VLOOKUP(Table7[[#This Row],[Patient PHN]],'[1]MASTER LIST'!$C:$D,2,FALSE)</f>
        <v>#N/A</v>
      </c>
    </row>
    <row r="5224" spans="1:18" x14ac:dyDescent="0.25">
      <c r="A5224" s="202"/>
      <c r="B5224" s="203"/>
      <c r="C5224" s="204"/>
      <c r="D5224" s="204"/>
      <c r="E5224" s="204"/>
      <c r="F5224" s="204"/>
      <c r="G5224" s="204"/>
      <c r="H5224" s="131"/>
      <c r="I5224" s="204"/>
      <c r="J5224" s="204"/>
      <c r="K5224" s="205"/>
      <c r="L5224" s="205"/>
      <c r="M5224" s="205"/>
      <c r="N5224" s="227">
        <f>Table7[[#This Row],[Drug Cost]]+Table7[[#This Row],[Drug Markup]]+Table7[[#This Row],[Drug Dispensing Fee]]</f>
        <v>0</v>
      </c>
      <c r="O5224" s="132"/>
      <c r="P5224" s="205">
        <f>Table7[[#This Row],[Total Drug Cost]]-Table7[[#This Row],[Total Third-party Pay]]</f>
        <v>0</v>
      </c>
      <c r="Q5224" s="205"/>
      <c r="R5224" s="70" t="e">
        <f>VLOOKUP(Table7[[#This Row],[Patient PHN]],'[1]MASTER LIST'!$C:$D,2,FALSE)</f>
        <v>#N/A</v>
      </c>
    </row>
    <row r="5225" spans="1:18" x14ac:dyDescent="0.25">
      <c r="A5225" s="202"/>
      <c r="B5225" s="203"/>
      <c r="C5225" s="204"/>
      <c r="D5225" s="204"/>
      <c r="E5225" s="204"/>
      <c r="F5225" s="204"/>
      <c r="G5225" s="204"/>
      <c r="H5225" s="131"/>
      <c r="I5225" s="204"/>
      <c r="J5225" s="204"/>
      <c r="K5225" s="205"/>
      <c r="L5225" s="205"/>
      <c r="M5225" s="205"/>
      <c r="N5225" s="227">
        <f>Table7[[#This Row],[Drug Cost]]+Table7[[#This Row],[Drug Markup]]+Table7[[#This Row],[Drug Dispensing Fee]]</f>
        <v>0</v>
      </c>
      <c r="O5225" s="132"/>
      <c r="P5225" s="205">
        <f>Table7[[#This Row],[Total Drug Cost]]-Table7[[#This Row],[Total Third-party Pay]]</f>
        <v>0</v>
      </c>
      <c r="Q5225" s="205"/>
      <c r="R5225" s="70" t="e">
        <f>VLOOKUP(Table7[[#This Row],[Patient PHN]],'[1]MASTER LIST'!$C:$D,2,FALSE)</f>
        <v>#N/A</v>
      </c>
    </row>
    <row r="5226" spans="1:18" x14ac:dyDescent="0.25">
      <c r="A5226" s="202"/>
      <c r="B5226" s="203"/>
      <c r="C5226" s="204"/>
      <c r="D5226" s="204"/>
      <c r="E5226" s="204"/>
      <c r="F5226" s="204"/>
      <c r="G5226" s="204"/>
      <c r="H5226" s="131"/>
      <c r="I5226" s="204"/>
      <c r="J5226" s="204"/>
      <c r="K5226" s="205"/>
      <c r="L5226" s="205"/>
      <c r="M5226" s="205"/>
      <c r="N5226" s="227">
        <f>Table7[[#This Row],[Drug Cost]]+Table7[[#This Row],[Drug Markup]]+Table7[[#This Row],[Drug Dispensing Fee]]</f>
        <v>0</v>
      </c>
      <c r="O5226" s="132"/>
      <c r="P5226" s="205">
        <f>Table7[[#This Row],[Total Drug Cost]]-Table7[[#This Row],[Total Third-party Pay]]</f>
        <v>0</v>
      </c>
      <c r="Q5226" s="205"/>
      <c r="R5226" s="70" t="e">
        <f>VLOOKUP(Table7[[#This Row],[Patient PHN]],'[1]MASTER LIST'!$C:$D,2,FALSE)</f>
        <v>#N/A</v>
      </c>
    </row>
    <row r="5227" spans="1:18" x14ac:dyDescent="0.25">
      <c r="A5227" s="202"/>
      <c r="B5227" s="203"/>
      <c r="C5227" s="204"/>
      <c r="D5227" s="204"/>
      <c r="E5227" s="204"/>
      <c r="F5227" s="204"/>
      <c r="G5227" s="204"/>
      <c r="H5227" s="131"/>
      <c r="I5227" s="204"/>
      <c r="J5227" s="204"/>
      <c r="K5227" s="205"/>
      <c r="L5227" s="205"/>
      <c r="M5227" s="205"/>
      <c r="N5227" s="227">
        <f>Table7[[#This Row],[Drug Cost]]+Table7[[#This Row],[Drug Markup]]+Table7[[#This Row],[Drug Dispensing Fee]]</f>
        <v>0</v>
      </c>
      <c r="O5227" s="132"/>
      <c r="P5227" s="205">
        <f>Table7[[#This Row],[Total Drug Cost]]-Table7[[#This Row],[Total Third-party Pay]]</f>
        <v>0</v>
      </c>
      <c r="Q5227" s="205"/>
      <c r="R5227" s="70" t="e">
        <f>VLOOKUP(Table7[[#This Row],[Patient PHN]],'[1]MASTER LIST'!$C:$D,2,FALSE)</f>
        <v>#N/A</v>
      </c>
    </row>
    <row r="5228" spans="1:18" x14ac:dyDescent="0.25">
      <c r="A5228" s="202"/>
      <c r="B5228" s="203"/>
      <c r="C5228" s="204"/>
      <c r="D5228" s="204"/>
      <c r="E5228" s="204"/>
      <c r="F5228" s="204"/>
      <c r="G5228" s="204"/>
      <c r="H5228" s="131"/>
      <c r="I5228" s="204"/>
      <c r="J5228" s="204"/>
      <c r="K5228" s="205"/>
      <c r="L5228" s="205"/>
      <c r="M5228" s="205"/>
      <c r="N5228" s="227">
        <f>Table7[[#This Row],[Drug Cost]]+Table7[[#This Row],[Drug Markup]]+Table7[[#This Row],[Drug Dispensing Fee]]</f>
        <v>0</v>
      </c>
      <c r="O5228" s="132"/>
      <c r="P5228" s="205">
        <f>Table7[[#This Row],[Total Drug Cost]]-Table7[[#This Row],[Total Third-party Pay]]</f>
        <v>0</v>
      </c>
      <c r="Q5228" s="205"/>
      <c r="R5228" s="70" t="e">
        <f>VLOOKUP(Table7[[#This Row],[Patient PHN]],'[1]MASTER LIST'!$C:$D,2,FALSE)</f>
        <v>#N/A</v>
      </c>
    </row>
    <row r="5229" spans="1:18" x14ac:dyDescent="0.25">
      <c r="A5229" s="202"/>
      <c r="B5229" s="203"/>
      <c r="C5229" s="204"/>
      <c r="D5229" s="204"/>
      <c r="E5229" s="204"/>
      <c r="F5229" s="204"/>
      <c r="G5229" s="204"/>
      <c r="H5229" s="131"/>
      <c r="I5229" s="204"/>
      <c r="J5229" s="204"/>
      <c r="K5229" s="205"/>
      <c r="L5229" s="205"/>
      <c r="M5229" s="205"/>
      <c r="N5229" s="227">
        <f>Table7[[#This Row],[Drug Cost]]+Table7[[#This Row],[Drug Markup]]+Table7[[#This Row],[Drug Dispensing Fee]]</f>
        <v>0</v>
      </c>
      <c r="O5229" s="132"/>
      <c r="P5229" s="205">
        <f>Table7[[#This Row],[Total Drug Cost]]-Table7[[#This Row],[Total Third-party Pay]]</f>
        <v>0</v>
      </c>
      <c r="Q5229" s="205"/>
      <c r="R5229" s="70" t="e">
        <f>VLOOKUP(Table7[[#This Row],[Patient PHN]],'[1]MASTER LIST'!$C:$D,2,FALSE)</f>
        <v>#N/A</v>
      </c>
    </row>
    <row r="5230" spans="1:18" x14ac:dyDescent="0.25">
      <c r="A5230" s="202"/>
      <c r="B5230" s="203"/>
      <c r="C5230" s="204"/>
      <c r="D5230" s="204"/>
      <c r="E5230" s="204"/>
      <c r="F5230" s="204"/>
      <c r="G5230" s="204"/>
      <c r="H5230" s="131"/>
      <c r="I5230" s="204"/>
      <c r="J5230" s="204"/>
      <c r="K5230" s="205"/>
      <c r="L5230" s="205"/>
      <c r="M5230" s="205"/>
      <c r="N5230" s="227">
        <f>Table7[[#This Row],[Drug Cost]]+Table7[[#This Row],[Drug Markup]]+Table7[[#This Row],[Drug Dispensing Fee]]</f>
        <v>0</v>
      </c>
      <c r="O5230" s="132"/>
      <c r="P5230" s="205">
        <f>Table7[[#This Row],[Total Drug Cost]]-Table7[[#This Row],[Total Third-party Pay]]</f>
        <v>0</v>
      </c>
      <c r="Q5230" s="205"/>
      <c r="R5230" s="70" t="e">
        <f>VLOOKUP(Table7[[#This Row],[Patient PHN]],'[1]MASTER LIST'!$C:$D,2,FALSE)</f>
        <v>#N/A</v>
      </c>
    </row>
    <row r="5231" spans="1:18" x14ac:dyDescent="0.25">
      <c r="A5231" s="202"/>
      <c r="B5231" s="203"/>
      <c r="C5231" s="204"/>
      <c r="D5231" s="204"/>
      <c r="E5231" s="204"/>
      <c r="F5231" s="204"/>
      <c r="G5231" s="204"/>
      <c r="H5231" s="131"/>
      <c r="I5231" s="204"/>
      <c r="J5231" s="204"/>
      <c r="K5231" s="205"/>
      <c r="L5231" s="205"/>
      <c r="M5231" s="205"/>
      <c r="N5231" s="227">
        <f>Table7[[#This Row],[Drug Cost]]+Table7[[#This Row],[Drug Markup]]+Table7[[#This Row],[Drug Dispensing Fee]]</f>
        <v>0</v>
      </c>
      <c r="O5231" s="132"/>
      <c r="P5231" s="205">
        <f>Table7[[#This Row],[Total Drug Cost]]-Table7[[#This Row],[Total Third-party Pay]]</f>
        <v>0</v>
      </c>
      <c r="Q5231" s="205"/>
      <c r="R5231" s="70" t="e">
        <f>VLOOKUP(Table7[[#This Row],[Patient PHN]],'[1]MASTER LIST'!$C:$D,2,FALSE)</f>
        <v>#N/A</v>
      </c>
    </row>
    <row r="5232" spans="1:18" x14ac:dyDescent="0.25">
      <c r="A5232" s="202"/>
      <c r="B5232" s="203"/>
      <c r="C5232" s="204"/>
      <c r="D5232" s="204"/>
      <c r="E5232" s="204"/>
      <c r="F5232" s="204"/>
      <c r="G5232" s="204"/>
      <c r="H5232" s="131"/>
      <c r="I5232" s="204"/>
      <c r="J5232" s="204"/>
      <c r="K5232" s="205"/>
      <c r="L5232" s="205"/>
      <c r="M5232" s="205"/>
      <c r="N5232" s="227">
        <f>Table7[[#This Row],[Drug Cost]]+Table7[[#This Row],[Drug Markup]]+Table7[[#This Row],[Drug Dispensing Fee]]</f>
        <v>0</v>
      </c>
      <c r="O5232" s="132"/>
      <c r="P5232" s="205">
        <f>Table7[[#This Row],[Total Drug Cost]]-Table7[[#This Row],[Total Third-party Pay]]</f>
        <v>0</v>
      </c>
      <c r="Q5232" s="205"/>
      <c r="R5232" s="70" t="e">
        <f>VLOOKUP(Table7[[#This Row],[Patient PHN]],'[1]MASTER LIST'!$C:$D,2,FALSE)</f>
        <v>#N/A</v>
      </c>
    </row>
    <row r="5233" spans="1:18" x14ac:dyDescent="0.25">
      <c r="A5233" s="202"/>
      <c r="B5233" s="203"/>
      <c r="C5233" s="204"/>
      <c r="D5233" s="204"/>
      <c r="E5233" s="204"/>
      <c r="F5233" s="204"/>
      <c r="G5233" s="204"/>
      <c r="H5233" s="131"/>
      <c r="I5233" s="204"/>
      <c r="J5233" s="204"/>
      <c r="K5233" s="205"/>
      <c r="L5233" s="205"/>
      <c r="M5233" s="205"/>
      <c r="N5233" s="227">
        <f>Table7[[#This Row],[Drug Cost]]+Table7[[#This Row],[Drug Markup]]+Table7[[#This Row],[Drug Dispensing Fee]]</f>
        <v>0</v>
      </c>
      <c r="O5233" s="132"/>
      <c r="P5233" s="205">
        <f>Table7[[#This Row],[Total Drug Cost]]-Table7[[#This Row],[Total Third-party Pay]]</f>
        <v>0</v>
      </c>
      <c r="Q5233" s="205"/>
      <c r="R5233" s="70" t="e">
        <f>VLOOKUP(Table7[[#This Row],[Patient PHN]],'[1]MASTER LIST'!$C:$D,2,FALSE)</f>
        <v>#N/A</v>
      </c>
    </row>
    <row r="5234" spans="1:18" x14ac:dyDescent="0.25">
      <c r="A5234" s="202"/>
      <c r="B5234" s="203"/>
      <c r="C5234" s="204"/>
      <c r="D5234" s="204"/>
      <c r="E5234" s="204"/>
      <c r="F5234" s="204"/>
      <c r="G5234" s="204"/>
      <c r="H5234" s="131"/>
      <c r="I5234" s="204"/>
      <c r="J5234" s="204"/>
      <c r="K5234" s="205"/>
      <c r="L5234" s="205"/>
      <c r="M5234" s="205"/>
      <c r="N5234" s="227">
        <f>Table7[[#This Row],[Drug Cost]]+Table7[[#This Row],[Drug Markup]]+Table7[[#This Row],[Drug Dispensing Fee]]</f>
        <v>0</v>
      </c>
      <c r="O5234" s="132"/>
      <c r="P5234" s="205">
        <f>Table7[[#This Row],[Total Drug Cost]]-Table7[[#This Row],[Total Third-party Pay]]</f>
        <v>0</v>
      </c>
      <c r="Q5234" s="205"/>
      <c r="R5234" s="70" t="e">
        <f>VLOOKUP(Table7[[#This Row],[Patient PHN]],'[1]MASTER LIST'!$C:$D,2,FALSE)</f>
        <v>#N/A</v>
      </c>
    </row>
    <row r="5235" spans="1:18" x14ac:dyDescent="0.25">
      <c r="A5235" s="202"/>
      <c r="B5235" s="203"/>
      <c r="C5235" s="204"/>
      <c r="D5235" s="204"/>
      <c r="E5235" s="204"/>
      <c r="F5235" s="204"/>
      <c r="G5235" s="204"/>
      <c r="H5235" s="131"/>
      <c r="I5235" s="204"/>
      <c r="J5235" s="204"/>
      <c r="K5235" s="205"/>
      <c r="L5235" s="205"/>
      <c r="M5235" s="205"/>
      <c r="N5235" s="227">
        <f>Table7[[#This Row],[Drug Cost]]+Table7[[#This Row],[Drug Markup]]+Table7[[#This Row],[Drug Dispensing Fee]]</f>
        <v>0</v>
      </c>
      <c r="O5235" s="132"/>
      <c r="P5235" s="205">
        <f>Table7[[#This Row],[Total Drug Cost]]-Table7[[#This Row],[Total Third-party Pay]]</f>
        <v>0</v>
      </c>
      <c r="Q5235" s="205"/>
      <c r="R5235" s="70" t="e">
        <f>VLOOKUP(Table7[[#This Row],[Patient PHN]],'[1]MASTER LIST'!$C:$D,2,FALSE)</f>
        <v>#N/A</v>
      </c>
    </row>
    <row r="5236" spans="1:18" x14ac:dyDescent="0.25">
      <c r="A5236" s="202"/>
      <c r="B5236" s="203"/>
      <c r="C5236" s="204"/>
      <c r="D5236" s="204"/>
      <c r="E5236" s="204"/>
      <c r="F5236" s="204"/>
      <c r="G5236" s="204"/>
      <c r="H5236" s="131"/>
      <c r="I5236" s="204"/>
      <c r="J5236" s="204"/>
      <c r="K5236" s="205"/>
      <c r="L5236" s="205"/>
      <c r="M5236" s="205"/>
      <c r="N5236" s="227">
        <f>Table7[[#This Row],[Drug Cost]]+Table7[[#This Row],[Drug Markup]]+Table7[[#This Row],[Drug Dispensing Fee]]</f>
        <v>0</v>
      </c>
      <c r="O5236" s="132"/>
      <c r="P5236" s="205">
        <f>Table7[[#This Row],[Total Drug Cost]]-Table7[[#This Row],[Total Third-party Pay]]</f>
        <v>0</v>
      </c>
      <c r="Q5236" s="205"/>
      <c r="R5236" s="70" t="e">
        <f>VLOOKUP(Table7[[#This Row],[Patient PHN]],'[1]MASTER LIST'!$C:$D,2,FALSE)</f>
        <v>#N/A</v>
      </c>
    </row>
    <row r="5237" spans="1:18" x14ac:dyDescent="0.25">
      <c r="A5237" s="202"/>
      <c r="B5237" s="203"/>
      <c r="C5237" s="204"/>
      <c r="D5237" s="204"/>
      <c r="E5237" s="204"/>
      <c r="F5237" s="204"/>
      <c r="G5237" s="204"/>
      <c r="H5237" s="131"/>
      <c r="I5237" s="204"/>
      <c r="J5237" s="204"/>
      <c r="K5237" s="205"/>
      <c r="L5237" s="205"/>
      <c r="M5237" s="205"/>
      <c r="N5237" s="227">
        <f>Table7[[#This Row],[Drug Cost]]+Table7[[#This Row],[Drug Markup]]+Table7[[#This Row],[Drug Dispensing Fee]]</f>
        <v>0</v>
      </c>
      <c r="O5237" s="132"/>
      <c r="P5237" s="205">
        <f>Table7[[#This Row],[Total Drug Cost]]-Table7[[#This Row],[Total Third-party Pay]]</f>
        <v>0</v>
      </c>
      <c r="Q5237" s="205"/>
      <c r="R5237" s="70" t="e">
        <f>VLOOKUP(Table7[[#This Row],[Patient PHN]],'[1]MASTER LIST'!$C:$D,2,FALSE)</f>
        <v>#N/A</v>
      </c>
    </row>
    <row r="5238" spans="1:18" x14ac:dyDescent="0.25">
      <c r="A5238" s="202"/>
      <c r="B5238" s="203"/>
      <c r="C5238" s="204"/>
      <c r="D5238" s="204"/>
      <c r="E5238" s="204"/>
      <c r="F5238" s="204"/>
      <c r="G5238" s="204"/>
      <c r="H5238" s="131"/>
      <c r="I5238" s="204"/>
      <c r="J5238" s="204"/>
      <c r="K5238" s="205"/>
      <c r="L5238" s="205"/>
      <c r="M5238" s="205"/>
      <c r="N5238" s="227">
        <f>Table7[[#This Row],[Drug Cost]]+Table7[[#This Row],[Drug Markup]]+Table7[[#This Row],[Drug Dispensing Fee]]</f>
        <v>0</v>
      </c>
      <c r="O5238" s="132"/>
      <c r="P5238" s="205">
        <f>Table7[[#This Row],[Total Drug Cost]]-Table7[[#This Row],[Total Third-party Pay]]</f>
        <v>0</v>
      </c>
      <c r="Q5238" s="205"/>
      <c r="R5238" s="70" t="e">
        <f>VLOOKUP(Table7[[#This Row],[Patient PHN]],'[1]MASTER LIST'!$C:$D,2,FALSE)</f>
        <v>#N/A</v>
      </c>
    </row>
    <row r="5239" spans="1:18" x14ac:dyDescent="0.25">
      <c r="A5239" s="202"/>
      <c r="B5239" s="203"/>
      <c r="C5239" s="204"/>
      <c r="D5239" s="204"/>
      <c r="E5239" s="204"/>
      <c r="F5239" s="204"/>
      <c r="G5239" s="204"/>
      <c r="H5239" s="131"/>
      <c r="I5239" s="204"/>
      <c r="J5239" s="204"/>
      <c r="K5239" s="205"/>
      <c r="L5239" s="205"/>
      <c r="M5239" s="205"/>
      <c r="N5239" s="227">
        <f>Table7[[#This Row],[Drug Cost]]+Table7[[#This Row],[Drug Markup]]+Table7[[#This Row],[Drug Dispensing Fee]]</f>
        <v>0</v>
      </c>
      <c r="O5239" s="132"/>
      <c r="P5239" s="205">
        <f>Table7[[#This Row],[Total Drug Cost]]-Table7[[#This Row],[Total Third-party Pay]]</f>
        <v>0</v>
      </c>
      <c r="Q5239" s="205"/>
      <c r="R5239" s="70" t="e">
        <f>VLOOKUP(Table7[[#This Row],[Patient PHN]],'[1]MASTER LIST'!$C:$D,2,FALSE)</f>
        <v>#N/A</v>
      </c>
    </row>
    <row r="5240" spans="1:18" x14ac:dyDescent="0.25">
      <c r="A5240" s="202"/>
      <c r="B5240" s="203"/>
      <c r="C5240" s="204"/>
      <c r="D5240" s="204"/>
      <c r="E5240" s="204"/>
      <c r="F5240" s="204"/>
      <c r="G5240" s="204"/>
      <c r="H5240" s="131"/>
      <c r="I5240" s="204"/>
      <c r="J5240" s="204"/>
      <c r="K5240" s="205"/>
      <c r="L5240" s="205"/>
      <c r="M5240" s="205"/>
      <c r="N5240" s="227">
        <f>Table7[[#This Row],[Drug Cost]]+Table7[[#This Row],[Drug Markup]]+Table7[[#This Row],[Drug Dispensing Fee]]</f>
        <v>0</v>
      </c>
      <c r="O5240" s="132"/>
      <c r="P5240" s="205">
        <f>Table7[[#This Row],[Total Drug Cost]]-Table7[[#This Row],[Total Third-party Pay]]</f>
        <v>0</v>
      </c>
      <c r="Q5240" s="205"/>
      <c r="R5240" s="70" t="e">
        <f>VLOOKUP(Table7[[#This Row],[Patient PHN]],'[1]MASTER LIST'!$C:$D,2,FALSE)</f>
        <v>#N/A</v>
      </c>
    </row>
    <row r="5241" spans="1:18" x14ac:dyDescent="0.25">
      <c r="A5241" s="202"/>
      <c r="B5241" s="203"/>
      <c r="C5241" s="204"/>
      <c r="D5241" s="204"/>
      <c r="E5241" s="204"/>
      <c r="F5241" s="204"/>
      <c r="G5241" s="204"/>
      <c r="H5241" s="131"/>
      <c r="I5241" s="204"/>
      <c r="J5241" s="204"/>
      <c r="K5241" s="205"/>
      <c r="L5241" s="205"/>
      <c r="M5241" s="205"/>
      <c r="N5241" s="227">
        <f>Table7[[#This Row],[Drug Cost]]+Table7[[#This Row],[Drug Markup]]+Table7[[#This Row],[Drug Dispensing Fee]]</f>
        <v>0</v>
      </c>
      <c r="O5241" s="132"/>
      <c r="P5241" s="205">
        <f>Table7[[#This Row],[Total Drug Cost]]-Table7[[#This Row],[Total Third-party Pay]]</f>
        <v>0</v>
      </c>
      <c r="Q5241" s="205"/>
      <c r="R5241" s="70" t="e">
        <f>VLOOKUP(Table7[[#This Row],[Patient PHN]],'[1]MASTER LIST'!$C:$D,2,FALSE)</f>
        <v>#N/A</v>
      </c>
    </row>
    <row r="5242" spans="1:18" x14ac:dyDescent="0.25">
      <c r="A5242" s="202"/>
      <c r="B5242" s="203"/>
      <c r="C5242" s="204"/>
      <c r="D5242" s="204"/>
      <c r="E5242" s="204"/>
      <c r="F5242" s="204"/>
      <c r="G5242" s="204"/>
      <c r="H5242" s="131"/>
      <c r="I5242" s="204"/>
      <c r="J5242" s="204"/>
      <c r="K5242" s="205"/>
      <c r="L5242" s="205"/>
      <c r="M5242" s="205"/>
      <c r="N5242" s="227">
        <f>Table7[[#This Row],[Drug Cost]]+Table7[[#This Row],[Drug Markup]]+Table7[[#This Row],[Drug Dispensing Fee]]</f>
        <v>0</v>
      </c>
      <c r="O5242" s="132"/>
      <c r="P5242" s="205">
        <f>Table7[[#This Row],[Total Drug Cost]]-Table7[[#This Row],[Total Third-party Pay]]</f>
        <v>0</v>
      </c>
      <c r="Q5242" s="205"/>
      <c r="R5242" s="70" t="e">
        <f>VLOOKUP(Table7[[#This Row],[Patient PHN]],'[1]MASTER LIST'!$C:$D,2,FALSE)</f>
        <v>#N/A</v>
      </c>
    </row>
    <row r="5243" spans="1:18" x14ac:dyDescent="0.25">
      <c r="A5243" s="202"/>
      <c r="B5243" s="203"/>
      <c r="C5243" s="204"/>
      <c r="D5243" s="204"/>
      <c r="E5243" s="204"/>
      <c r="F5243" s="204"/>
      <c r="G5243" s="204"/>
      <c r="H5243" s="131"/>
      <c r="I5243" s="204"/>
      <c r="J5243" s="204"/>
      <c r="K5243" s="205"/>
      <c r="L5243" s="205"/>
      <c r="M5243" s="205"/>
      <c r="N5243" s="227">
        <f>Table7[[#This Row],[Drug Cost]]+Table7[[#This Row],[Drug Markup]]+Table7[[#This Row],[Drug Dispensing Fee]]</f>
        <v>0</v>
      </c>
      <c r="O5243" s="132"/>
      <c r="P5243" s="205">
        <f>Table7[[#This Row],[Total Drug Cost]]-Table7[[#This Row],[Total Third-party Pay]]</f>
        <v>0</v>
      </c>
      <c r="Q5243" s="205"/>
      <c r="R5243" s="70" t="e">
        <f>VLOOKUP(Table7[[#This Row],[Patient PHN]],'[1]MASTER LIST'!$C:$D,2,FALSE)</f>
        <v>#N/A</v>
      </c>
    </row>
    <row r="5244" spans="1:18" x14ac:dyDescent="0.25">
      <c r="A5244" s="202"/>
      <c r="B5244" s="203"/>
      <c r="C5244" s="204"/>
      <c r="D5244" s="204"/>
      <c r="E5244" s="204"/>
      <c r="F5244" s="204"/>
      <c r="G5244" s="204"/>
      <c r="H5244" s="131"/>
      <c r="I5244" s="204"/>
      <c r="J5244" s="204"/>
      <c r="K5244" s="205"/>
      <c r="L5244" s="205"/>
      <c r="M5244" s="205"/>
      <c r="N5244" s="227">
        <f>Table7[[#This Row],[Drug Cost]]+Table7[[#This Row],[Drug Markup]]+Table7[[#This Row],[Drug Dispensing Fee]]</f>
        <v>0</v>
      </c>
      <c r="O5244" s="132"/>
      <c r="P5244" s="205">
        <f>Table7[[#This Row],[Total Drug Cost]]-Table7[[#This Row],[Total Third-party Pay]]</f>
        <v>0</v>
      </c>
      <c r="Q5244" s="205"/>
      <c r="R5244" s="70" t="e">
        <f>VLOOKUP(Table7[[#This Row],[Patient PHN]],'[1]MASTER LIST'!$C:$D,2,FALSE)</f>
        <v>#N/A</v>
      </c>
    </row>
    <row r="5245" spans="1:18" x14ac:dyDescent="0.25">
      <c r="A5245" s="202"/>
      <c r="B5245" s="203"/>
      <c r="C5245" s="204"/>
      <c r="D5245" s="204"/>
      <c r="E5245" s="204"/>
      <c r="F5245" s="204"/>
      <c r="G5245" s="204"/>
      <c r="H5245" s="131"/>
      <c r="I5245" s="204"/>
      <c r="J5245" s="204"/>
      <c r="K5245" s="205"/>
      <c r="L5245" s="205"/>
      <c r="M5245" s="205"/>
      <c r="N5245" s="227">
        <f>Table7[[#This Row],[Drug Cost]]+Table7[[#This Row],[Drug Markup]]+Table7[[#This Row],[Drug Dispensing Fee]]</f>
        <v>0</v>
      </c>
      <c r="O5245" s="132"/>
      <c r="P5245" s="205">
        <f>Table7[[#This Row],[Total Drug Cost]]-Table7[[#This Row],[Total Third-party Pay]]</f>
        <v>0</v>
      </c>
      <c r="Q5245" s="205"/>
      <c r="R5245" s="70" t="e">
        <f>VLOOKUP(Table7[[#This Row],[Patient PHN]],'[1]MASTER LIST'!$C:$D,2,FALSE)</f>
        <v>#N/A</v>
      </c>
    </row>
    <row r="5246" spans="1:18" x14ac:dyDescent="0.25">
      <c r="A5246" s="202"/>
      <c r="B5246" s="203"/>
      <c r="C5246" s="204"/>
      <c r="D5246" s="204"/>
      <c r="E5246" s="204"/>
      <c r="F5246" s="204"/>
      <c r="G5246" s="204"/>
      <c r="H5246" s="131"/>
      <c r="I5246" s="204"/>
      <c r="J5246" s="204"/>
      <c r="K5246" s="205"/>
      <c r="L5246" s="205"/>
      <c r="M5246" s="205"/>
      <c r="N5246" s="227">
        <f>Table7[[#This Row],[Drug Cost]]+Table7[[#This Row],[Drug Markup]]+Table7[[#This Row],[Drug Dispensing Fee]]</f>
        <v>0</v>
      </c>
      <c r="O5246" s="132"/>
      <c r="P5246" s="205">
        <f>Table7[[#This Row],[Total Drug Cost]]-Table7[[#This Row],[Total Third-party Pay]]</f>
        <v>0</v>
      </c>
      <c r="Q5246" s="205"/>
      <c r="R5246" s="70" t="e">
        <f>VLOOKUP(Table7[[#This Row],[Patient PHN]],'[1]MASTER LIST'!$C:$D,2,FALSE)</f>
        <v>#N/A</v>
      </c>
    </row>
    <row r="5247" spans="1:18" x14ac:dyDescent="0.25">
      <c r="A5247" s="202"/>
      <c r="B5247" s="203"/>
      <c r="C5247" s="204"/>
      <c r="D5247" s="204"/>
      <c r="E5247" s="204"/>
      <c r="F5247" s="204"/>
      <c r="G5247" s="204"/>
      <c r="H5247" s="131"/>
      <c r="I5247" s="204"/>
      <c r="J5247" s="204"/>
      <c r="K5247" s="205"/>
      <c r="L5247" s="205"/>
      <c r="M5247" s="205"/>
      <c r="N5247" s="227">
        <f>Table7[[#This Row],[Drug Cost]]+Table7[[#This Row],[Drug Markup]]+Table7[[#This Row],[Drug Dispensing Fee]]</f>
        <v>0</v>
      </c>
      <c r="O5247" s="132"/>
      <c r="P5247" s="205">
        <f>Table7[[#This Row],[Total Drug Cost]]-Table7[[#This Row],[Total Third-party Pay]]</f>
        <v>0</v>
      </c>
      <c r="Q5247" s="205"/>
      <c r="R5247" s="70" t="e">
        <f>VLOOKUP(Table7[[#This Row],[Patient PHN]],'[1]MASTER LIST'!$C:$D,2,FALSE)</f>
        <v>#N/A</v>
      </c>
    </row>
    <row r="5248" spans="1:18" x14ac:dyDescent="0.25">
      <c r="A5248" s="202"/>
      <c r="B5248" s="203"/>
      <c r="C5248" s="204"/>
      <c r="D5248" s="204"/>
      <c r="E5248" s="204"/>
      <c r="F5248" s="204"/>
      <c r="G5248" s="204"/>
      <c r="H5248" s="131"/>
      <c r="I5248" s="204"/>
      <c r="J5248" s="204"/>
      <c r="K5248" s="205"/>
      <c r="L5248" s="205"/>
      <c r="M5248" s="205"/>
      <c r="N5248" s="227">
        <f>Table7[[#This Row],[Drug Cost]]+Table7[[#This Row],[Drug Markup]]+Table7[[#This Row],[Drug Dispensing Fee]]</f>
        <v>0</v>
      </c>
      <c r="O5248" s="132"/>
      <c r="P5248" s="205">
        <f>Table7[[#This Row],[Total Drug Cost]]-Table7[[#This Row],[Total Third-party Pay]]</f>
        <v>0</v>
      </c>
      <c r="Q5248" s="205"/>
      <c r="R5248" s="70" t="e">
        <f>VLOOKUP(Table7[[#This Row],[Patient PHN]],'[1]MASTER LIST'!$C:$D,2,FALSE)</f>
        <v>#N/A</v>
      </c>
    </row>
    <row r="5249" spans="1:18" x14ac:dyDescent="0.25">
      <c r="A5249" s="202"/>
      <c r="B5249" s="203"/>
      <c r="C5249" s="204"/>
      <c r="D5249" s="204"/>
      <c r="E5249" s="204"/>
      <c r="F5249" s="204"/>
      <c r="G5249" s="204"/>
      <c r="H5249" s="131"/>
      <c r="I5249" s="204"/>
      <c r="J5249" s="204"/>
      <c r="K5249" s="205"/>
      <c r="L5249" s="205"/>
      <c r="M5249" s="205"/>
      <c r="N5249" s="227">
        <f>Table7[[#This Row],[Drug Cost]]+Table7[[#This Row],[Drug Markup]]+Table7[[#This Row],[Drug Dispensing Fee]]</f>
        <v>0</v>
      </c>
      <c r="O5249" s="132"/>
      <c r="P5249" s="205">
        <f>Table7[[#This Row],[Total Drug Cost]]-Table7[[#This Row],[Total Third-party Pay]]</f>
        <v>0</v>
      </c>
      <c r="Q5249" s="205"/>
      <c r="R5249" s="70" t="e">
        <f>VLOOKUP(Table7[[#This Row],[Patient PHN]],'[1]MASTER LIST'!$C:$D,2,FALSE)</f>
        <v>#N/A</v>
      </c>
    </row>
    <row r="5250" spans="1:18" x14ac:dyDescent="0.25">
      <c r="A5250" s="202"/>
      <c r="B5250" s="203"/>
      <c r="C5250" s="204"/>
      <c r="D5250" s="204"/>
      <c r="E5250" s="204"/>
      <c r="F5250" s="204"/>
      <c r="G5250" s="204"/>
      <c r="H5250" s="131"/>
      <c r="I5250" s="204"/>
      <c r="J5250" s="204"/>
      <c r="K5250" s="205"/>
      <c r="L5250" s="205"/>
      <c r="M5250" s="205"/>
      <c r="N5250" s="227">
        <f>Table7[[#This Row],[Drug Cost]]+Table7[[#This Row],[Drug Markup]]+Table7[[#This Row],[Drug Dispensing Fee]]</f>
        <v>0</v>
      </c>
      <c r="O5250" s="132"/>
      <c r="P5250" s="205">
        <f>Table7[[#This Row],[Total Drug Cost]]-Table7[[#This Row],[Total Third-party Pay]]</f>
        <v>0</v>
      </c>
      <c r="Q5250" s="205"/>
      <c r="R5250" s="70" t="e">
        <f>VLOOKUP(Table7[[#This Row],[Patient PHN]],'[1]MASTER LIST'!$C:$D,2,FALSE)</f>
        <v>#N/A</v>
      </c>
    </row>
    <row r="5251" spans="1:18" x14ac:dyDescent="0.25">
      <c r="A5251" s="202"/>
      <c r="B5251" s="203"/>
      <c r="C5251" s="204"/>
      <c r="D5251" s="204"/>
      <c r="E5251" s="204"/>
      <c r="F5251" s="204"/>
      <c r="G5251" s="204"/>
      <c r="H5251" s="131"/>
      <c r="I5251" s="204"/>
      <c r="J5251" s="204"/>
      <c r="K5251" s="205"/>
      <c r="L5251" s="205"/>
      <c r="M5251" s="205"/>
      <c r="N5251" s="227">
        <f>Table7[[#This Row],[Drug Cost]]+Table7[[#This Row],[Drug Markup]]+Table7[[#This Row],[Drug Dispensing Fee]]</f>
        <v>0</v>
      </c>
      <c r="O5251" s="132"/>
      <c r="P5251" s="205">
        <f>Table7[[#This Row],[Total Drug Cost]]-Table7[[#This Row],[Total Third-party Pay]]</f>
        <v>0</v>
      </c>
      <c r="Q5251" s="205"/>
      <c r="R5251" s="70" t="e">
        <f>VLOOKUP(Table7[[#This Row],[Patient PHN]],'[1]MASTER LIST'!$C:$D,2,FALSE)</f>
        <v>#N/A</v>
      </c>
    </row>
    <row r="5252" spans="1:18" x14ac:dyDescent="0.25">
      <c r="A5252" s="202"/>
      <c r="B5252" s="203"/>
      <c r="C5252" s="204"/>
      <c r="D5252" s="204"/>
      <c r="E5252" s="204"/>
      <c r="F5252" s="204"/>
      <c r="G5252" s="204"/>
      <c r="H5252" s="131"/>
      <c r="I5252" s="204"/>
      <c r="J5252" s="204"/>
      <c r="K5252" s="205"/>
      <c r="L5252" s="205"/>
      <c r="M5252" s="205"/>
      <c r="N5252" s="227">
        <f>Table7[[#This Row],[Drug Cost]]+Table7[[#This Row],[Drug Markup]]+Table7[[#This Row],[Drug Dispensing Fee]]</f>
        <v>0</v>
      </c>
      <c r="O5252" s="132"/>
      <c r="P5252" s="205">
        <f>Table7[[#This Row],[Total Drug Cost]]-Table7[[#This Row],[Total Third-party Pay]]</f>
        <v>0</v>
      </c>
      <c r="Q5252" s="205"/>
      <c r="R5252" s="70" t="e">
        <f>VLOOKUP(Table7[[#This Row],[Patient PHN]],'[1]MASTER LIST'!$C:$D,2,FALSE)</f>
        <v>#N/A</v>
      </c>
    </row>
    <row r="5253" spans="1:18" x14ac:dyDescent="0.25">
      <c r="A5253" s="202"/>
      <c r="B5253" s="203"/>
      <c r="C5253" s="204"/>
      <c r="D5253" s="204"/>
      <c r="E5253" s="204"/>
      <c r="F5253" s="204"/>
      <c r="G5253" s="204"/>
      <c r="H5253" s="131"/>
      <c r="I5253" s="204"/>
      <c r="J5253" s="204"/>
      <c r="K5253" s="205"/>
      <c r="L5253" s="205"/>
      <c r="M5253" s="205"/>
      <c r="N5253" s="227">
        <f>Table7[[#This Row],[Drug Cost]]+Table7[[#This Row],[Drug Markup]]+Table7[[#This Row],[Drug Dispensing Fee]]</f>
        <v>0</v>
      </c>
      <c r="O5253" s="132"/>
      <c r="P5253" s="205">
        <f>Table7[[#This Row],[Total Drug Cost]]-Table7[[#This Row],[Total Third-party Pay]]</f>
        <v>0</v>
      </c>
      <c r="Q5253" s="205"/>
      <c r="R5253" s="70" t="e">
        <f>VLOOKUP(Table7[[#This Row],[Patient PHN]],'[1]MASTER LIST'!$C:$D,2,FALSE)</f>
        <v>#N/A</v>
      </c>
    </row>
    <row r="5254" spans="1:18" x14ac:dyDescent="0.25">
      <c r="A5254" s="202"/>
      <c r="B5254" s="203"/>
      <c r="C5254" s="204"/>
      <c r="D5254" s="204"/>
      <c r="E5254" s="204"/>
      <c r="F5254" s="204"/>
      <c r="G5254" s="204"/>
      <c r="H5254" s="131"/>
      <c r="I5254" s="204"/>
      <c r="J5254" s="204"/>
      <c r="K5254" s="205"/>
      <c r="L5254" s="205"/>
      <c r="M5254" s="205"/>
      <c r="N5254" s="227">
        <f>Table7[[#This Row],[Drug Cost]]+Table7[[#This Row],[Drug Markup]]+Table7[[#This Row],[Drug Dispensing Fee]]</f>
        <v>0</v>
      </c>
      <c r="O5254" s="132"/>
      <c r="P5254" s="205">
        <f>Table7[[#This Row],[Total Drug Cost]]-Table7[[#This Row],[Total Third-party Pay]]</f>
        <v>0</v>
      </c>
      <c r="Q5254" s="205"/>
      <c r="R5254" s="70" t="e">
        <f>VLOOKUP(Table7[[#This Row],[Patient PHN]],'[1]MASTER LIST'!$C:$D,2,FALSE)</f>
        <v>#N/A</v>
      </c>
    </row>
    <row r="5255" spans="1:18" x14ac:dyDescent="0.25">
      <c r="A5255" s="202"/>
      <c r="B5255" s="203"/>
      <c r="C5255" s="204"/>
      <c r="D5255" s="204"/>
      <c r="E5255" s="204"/>
      <c r="F5255" s="204"/>
      <c r="G5255" s="204"/>
      <c r="H5255" s="131"/>
      <c r="I5255" s="204"/>
      <c r="J5255" s="204"/>
      <c r="K5255" s="205"/>
      <c r="L5255" s="205"/>
      <c r="M5255" s="205"/>
      <c r="N5255" s="227">
        <f>Table7[[#This Row],[Drug Cost]]+Table7[[#This Row],[Drug Markup]]+Table7[[#This Row],[Drug Dispensing Fee]]</f>
        <v>0</v>
      </c>
      <c r="O5255" s="132"/>
      <c r="P5255" s="205">
        <f>Table7[[#This Row],[Total Drug Cost]]-Table7[[#This Row],[Total Third-party Pay]]</f>
        <v>0</v>
      </c>
      <c r="Q5255" s="205"/>
      <c r="R5255" s="70" t="e">
        <f>VLOOKUP(Table7[[#This Row],[Patient PHN]],'[1]MASTER LIST'!$C:$D,2,FALSE)</f>
        <v>#N/A</v>
      </c>
    </row>
    <row r="5256" spans="1:18" x14ac:dyDescent="0.25">
      <c r="A5256" s="202"/>
      <c r="B5256" s="203"/>
      <c r="C5256" s="204"/>
      <c r="D5256" s="204"/>
      <c r="E5256" s="204"/>
      <c r="F5256" s="204"/>
      <c r="G5256" s="204"/>
      <c r="H5256" s="131"/>
      <c r="I5256" s="204"/>
      <c r="J5256" s="204"/>
      <c r="K5256" s="205"/>
      <c r="L5256" s="205"/>
      <c r="M5256" s="205"/>
      <c r="N5256" s="227">
        <f>Table7[[#This Row],[Drug Cost]]+Table7[[#This Row],[Drug Markup]]+Table7[[#This Row],[Drug Dispensing Fee]]</f>
        <v>0</v>
      </c>
      <c r="O5256" s="132"/>
      <c r="P5256" s="205">
        <f>Table7[[#This Row],[Total Drug Cost]]-Table7[[#This Row],[Total Third-party Pay]]</f>
        <v>0</v>
      </c>
      <c r="Q5256" s="205"/>
      <c r="R5256" s="70" t="e">
        <f>VLOOKUP(Table7[[#This Row],[Patient PHN]],'[1]MASTER LIST'!$C:$D,2,FALSE)</f>
        <v>#N/A</v>
      </c>
    </row>
    <row r="5257" spans="1:18" x14ac:dyDescent="0.25">
      <c r="A5257" s="202"/>
      <c r="B5257" s="203"/>
      <c r="C5257" s="204"/>
      <c r="D5257" s="204"/>
      <c r="E5257" s="204"/>
      <c r="F5257" s="204"/>
      <c r="G5257" s="204"/>
      <c r="H5257" s="131"/>
      <c r="I5257" s="204"/>
      <c r="J5257" s="204"/>
      <c r="K5257" s="205"/>
      <c r="L5257" s="205"/>
      <c r="M5257" s="205"/>
      <c r="N5257" s="227">
        <f>Table7[[#This Row],[Drug Cost]]+Table7[[#This Row],[Drug Markup]]+Table7[[#This Row],[Drug Dispensing Fee]]</f>
        <v>0</v>
      </c>
      <c r="O5257" s="132"/>
      <c r="P5257" s="205">
        <f>Table7[[#This Row],[Total Drug Cost]]-Table7[[#This Row],[Total Third-party Pay]]</f>
        <v>0</v>
      </c>
      <c r="Q5257" s="205"/>
      <c r="R5257" s="70" t="e">
        <f>VLOOKUP(Table7[[#This Row],[Patient PHN]],'[1]MASTER LIST'!$C:$D,2,FALSE)</f>
        <v>#N/A</v>
      </c>
    </row>
    <row r="5258" spans="1:18" x14ac:dyDescent="0.25">
      <c r="A5258" s="202"/>
      <c r="B5258" s="203"/>
      <c r="C5258" s="204"/>
      <c r="D5258" s="204"/>
      <c r="E5258" s="204"/>
      <c r="F5258" s="204"/>
      <c r="G5258" s="204"/>
      <c r="H5258" s="131"/>
      <c r="I5258" s="204"/>
      <c r="J5258" s="204"/>
      <c r="K5258" s="205"/>
      <c r="L5258" s="205"/>
      <c r="M5258" s="205"/>
      <c r="N5258" s="227">
        <f>Table7[[#This Row],[Drug Cost]]+Table7[[#This Row],[Drug Markup]]+Table7[[#This Row],[Drug Dispensing Fee]]</f>
        <v>0</v>
      </c>
      <c r="O5258" s="132"/>
      <c r="P5258" s="205">
        <f>Table7[[#This Row],[Total Drug Cost]]-Table7[[#This Row],[Total Third-party Pay]]</f>
        <v>0</v>
      </c>
      <c r="Q5258" s="205"/>
      <c r="R5258" s="70" t="e">
        <f>VLOOKUP(Table7[[#This Row],[Patient PHN]],'[1]MASTER LIST'!$C:$D,2,FALSE)</f>
        <v>#N/A</v>
      </c>
    </row>
    <row r="5259" spans="1:18" x14ac:dyDescent="0.25">
      <c r="A5259" s="202"/>
      <c r="B5259" s="203"/>
      <c r="C5259" s="204"/>
      <c r="D5259" s="204"/>
      <c r="E5259" s="204"/>
      <c r="F5259" s="204"/>
      <c r="G5259" s="204"/>
      <c r="H5259" s="131"/>
      <c r="I5259" s="204"/>
      <c r="J5259" s="204"/>
      <c r="K5259" s="205"/>
      <c r="L5259" s="205"/>
      <c r="M5259" s="205"/>
      <c r="N5259" s="227">
        <f>Table7[[#This Row],[Drug Cost]]+Table7[[#This Row],[Drug Markup]]+Table7[[#This Row],[Drug Dispensing Fee]]</f>
        <v>0</v>
      </c>
      <c r="O5259" s="132"/>
      <c r="P5259" s="205">
        <f>Table7[[#This Row],[Total Drug Cost]]-Table7[[#This Row],[Total Third-party Pay]]</f>
        <v>0</v>
      </c>
      <c r="Q5259" s="205"/>
      <c r="R5259" s="70" t="e">
        <f>VLOOKUP(Table7[[#This Row],[Patient PHN]],'[1]MASTER LIST'!$C:$D,2,FALSE)</f>
        <v>#N/A</v>
      </c>
    </row>
    <row r="5260" spans="1:18" x14ac:dyDescent="0.25">
      <c r="A5260" s="202"/>
      <c r="B5260" s="203"/>
      <c r="C5260" s="204"/>
      <c r="D5260" s="204"/>
      <c r="E5260" s="204"/>
      <c r="F5260" s="204"/>
      <c r="G5260" s="204"/>
      <c r="H5260" s="131"/>
      <c r="I5260" s="204"/>
      <c r="J5260" s="204"/>
      <c r="K5260" s="205"/>
      <c r="L5260" s="205"/>
      <c r="M5260" s="205"/>
      <c r="N5260" s="227">
        <f>Table7[[#This Row],[Drug Cost]]+Table7[[#This Row],[Drug Markup]]+Table7[[#This Row],[Drug Dispensing Fee]]</f>
        <v>0</v>
      </c>
      <c r="O5260" s="132"/>
      <c r="P5260" s="205">
        <f>Table7[[#This Row],[Total Drug Cost]]-Table7[[#This Row],[Total Third-party Pay]]</f>
        <v>0</v>
      </c>
      <c r="Q5260" s="205"/>
      <c r="R5260" s="70" t="e">
        <f>VLOOKUP(Table7[[#This Row],[Patient PHN]],'[1]MASTER LIST'!$C:$D,2,FALSE)</f>
        <v>#N/A</v>
      </c>
    </row>
    <row r="5261" spans="1:18" x14ac:dyDescent="0.25">
      <c r="A5261" s="202"/>
      <c r="B5261" s="203"/>
      <c r="C5261" s="204"/>
      <c r="D5261" s="204"/>
      <c r="E5261" s="204"/>
      <c r="F5261" s="204"/>
      <c r="G5261" s="204"/>
      <c r="H5261" s="131"/>
      <c r="I5261" s="204"/>
      <c r="J5261" s="204"/>
      <c r="K5261" s="205"/>
      <c r="L5261" s="205"/>
      <c r="M5261" s="205"/>
      <c r="N5261" s="227">
        <f>Table7[[#This Row],[Drug Cost]]+Table7[[#This Row],[Drug Markup]]+Table7[[#This Row],[Drug Dispensing Fee]]</f>
        <v>0</v>
      </c>
      <c r="O5261" s="132"/>
      <c r="P5261" s="205">
        <f>Table7[[#This Row],[Total Drug Cost]]-Table7[[#This Row],[Total Third-party Pay]]</f>
        <v>0</v>
      </c>
      <c r="Q5261" s="205"/>
      <c r="R5261" s="70" t="e">
        <f>VLOOKUP(Table7[[#This Row],[Patient PHN]],'[1]MASTER LIST'!$C:$D,2,FALSE)</f>
        <v>#N/A</v>
      </c>
    </row>
    <row r="5262" spans="1:18" x14ac:dyDescent="0.25">
      <c r="A5262" s="202"/>
      <c r="B5262" s="203"/>
      <c r="C5262" s="204"/>
      <c r="D5262" s="204"/>
      <c r="E5262" s="204"/>
      <c r="F5262" s="204"/>
      <c r="G5262" s="204"/>
      <c r="H5262" s="131"/>
      <c r="I5262" s="204"/>
      <c r="J5262" s="204"/>
      <c r="K5262" s="205"/>
      <c r="L5262" s="205"/>
      <c r="M5262" s="205"/>
      <c r="N5262" s="227">
        <f>Table7[[#This Row],[Drug Cost]]+Table7[[#This Row],[Drug Markup]]+Table7[[#This Row],[Drug Dispensing Fee]]</f>
        <v>0</v>
      </c>
      <c r="O5262" s="132"/>
      <c r="P5262" s="205">
        <f>Table7[[#This Row],[Total Drug Cost]]-Table7[[#This Row],[Total Third-party Pay]]</f>
        <v>0</v>
      </c>
      <c r="Q5262" s="205"/>
      <c r="R5262" s="70" t="e">
        <f>VLOOKUP(Table7[[#This Row],[Patient PHN]],'[1]MASTER LIST'!$C:$D,2,FALSE)</f>
        <v>#N/A</v>
      </c>
    </row>
    <row r="5263" spans="1:18" x14ac:dyDescent="0.25">
      <c r="A5263" s="202"/>
      <c r="B5263" s="203"/>
      <c r="C5263" s="204"/>
      <c r="D5263" s="204"/>
      <c r="E5263" s="204"/>
      <c r="F5263" s="204"/>
      <c r="G5263" s="204"/>
      <c r="H5263" s="131"/>
      <c r="I5263" s="204"/>
      <c r="J5263" s="204"/>
      <c r="K5263" s="205"/>
      <c r="L5263" s="205"/>
      <c r="M5263" s="205"/>
      <c r="N5263" s="227">
        <f>Table7[[#This Row],[Drug Cost]]+Table7[[#This Row],[Drug Markup]]+Table7[[#This Row],[Drug Dispensing Fee]]</f>
        <v>0</v>
      </c>
      <c r="O5263" s="132"/>
      <c r="P5263" s="205">
        <f>Table7[[#This Row],[Total Drug Cost]]-Table7[[#This Row],[Total Third-party Pay]]</f>
        <v>0</v>
      </c>
      <c r="Q5263" s="205"/>
      <c r="R5263" s="70" t="e">
        <f>VLOOKUP(Table7[[#This Row],[Patient PHN]],'[1]MASTER LIST'!$C:$D,2,FALSE)</f>
        <v>#N/A</v>
      </c>
    </row>
    <row r="5264" spans="1:18" x14ac:dyDescent="0.25">
      <c r="A5264" s="202"/>
      <c r="B5264" s="203"/>
      <c r="C5264" s="204"/>
      <c r="D5264" s="204"/>
      <c r="E5264" s="204"/>
      <c r="F5264" s="204"/>
      <c r="G5264" s="204"/>
      <c r="H5264" s="131"/>
      <c r="I5264" s="204"/>
      <c r="J5264" s="204"/>
      <c r="K5264" s="205"/>
      <c r="L5264" s="205"/>
      <c r="M5264" s="205"/>
      <c r="N5264" s="227">
        <f>Table7[[#This Row],[Drug Cost]]+Table7[[#This Row],[Drug Markup]]+Table7[[#This Row],[Drug Dispensing Fee]]</f>
        <v>0</v>
      </c>
      <c r="O5264" s="132"/>
      <c r="P5264" s="205">
        <f>Table7[[#This Row],[Total Drug Cost]]-Table7[[#This Row],[Total Third-party Pay]]</f>
        <v>0</v>
      </c>
      <c r="Q5264" s="205"/>
      <c r="R5264" s="70" t="e">
        <f>VLOOKUP(Table7[[#This Row],[Patient PHN]],'[1]MASTER LIST'!$C:$D,2,FALSE)</f>
        <v>#N/A</v>
      </c>
    </row>
    <row r="5265" spans="1:18" x14ac:dyDescent="0.25">
      <c r="A5265" s="202"/>
      <c r="B5265" s="203"/>
      <c r="C5265" s="204"/>
      <c r="D5265" s="204"/>
      <c r="E5265" s="204"/>
      <c r="F5265" s="204"/>
      <c r="G5265" s="204"/>
      <c r="H5265" s="131"/>
      <c r="I5265" s="204"/>
      <c r="J5265" s="204"/>
      <c r="K5265" s="205"/>
      <c r="L5265" s="205"/>
      <c r="M5265" s="205"/>
      <c r="N5265" s="227">
        <f>Table7[[#This Row],[Drug Cost]]+Table7[[#This Row],[Drug Markup]]+Table7[[#This Row],[Drug Dispensing Fee]]</f>
        <v>0</v>
      </c>
      <c r="O5265" s="132"/>
      <c r="P5265" s="205">
        <f>Table7[[#This Row],[Total Drug Cost]]-Table7[[#This Row],[Total Third-party Pay]]</f>
        <v>0</v>
      </c>
      <c r="Q5265" s="205"/>
      <c r="R5265" s="70" t="e">
        <f>VLOOKUP(Table7[[#This Row],[Patient PHN]],'[1]MASTER LIST'!$C:$D,2,FALSE)</f>
        <v>#N/A</v>
      </c>
    </row>
    <row r="5266" spans="1:18" x14ac:dyDescent="0.25">
      <c r="A5266" s="202"/>
      <c r="B5266" s="203"/>
      <c r="C5266" s="204"/>
      <c r="D5266" s="204"/>
      <c r="E5266" s="204"/>
      <c r="F5266" s="204"/>
      <c r="G5266" s="204"/>
      <c r="H5266" s="131"/>
      <c r="I5266" s="204"/>
      <c r="J5266" s="204"/>
      <c r="K5266" s="205"/>
      <c r="L5266" s="205"/>
      <c r="M5266" s="205"/>
      <c r="N5266" s="227">
        <f>Table7[[#This Row],[Drug Cost]]+Table7[[#This Row],[Drug Markup]]+Table7[[#This Row],[Drug Dispensing Fee]]</f>
        <v>0</v>
      </c>
      <c r="O5266" s="132"/>
      <c r="P5266" s="205">
        <f>Table7[[#This Row],[Total Drug Cost]]-Table7[[#This Row],[Total Third-party Pay]]</f>
        <v>0</v>
      </c>
      <c r="Q5266" s="205"/>
      <c r="R5266" s="70" t="e">
        <f>VLOOKUP(Table7[[#This Row],[Patient PHN]],'[1]MASTER LIST'!$C:$D,2,FALSE)</f>
        <v>#N/A</v>
      </c>
    </row>
    <row r="5267" spans="1:18" x14ac:dyDescent="0.25">
      <c r="A5267" s="202"/>
      <c r="B5267" s="203"/>
      <c r="C5267" s="204"/>
      <c r="D5267" s="204"/>
      <c r="E5267" s="204"/>
      <c r="F5267" s="204"/>
      <c r="G5267" s="204"/>
      <c r="H5267" s="131"/>
      <c r="I5267" s="204"/>
      <c r="J5267" s="204"/>
      <c r="K5267" s="205"/>
      <c r="L5267" s="205"/>
      <c r="M5267" s="205"/>
      <c r="N5267" s="227">
        <f>Table7[[#This Row],[Drug Cost]]+Table7[[#This Row],[Drug Markup]]+Table7[[#This Row],[Drug Dispensing Fee]]</f>
        <v>0</v>
      </c>
      <c r="O5267" s="132"/>
      <c r="P5267" s="205">
        <f>Table7[[#This Row],[Total Drug Cost]]-Table7[[#This Row],[Total Third-party Pay]]</f>
        <v>0</v>
      </c>
      <c r="Q5267" s="205"/>
      <c r="R5267" s="70" t="e">
        <f>VLOOKUP(Table7[[#This Row],[Patient PHN]],'[1]MASTER LIST'!$C:$D,2,FALSE)</f>
        <v>#N/A</v>
      </c>
    </row>
    <row r="5268" spans="1:18" x14ac:dyDescent="0.25">
      <c r="A5268" s="202"/>
      <c r="B5268" s="203"/>
      <c r="C5268" s="204"/>
      <c r="D5268" s="204"/>
      <c r="E5268" s="204"/>
      <c r="F5268" s="204"/>
      <c r="G5268" s="204"/>
      <c r="H5268" s="131"/>
      <c r="I5268" s="204"/>
      <c r="J5268" s="204"/>
      <c r="K5268" s="205"/>
      <c r="L5268" s="205"/>
      <c r="M5268" s="205"/>
      <c r="N5268" s="227">
        <f>Table7[[#This Row],[Drug Cost]]+Table7[[#This Row],[Drug Markup]]+Table7[[#This Row],[Drug Dispensing Fee]]</f>
        <v>0</v>
      </c>
      <c r="O5268" s="132"/>
      <c r="P5268" s="205">
        <f>Table7[[#This Row],[Total Drug Cost]]-Table7[[#This Row],[Total Third-party Pay]]</f>
        <v>0</v>
      </c>
      <c r="Q5268" s="205"/>
      <c r="R5268" s="70" t="e">
        <f>VLOOKUP(Table7[[#This Row],[Patient PHN]],'[1]MASTER LIST'!$C:$D,2,FALSE)</f>
        <v>#N/A</v>
      </c>
    </row>
    <row r="5269" spans="1:18" x14ac:dyDescent="0.25">
      <c r="A5269" s="202"/>
      <c r="B5269" s="203"/>
      <c r="C5269" s="204"/>
      <c r="D5269" s="204"/>
      <c r="E5269" s="204"/>
      <c r="F5269" s="204"/>
      <c r="G5269" s="204"/>
      <c r="H5269" s="131"/>
      <c r="I5269" s="204"/>
      <c r="J5269" s="204"/>
      <c r="K5269" s="205"/>
      <c r="L5269" s="205"/>
      <c r="M5269" s="205"/>
      <c r="N5269" s="227">
        <f>Table7[[#This Row],[Drug Cost]]+Table7[[#This Row],[Drug Markup]]+Table7[[#This Row],[Drug Dispensing Fee]]</f>
        <v>0</v>
      </c>
      <c r="O5269" s="132"/>
      <c r="P5269" s="205">
        <f>Table7[[#This Row],[Total Drug Cost]]-Table7[[#This Row],[Total Third-party Pay]]</f>
        <v>0</v>
      </c>
      <c r="Q5269" s="205"/>
      <c r="R5269" s="70" t="e">
        <f>VLOOKUP(Table7[[#This Row],[Patient PHN]],'[1]MASTER LIST'!$C:$D,2,FALSE)</f>
        <v>#N/A</v>
      </c>
    </row>
    <row r="5270" spans="1:18" x14ac:dyDescent="0.25">
      <c r="A5270" s="202"/>
      <c r="B5270" s="203"/>
      <c r="C5270" s="204"/>
      <c r="D5270" s="204"/>
      <c r="E5270" s="204"/>
      <c r="F5270" s="204"/>
      <c r="G5270" s="204"/>
      <c r="H5270" s="131"/>
      <c r="I5270" s="204"/>
      <c r="J5270" s="204"/>
      <c r="K5270" s="205"/>
      <c r="L5270" s="205"/>
      <c r="M5270" s="205"/>
      <c r="N5270" s="227">
        <f>Table7[[#This Row],[Drug Cost]]+Table7[[#This Row],[Drug Markup]]+Table7[[#This Row],[Drug Dispensing Fee]]</f>
        <v>0</v>
      </c>
      <c r="O5270" s="132"/>
      <c r="P5270" s="205">
        <f>Table7[[#This Row],[Total Drug Cost]]-Table7[[#This Row],[Total Third-party Pay]]</f>
        <v>0</v>
      </c>
      <c r="Q5270" s="205"/>
      <c r="R5270" s="70" t="e">
        <f>VLOOKUP(Table7[[#This Row],[Patient PHN]],'[1]MASTER LIST'!$C:$D,2,FALSE)</f>
        <v>#N/A</v>
      </c>
    </row>
    <row r="5271" spans="1:18" x14ac:dyDescent="0.25">
      <c r="A5271" s="202"/>
      <c r="B5271" s="203"/>
      <c r="C5271" s="204"/>
      <c r="D5271" s="204"/>
      <c r="E5271" s="204"/>
      <c r="F5271" s="204"/>
      <c r="G5271" s="204"/>
      <c r="H5271" s="131"/>
      <c r="I5271" s="204"/>
      <c r="J5271" s="204"/>
      <c r="K5271" s="205"/>
      <c r="L5271" s="205"/>
      <c r="M5271" s="205"/>
      <c r="N5271" s="227">
        <f>Table7[[#This Row],[Drug Cost]]+Table7[[#This Row],[Drug Markup]]+Table7[[#This Row],[Drug Dispensing Fee]]</f>
        <v>0</v>
      </c>
      <c r="O5271" s="132"/>
      <c r="P5271" s="205">
        <f>Table7[[#This Row],[Total Drug Cost]]-Table7[[#This Row],[Total Third-party Pay]]</f>
        <v>0</v>
      </c>
      <c r="Q5271" s="205"/>
      <c r="R5271" s="70" t="e">
        <f>VLOOKUP(Table7[[#This Row],[Patient PHN]],'[1]MASTER LIST'!$C:$D,2,FALSE)</f>
        <v>#N/A</v>
      </c>
    </row>
    <row r="5272" spans="1:18" x14ac:dyDescent="0.25">
      <c r="A5272" s="202"/>
      <c r="B5272" s="203"/>
      <c r="C5272" s="204"/>
      <c r="D5272" s="204"/>
      <c r="E5272" s="204"/>
      <c r="F5272" s="204"/>
      <c r="G5272" s="204"/>
      <c r="H5272" s="131"/>
      <c r="I5272" s="204"/>
      <c r="J5272" s="204"/>
      <c r="K5272" s="205"/>
      <c r="L5272" s="205"/>
      <c r="M5272" s="205"/>
      <c r="N5272" s="227">
        <f>Table7[[#This Row],[Drug Cost]]+Table7[[#This Row],[Drug Markup]]+Table7[[#This Row],[Drug Dispensing Fee]]</f>
        <v>0</v>
      </c>
      <c r="O5272" s="132"/>
      <c r="P5272" s="205">
        <f>Table7[[#This Row],[Total Drug Cost]]-Table7[[#This Row],[Total Third-party Pay]]</f>
        <v>0</v>
      </c>
      <c r="Q5272" s="205"/>
      <c r="R5272" s="70" t="e">
        <f>VLOOKUP(Table7[[#This Row],[Patient PHN]],'[1]MASTER LIST'!$C:$D,2,FALSE)</f>
        <v>#N/A</v>
      </c>
    </row>
    <row r="5273" spans="1:18" x14ac:dyDescent="0.25">
      <c r="A5273" s="202"/>
      <c r="B5273" s="203"/>
      <c r="C5273" s="204"/>
      <c r="D5273" s="204"/>
      <c r="E5273" s="204"/>
      <c r="F5273" s="204"/>
      <c r="G5273" s="204"/>
      <c r="H5273" s="131"/>
      <c r="I5273" s="204"/>
      <c r="J5273" s="204"/>
      <c r="K5273" s="205"/>
      <c r="L5273" s="205"/>
      <c r="M5273" s="205"/>
      <c r="N5273" s="227">
        <f>Table7[[#This Row],[Drug Cost]]+Table7[[#This Row],[Drug Markup]]+Table7[[#This Row],[Drug Dispensing Fee]]</f>
        <v>0</v>
      </c>
      <c r="O5273" s="132"/>
      <c r="P5273" s="205">
        <f>Table7[[#This Row],[Total Drug Cost]]-Table7[[#This Row],[Total Third-party Pay]]</f>
        <v>0</v>
      </c>
      <c r="Q5273" s="205"/>
      <c r="R5273" s="70" t="e">
        <f>VLOOKUP(Table7[[#This Row],[Patient PHN]],'[1]MASTER LIST'!$C:$D,2,FALSE)</f>
        <v>#N/A</v>
      </c>
    </row>
    <row r="5274" spans="1:18" x14ac:dyDescent="0.25">
      <c r="A5274" s="202"/>
      <c r="B5274" s="203"/>
      <c r="C5274" s="204"/>
      <c r="D5274" s="204"/>
      <c r="E5274" s="204"/>
      <c r="F5274" s="204"/>
      <c r="G5274" s="204"/>
      <c r="H5274" s="131"/>
      <c r="I5274" s="204"/>
      <c r="J5274" s="204"/>
      <c r="K5274" s="205"/>
      <c r="L5274" s="205"/>
      <c r="M5274" s="205"/>
      <c r="N5274" s="227">
        <f>Table7[[#This Row],[Drug Cost]]+Table7[[#This Row],[Drug Markup]]+Table7[[#This Row],[Drug Dispensing Fee]]</f>
        <v>0</v>
      </c>
      <c r="O5274" s="132"/>
      <c r="P5274" s="205">
        <f>Table7[[#This Row],[Total Drug Cost]]-Table7[[#This Row],[Total Third-party Pay]]</f>
        <v>0</v>
      </c>
      <c r="Q5274" s="205"/>
      <c r="R5274" s="70" t="e">
        <f>VLOOKUP(Table7[[#This Row],[Patient PHN]],'[1]MASTER LIST'!$C:$D,2,FALSE)</f>
        <v>#N/A</v>
      </c>
    </row>
    <row r="5275" spans="1:18" x14ac:dyDescent="0.25">
      <c r="A5275" s="202"/>
      <c r="B5275" s="203"/>
      <c r="C5275" s="204"/>
      <c r="D5275" s="204"/>
      <c r="E5275" s="204"/>
      <c r="F5275" s="204"/>
      <c r="G5275" s="204"/>
      <c r="H5275" s="131"/>
      <c r="I5275" s="204"/>
      <c r="J5275" s="204"/>
      <c r="K5275" s="205"/>
      <c r="L5275" s="205"/>
      <c r="M5275" s="205"/>
      <c r="N5275" s="227">
        <f>Table7[[#This Row],[Drug Cost]]+Table7[[#This Row],[Drug Markup]]+Table7[[#This Row],[Drug Dispensing Fee]]</f>
        <v>0</v>
      </c>
      <c r="O5275" s="132"/>
      <c r="P5275" s="205">
        <f>Table7[[#This Row],[Total Drug Cost]]-Table7[[#This Row],[Total Third-party Pay]]</f>
        <v>0</v>
      </c>
      <c r="Q5275" s="205"/>
      <c r="R5275" s="70" t="e">
        <f>VLOOKUP(Table7[[#This Row],[Patient PHN]],'[1]MASTER LIST'!$C:$D,2,FALSE)</f>
        <v>#N/A</v>
      </c>
    </row>
    <row r="5276" spans="1:18" x14ac:dyDescent="0.25">
      <c r="A5276" s="202"/>
      <c r="B5276" s="203"/>
      <c r="C5276" s="204"/>
      <c r="D5276" s="204"/>
      <c r="E5276" s="204"/>
      <c r="F5276" s="204"/>
      <c r="G5276" s="204"/>
      <c r="H5276" s="131"/>
      <c r="I5276" s="204"/>
      <c r="J5276" s="204"/>
      <c r="K5276" s="205"/>
      <c r="L5276" s="205"/>
      <c r="M5276" s="205"/>
      <c r="N5276" s="227">
        <f>Table7[[#This Row],[Drug Cost]]+Table7[[#This Row],[Drug Markup]]+Table7[[#This Row],[Drug Dispensing Fee]]</f>
        <v>0</v>
      </c>
      <c r="O5276" s="132"/>
      <c r="P5276" s="205">
        <f>Table7[[#This Row],[Total Drug Cost]]-Table7[[#This Row],[Total Third-party Pay]]</f>
        <v>0</v>
      </c>
      <c r="Q5276" s="205"/>
      <c r="R5276" s="70" t="e">
        <f>VLOOKUP(Table7[[#This Row],[Patient PHN]],'[1]MASTER LIST'!$C:$D,2,FALSE)</f>
        <v>#N/A</v>
      </c>
    </row>
    <row r="5277" spans="1:18" x14ac:dyDescent="0.25">
      <c r="A5277" s="202"/>
      <c r="B5277" s="203"/>
      <c r="C5277" s="204"/>
      <c r="D5277" s="204"/>
      <c r="E5277" s="204"/>
      <c r="F5277" s="204"/>
      <c r="G5277" s="204"/>
      <c r="H5277" s="131"/>
      <c r="I5277" s="204"/>
      <c r="J5277" s="204"/>
      <c r="K5277" s="205"/>
      <c r="L5277" s="205"/>
      <c r="M5277" s="205"/>
      <c r="N5277" s="227">
        <f>Table7[[#This Row],[Drug Cost]]+Table7[[#This Row],[Drug Markup]]+Table7[[#This Row],[Drug Dispensing Fee]]</f>
        <v>0</v>
      </c>
      <c r="O5277" s="132"/>
      <c r="P5277" s="205">
        <f>Table7[[#This Row],[Total Drug Cost]]-Table7[[#This Row],[Total Third-party Pay]]</f>
        <v>0</v>
      </c>
      <c r="Q5277" s="205"/>
      <c r="R5277" s="70" t="e">
        <f>VLOOKUP(Table7[[#This Row],[Patient PHN]],'[1]MASTER LIST'!$C:$D,2,FALSE)</f>
        <v>#N/A</v>
      </c>
    </row>
    <row r="5278" spans="1:18" x14ac:dyDescent="0.25">
      <c r="A5278" s="202"/>
      <c r="B5278" s="203"/>
      <c r="C5278" s="204"/>
      <c r="D5278" s="204"/>
      <c r="E5278" s="204"/>
      <c r="F5278" s="204"/>
      <c r="G5278" s="204"/>
      <c r="H5278" s="131"/>
      <c r="I5278" s="204"/>
      <c r="J5278" s="204"/>
      <c r="K5278" s="205"/>
      <c r="L5278" s="205"/>
      <c r="M5278" s="205"/>
      <c r="N5278" s="227">
        <f>Table7[[#This Row],[Drug Cost]]+Table7[[#This Row],[Drug Markup]]+Table7[[#This Row],[Drug Dispensing Fee]]</f>
        <v>0</v>
      </c>
      <c r="O5278" s="132"/>
      <c r="P5278" s="205">
        <f>Table7[[#This Row],[Total Drug Cost]]-Table7[[#This Row],[Total Third-party Pay]]</f>
        <v>0</v>
      </c>
      <c r="Q5278" s="205"/>
      <c r="R5278" s="70" t="e">
        <f>VLOOKUP(Table7[[#This Row],[Patient PHN]],'[1]MASTER LIST'!$C:$D,2,FALSE)</f>
        <v>#N/A</v>
      </c>
    </row>
    <row r="5279" spans="1:18" x14ac:dyDescent="0.25">
      <c r="A5279" s="202"/>
      <c r="B5279" s="203"/>
      <c r="C5279" s="204"/>
      <c r="D5279" s="204"/>
      <c r="E5279" s="204"/>
      <c r="F5279" s="204"/>
      <c r="G5279" s="204"/>
      <c r="H5279" s="131"/>
      <c r="I5279" s="204"/>
      <c r="J5279" s="204"/>
      <c r="K5279" s="205"/>
      <c r="L5279" s="205"/>
      <c r="M5279" s="205"/>
      <c r="N5279" s="227">
        <f>Table7[[#This Row],[Drug Cost]]+Table7[[#This Row],[Drug Markup]]+Table7[[#This Row],[Drug Dispensing Fee]]</f>
        <v>0</v>
      </c>
      <c r="O5279" s="132"/>
      <c r="P5279" s="205">
        <f>Table7[[#This Row],[Total Drug Cost]]-Table7[[#This Row],[Total Third-party Pay]]</f>
        <v>0</v>
      </c>
      <c r="Q5279" s="205"/>
      <c r="R5279" s="70" t="e">
        <f>VLOOKUP(Table7[[#This Row],[Patient PHN]],'[1]MASTER LIST'!$C:$D,2,FALSE)</f>
        <v>#N/A</v>
      </c>
    </row>
    <row r="5280" spans="1:18" x14ac:dyDescent="0.25">
      <c r="A5280" s="202"/>
      <c r="B5280" s="203"/>
      <c r="C5280" s="204"/>
      <c r="D5280" s="204"/>
      <c r="E5280" s="204"/>
      <c r="F5280" s="204"/>
      <c r="G5280" s="204"/>
      <c r="H5280" s="131"/>
      <c r="I5280" s="204"/>
      <c r="J5280" s="204"/>
      <c r="K5280" s="205"/>
      <c r="L5280" s="205"/>
      <c r="M5280" s="205"/>
      <c r="N5280" s="227">
        <f>Table7[[#This Row],[Drug Cost]]+Table7[[#This Row],[Drug Markup]]+Table7[[#This Row],[Drug Dispensing Fee]]</f>
        <v>0</v>
      </c>
      <c r="O5280" s="132"/>
      <c r="P5280" s="205">
        <f>Table7[[#This Row],[Total Drug Cost]]-Table7[[#This Row],[Total Third-party Pay]]</f>
        <v>0</v>
      </c>
      <c r="Q5280" s="205"/>
      <c r="R5280" s="70" t="e">
        <f>VLOOKUP(Table7[[#This Row],[Patient PHN]],'[1]MASTER LIST'!$C:$D,2,FALSE)</f>
        <v>#N/A</v>
      </c>
    </row>
    <row r="5281" spans="1:18" x14ac:dyDescent="0.25">
      <c r="A5281" s="202"/>
      <c r="B5281" s="203"/>
      <c r="C5281" s="204"/>
      <c r="D5281" s="204"/>
      <c r="E5281" s="204"/>
      <c r="F5281" s="204"/>
      <c r="G5281" s="204"/>
      <c r="H5281" s="131"/>
      <c r="I5281" s="204"/>
      <c r="J5281" s="204"/>
      <c r="K5281" s="205"/>
      <c r="L5281" s="205"/>
      <c r="M5281" s="205"/>
      <c r="N5281" s="227">
        <f>Table7[[#This Row],[Drug Cost]]+Table7[[#This Row],[Drug Markup]]+Table7[[#This Row],[Drug Dispensing Fee]]</f>
        <v>0</v>
      </c>
      <c r="O5281" s="132"/>
      <c r="P5281" s="205">
        <f>Table7[[#This Row],[Total Drug Cost]]-Table7[[#This Row],[Total Third-party Pay]]</f>
        <v>0</v>
      </c>
      <c r="Q5281" s="205"/>
      <c r="R5281" s="70" t="e">
        <f>VLOOKUP(Table7[[#This Row],[Patient PHN]],'[1]MASTER LIST'!$C:$D,2,FALSE)</f>
        <v>#N/A</v>
      </c>
    </row>
    <row r="5282" spans="1:18" x14ac:dyDescent="0.25">
      <c r="A5282" s="202"/>
      <c r="B5282" s="203"/>
      <c r="C5282" s="204"/>
      <c r="D5282" s="204"/>
      <c r="E5282" s="204"/>
      <c r="F5282" s="204"/>
      <c r="G5282" s="204"/>
      <c r="H5282" s="131"/>
      <c r="I5282" s="204"/>
      <c r="J5282" s="204"/>
      <c r="K5282" s="205"/>
      <c r="L5282" s="205"/>
      <c r="M5282" s="205"/>
      <c r="N5282" s="227">
        <f>Table7[[#This Row],[Drug Cost]]+Table7[[#This Row],[Drug Markup]]+Table7[[#This Row],[Drug Dispensing Fee]]</f>
        <v>0</v>
      </c>
      <c r="O5282" s="132"/>
      <c r="P5282" s="205">
        <f>Table7[[#This Row],[Total Drug Cost]]-Table7[[#This Row],[Total Third-party Pay]]</f>
        <v>0</v>
      </c>
      <c r="Q5282" s="205"/>
      <c r="R5282" s="70" t="e">
        <f>VLOOKUP(Table7[[#This Row],[Patient PHN]],'[1]MASTER LIST'!$C:$D,2,FALSE)</f>
        <v>#N/A</v>
      </c>
    </row>
    <row r="5283" spans="1:18" x14ac:dyDescent="0.25">
      <c r="A5283" s="202"/>
      <c r="B5283" s="203"/>
      <c r="C5283" s="204"/>
      <c r="D5283" s="204"/>
      <c r="E5283" s="204"/>
      <c r="F5283" s="204"/>
      <c r="G5283" s="204"/>
      <c r="H5283" s="131"/>
      <c r="I5283" s="204"/>
      <c r="J5283" s="204"/>
      <c r="K5283" s="205"/>
      <c r="L5283" s="205"/>
      <c r="M5283" s="205"/>
      <c r="N5283" s="227">
        <f>Table7[[#This Row],[Drug Cost]]+Table7[[#This Row],[Drug Markup]]+Table7[[#This Row],[Drug Dispensing Fee]]</f>
        <v>0</v>
      </c>
      <c r="O5283" s="132"/>
      <c r="P5283" s="205">
        <f>Table7[[#This Row],[Total Drug Cost]]-Table7[[#This Row],[Total Third-party Pay]]</f>
        <v>0</v>
      </c>
      <c r="Q5283" s="205"/>
      <c r="R5283" s="70" t="e">
        <f>VLOOKUP(Table7[[#This Row],[Patient PHN]],'[1]MASTER LIST'!$C:$D,2,FALSE)</f>
        <v>#N/A</v>
      </c>
    </row>
    <row r="5284" spans="1:18" x14ac:dyDescent="0.25">
      <c r="A5284" s="202"/>
      <c r="B5284" s="203"/>
      <c r="C5284" s="204"/>
      <c r="D5284" s="204"/>
      <c r="E5284" s="204"/>
      <c r="F5284" s="204"/>
      <c r="G5284" s="204"/>
      <c r="H5284" s="131"/>
      <c r="I5284" s="204"/>
      <c r="J5284" s="204"/>
      <c r="K5284" s="205"/>
      <c r="L5284" s="205"/>
      <c r="M5284" s="205"/>
      <c r="N5284" s="227">
        <f>Table7[[#This Row],[Drug Cost]]+Table7[[#This Row],[Drug Markup]]+Table7[[#This Row],[Drug Dispensing Fee]]</f>
        <v>0</v>
      </c>
      <c r="O5284" s="132"/>
      <c r="P5284" s="205">
        <f>Table7[[#This Row],[Total Drug Cost]]-Table7[[#This Row],[Total Third-party Pay]]</f>
        <v>0</v>
      </c>
      <c r="Q5284" s="205"/>
      <c r="R5284" s="70" t="e">
        <f>VLOOKUP(Table7[[#This Row],[Patient PHN]],'[1]MASTER LIST'!$C:$D,2,FALSE)</f>
        <v>#N/A</v>
      </c>
    </row>
    <row r="5285" spans="1:18" x14ac:dyDescent="0.25">
      <c r="A5285" s="202"/>
      <c r="B5285" s="203"/>
      <c r="C5285" s="204"/>
      <c r="D5285" s="204"/>
      <c r="E5285" s="204"/>
      <c r="F5285" s="204"/>
      <c r="G5285" s="204"/>
      <c r="H5285" s="131"/>
      <c r="I5285" s="204"/>
      <c r="J5285" s="204"/>
      <c r="K5285" s="205"/>
      <c r="L5285" s="205"/>
      <c r="M5285" s="205"/>
      <c r="N5285" s="227">
        <f>Table7[[#This Row],[Drug Cost]]+Table7[[#This Row],[Drug Markup]]+Table7[[#This Row],[Drug Dispensing Fee]]</f>
        <v>0</v>
      </c>
      <c r="O5285" s="132"/>
      <c r="P5285" s="205">
        <f>Table7[[#This Row],[Total Drug Cost]]-Table7[[#This Row],[Total Third-party Pay]]</f>
        <v>0</v>
      </c>
      <c r="Q5285" s="205"/>
      <c r="R5285" s="70" t="e">
        <f>VLOOKUP(Table7[[#This Row],[Patient PHN]],'[1]MASTER LIST'!$C:$D,2,FALSE)</f>
        <v>#N/A</v>
      </c>
    </row>
    <row r="5286" spans="1:18" x14ac:dyDescent="0.25">
      <c r="A5286" s="202"/>
      <c r="B5286" s="203"/>
      <c r="C5286" s="204"/>
      <c r="D5286" s="204"/>
      <c r="E5286" s="204"/>
      <c r="F5286" s="204"/>
      <c r="G5286" s="204"/>
      <c r="H5286" s="131"/>
      <c r="I5286" s="204"/>
      <c r="J5286" s="204"/>
      <c r="K5286" s="205"/>
      <c r="L5286" s="205"/>
      <c r="M5286" s="205"/>
      <c r="N5286" s="227">
        <f>Table7[[#This Row],[Drug Cost]]+Table7[[#This Row],[Drug Markup]]+Table7[[#This Row],[Drug Dispensing Fee]]</f>
        <v>0</v>
      </c>
      <c r="O5286" s="132"/>
      <c r="P5286" s="205">
        <f>Table7[[#This Row],[Total Drug Cost]]-Table7[[#This Row],[Total Third-party Pay]]</f>
        <v>0</v>
      </c>
      <c r="Q5286" s="205"/>
      <c r="R5286" s="70" t="e">
        <f>VLOOKUP(Table7[[#This Row],[Patient PHN]],'[1]MASTER LIST'!$C:$D,2,FALSE)</f>
        <v>#N/A</v>
      </c>
    </row>
    <row r="5287" spans="1:18" x14ac:dyDescent="0.25">
      <c r="A5287" s="202"/>
      <c r="B5287" s="203"/>
      <c r="C5287" s="204"/>
      <c r="D5287" s="204"/>
      <c r="E5287" s="204"/>
      <c r="F5287" s="204"/>
      <c r="G5287" s="204"/>
      <c r="H5287" s="131"/>
      <c r="I5287" s="204"/>
      <c r="J5287" s="204"/>
      <c r="K5287" s="205"/>
      <c r="L5287" s="205"/>
      <c r="M5287" s="205"/>
      <c r="N5287" s="227">
        <f>Table7[[#This Row],[Drug Cost]]+Table7[[#This Row],[Drug Markup]]+Table7[[#This Row],[Drug Dispensing Fee]]</f>
        <v>0</v>
      </c>
      <c r="O5287" s="132"/>
      <c r="P5287" s="205">
        <f>Table7[[#This Row],[Total Drug Cost]]-Table7[[#This Row],[Total Third-party Pay]]</f>
        <v>0</v>
      </c>
      <c r="Q5287" s="205"/>
      <c r="R5287" s="70" t="e">
        <f>VLOOKUP(Table7[[#This Row],[Patient PHN]],'[1]MASTER LIST'!$C:$D,2,FALSE)</f>
        <v>#N/A</v>
      </c>
    </row>
    <row r="5288" spans="1:18" x14ac:dyDescent="0.25">
      <c r="A5288" s="202"/>
      <c r="B5288" s="203"/>
      <c r="C5288" s="204"/>
      <c r="D5288" s="204"/>
      <c r="E5288" s="204"/>
      <c r="F5288" s="204"/>
      <c r="G5288" s="204"/>
      <c r="H5288" s="131"/>
      <c r="I5288" s="204"/>
      <c r="J5288" s="204"/>
      <c r="K5288" s="205"/>
      <c r="L5288" s="205"/>
      <c r="M5288" s="205"/>
      <c r="N5288" s="227">
        <f>Table7[[#This Row],[Drug Cost]]+Table7[[#This Row],[Drug Markup]]+Table7[[#This Row],[Drug Dispensing Fee]]</f>
        <v>0</v>
      </c>
      <c r="O5288" s="132"/>
      <c r="P5288" s="205">
        <f>Table7[[#This Row],[Total Drug Cost]]-Table7[[#This Row],[Total Third-party Pay]]</f>
        <v>0</v>
      </c>
      <c r="Q5288" s="205"/>
      <c r="R5288" s="70" t="e">
        <f>VLOOKUP(Table7[[#This Row],[Patient PHN]],'[1]MASTER LIST'!$C:$D,2,FALSE)</f>
        <v>#N/A</v>
      </c>
    </row>
    <row r="5289" spans="1:18" x14ac:dyDescent="0.25">
      <c r="A5289" s="202"/>
      <c r="B5289" s="203"/>
      <c r="C5289" s="204"/>
      <c r="D5289" s="204"/>
      <c r="E5289" s="204"/>
      <c r="F5289" s="204"/>
      <c r="G5289" s="204"/>
      <c r="H5289" s="131"/>
      <c r="I5289" s="204"/>
      <c r="J5289" s="204"/>
      <c r="K5289" s="205"/>
      <c r="L5289" s="205"/>
      <c r="M5289" s="205"/>
      <c r="N5289" s="227">
        <f>Table7[[#This Row],[Drug Cost]]+Table7[[#This Row],[Drug Markup]]+Table7[[#This Row],[Drug Dispensing Fee]]</f>
        <v>0</v>
      </c>
      <c r="O5289" s="132"/>
      <c r="P5289" s="205">
        <f>Table7[[#This Row],[Total Drug Cost]]-Table7[[#This Row],[Total Third-party Pay]]</f>
        <v>0</v>
      </c>
      <c r="Q5289" s="205"/>
      <c r="R5289" s="70" t="e">
        <f>VLOOKUP(Table7[[#This Row],[Patient PHN]],'[1]MASTER LIST'!$C:$D,2,FALSE)</f>
        <v>#N/A</v>
      </c>
    </row>
    <row r="5290" spans="1:18" x14ac:dyDescent="0.25">
      <c r="A5290" s="202"/>
      <c r="B5290" s="203"/>
      <c r="C5290" s="204"/>
      <c r="D5290" s="204"/>
      <c r="E5290" s="204"/>
      <c r="F5290" s="204"/>
      <c r="G5290" s="204"/>
      <c r="H5290" s="131"/>
      <c r="I5290" s="204"/>
      <c r="J5290" s="204"/>
      <c r="K5290" s="205"/>
      <c r="L5290" s="205"/>
      <c r="M5290" s="205"/>
      <c r="N5290" s="227">
        <f>Table7[[#This Row],[Drug Cost]]+Table7[[#This Row],[Drug Markup]]+Table7[[#This Row],[Drug Dispensing Fee]]</f>
        <v>0</v>
      </c>
      <c r="O5290" s="132"/>
      <c r="P5290" s="205">
        <f>Table7[[#This Row],[Total Drug Cost]]-Table7[[#This Row],[Total Third-party Pay]]</f>
        <v>0</v>
      </c>
      <c r="Q5290" s="205"/>
      <c r="R5290" s="70" t="e">
        <f>VLOOKUP(Table7[[#This Row],[Patient PHN]],'[1]MASTER LIST'!$C:$D,2,FALSE)</f>
        <v>#N/A</v>
      </c>
    </row>
    <row r="5291" spans="1:18" x14ac:dyDescent="0.25">
      <c r="A5291" s="202"/>
      <c r="B5291" s="203"/>
      <c r="C5291" s="204"/>
      <c r="D5291" s="204"/>
      <c r="E5291" s="204"/>
      <c r="F5291" s="204"/>
      <c r="G5291" s="204"/>
      <c r="H5291" s="131"/>
      <c r="I5291" s="204"/>
      <c r="J5291" s="204"/>
      <c r="K5291" s="205"/>
      <c r="L5291" s="205"/>
      <c r="M5291" s="205"/>
      <c r="N5291" s="227">
        <f>Table7[[#This Row],[Drug Cost]]+Table7[[#This Row],[Drug Markup]]+Table7[[#This Row],[Drug Dispensing Fee]]</f>
        <v>0</v>
      </c>
      <c r="O5291" s="132"/>
      <c r="P5291" s="205">
        <f>Table7[[#This Row],[Total Drug Cost]]-Table7[[#This Row],[Total Third-party Pay]]</f>
        <v>0</v>
      </c>
      <c r="Q5291" s="205"/>
      <c r="R5291" s="70" t="e">
        <f>VLOOKUP(Table7[[#This Row],[Patient PHN]],'[1]MASTER LIST'!$C:$D,2,FALSE)</f>
        <v>#N/A</v>
      </c>
    </row>
    <row r="5292" spans="1:18" x14ac:dyDescent="0.25">
      <c r="A5292" s="202"/>
      <c r="B5292" s="203"/>
      <c r="C5292" s="204"/>
      <c r="D5292" s="204"/>
      <c r="E5292" s="204"/>
      <c r="F5292" s="204"/>
      <c r="G5292" s="204"/>
      <c r="H5292" s="131"/>
      <c r="I5292" s="204"/>
      <c r="J5292" s="204"/>
      <c r="K5292" s="205"/>
      <c r="L5292" s="205"/>
      <c r="M5292" s="205"/>
      <c r="N5292" s="227">
        <f>Table7[[#This Row],[Drug Cost]]+Table7[[#This Row],[Drug Markup]]+Table7[[#This Row],[Drug Dispensing Fee]]</f>
        <v>0</v>
      </c>
      <c r="O5292" s="132"/>
      <c r="P5292" s="205">
        <f>Table7[[#This Row],[Total Drug Cost]]-Table7[[#This Row],[Total Third-party Pay]]</f>
        <v>0</v>
      </c>
      <c r="Q5292" s="205"/>
      <c r="R5292" s="70" t="e">
        <f>VLOOKUP(Table7[[#This Row],[Patient PHN]],'[1]MASTER LIST'!$C:$D,2,FALSE)</f>
        <v>#N/A</v>
      </c>
    </row>
    <row r="5293" spans="1:18" x14ac:dyDescent="0.25">
      <c r="A5293" s="202"/>
      <c r="B5293" s="203"/>
      <c r="C5293" s="204"/>
      <c r="D5293" s="204"/>
      <c r="E5293" s="204"/>
      <c r="F5293" s="204"/>
      <c r="G5293" s="204"/>
      <c r="H5293" s="131"/>
      <c r="I5293" s="204"/>
      <c r="J5293" s="204"/>
      <c r="K5293" s="205"/>
      <c r="L5293" s="205"/>
      <c r="M5293" s="205"/>
      <c r="N5293" s="227">
        <f>Table7[[#This Row],[Drug Cost]]+Table7[[#This Row],[Drug Markup]]+Table7[[#This Row],[Drug Dispensing Fee]]</f>
        <v>0</v>
      </c>
      <c r="O5293" s="132"/>
      <c r="P5293" s="205">
        <f>Table7[[#This Row],[Total Drug Cost]]-Table7[[#This Row],[Total Third-party Pay]]</f>
        <v>0</v>
      </c>
      <c r="Q5293" s="205"/>
      <c r="R5293" s="70" t="e">
        <f>VLOOKUP(Table7[[#This Row],[Patient PHN]],'[1]MASTER LIST'!$C:$D,2,FALSE)</f>
        <v>#N/A</v>
      </c>
    </row>
    <row r="5294" spans="1:18" x14ac:dyDescent="0.25">
      <c r="A5294" s="202"/>
      <c r="B5294" s="203"/>
      <c r="C5294" s="204"/>
      <c r="D5294" s="204"/>
      <c r="E5294" s="204"/>
      <c r="F5294" s="204"/>
      <c r="G5294" s="204"/>
      <c r="H5294" s="131"/>
      <c r="I5294" s="204"/>
      <c r="J5294" s="204"/>
      <c r="K5294" s="205"/>
      <c r="L5294" s="205"/>
      <c r="M5294" s="205"/>
      <c r="N5294" s="227">
        <f>Table7[[#This Row],[Drug Cost]]+Table7[[#This Row],[Drug Markup]]+Table7[[#This Row],[Drug Dispensing Fee]]</f>
        <v>0</v>
      </c>
      <c r="O5294" s="132"/>
      <c r="P5294" s="205">
        <f>Table7[[#This Row],[Total Drug Cost]]-Table7[[#This Row],[Total Third-party Pay]]</f>
        <v>0</v>
      </c>
      <c r="Q5294" s="205"/>
      <c r="R5294" s="70" t="e">
        <f>VLOOKUP(Table7[[#This Row],[Patient PHN]],'[1]MASTER LIST'!$C:$D,2,FALSE)</f>
        <v>#N/A</v>
      </c>
    </row>
    <row r="5295" spans="1:18" x14ac:dyDescent="0.25">
      <c r="A5295" s="202"/>
      <c r="B5295" s="203"/>
      <c r="C5295" s="204"/>
      <c r="D5295" s="204"/>
      <c r="E5295" s="204"/>
      <c r="F5295" s="204"/>
      <c r="G5295" s="204"/>
      <c r="H5295" s="131"/>
      <c r="I5295" s="204"/>
      <c r="J5295" s="204"/>
      <c r="K5295" s="205"/>
      <c r="L5295" s="205"/>
      <c r="M5295" s="205"/>
      <c r="N5295" s="227">
        <f>Table7[[#This Row],[Drug Cost]]+Table7[[#This Row],[Drug Markup]]+Table7[[#This Row],[Drug Dispensing Fee]]</f>
        <v>0</v>
      </c>
      <c r="O5295" s="132"/>
      <c r="P5295" s="205">
        <f>Table7[[#This Row],[Total Drug Cost]]-Table7[[#This Row],[Total Third-party Pay]]</f>
        <v>0</v>
      </c>
      <c r="Q5295" s="205"/>
      <c r="R5295" s="70" t="e">
        <f>VLOOKUP(Table7[[#This Row],[Patient PHN]],'[1]MASTER LIST'!$C:$D,2,FALSE)</f>
        <v>#N/A</v>
      </c>
    </row>
    <row r="5296" spans="1:18" x14ac:dyDescent="0.25">
      <c r="A5296" s="202"/>
      <c r="B5296" s="203"/>
      <c r="C5296" s="204"/>
      <c r="D5296" s="204"/>
      <c r="E5296" s="204"/>
      <c r="F5296" s="204"/>
      <c r="G5296" s="204"/>
      <c r="H5296" s="131"/>
      <c r="I5296" s="204"/>
      <c r="J5296" s="204"/>
      <c r="K5296" s="205"/>
      <c r="L5296" s="205"/>
      <c r="M5296" s="205"/>
      <c r="N5296" s="227">
        <f>Table7[[#This Row],[Drug Cost]]+Table7[[#This Row],[Drug Markup]]+Table7[[#This Row],[Drug Dispensing Fee]]</f>
        <v>0</v>
      </c>
      <c r="O5296" s="132"/>
      <c r="P5296" s="205">
        <f>Table7[[#This Row],[Total Drug Cost]]-Table7[[#This Row],[Total Third-party Pay]]</f>
        <v>0</v>
      </c>
      <c r="Q5296" s="205"/>
      <c r="R5296" s="70" t="e">
        <f>VLOOKUP(Table7[[#This Row],[Patient PHN]],'[1]MASTER LIST'!$C:$D,2,FALSE)</f>
        <v>#N/A</v>
      </c>
    </row>
    <row r="5297" spans="1:18" x14ac:dyDescent="0.25">
      <c r="A5297" s="202"/>
      <c r="B5297" s="203"/>
      <c r="C5297" s="204"/>
      <c r="D5297" s="204"/>
      <c r="E5297" s="204"/>
      <c r="F5297" s="204"/>
      <c r="G5297" s="204"/>
      <c r="H5297" s="131"/>
      <c r="I5297" s="204"/>
      <c r="J5297" s="204"/>
      <c r="K5297" s="205"/>
      <c r="L5297" s="205"/>
      <c r="M5297" s="205"/>
      <c r="N5297" s="227">
        <f>Table7[[#This Row],[Drug Cost]]+Table7[[#This Row],[Drug Markup]]+Table7[[#This Row],[Drug Dispensing Fee]]</f>
        <v>0</v>
      </c>
      <c r="O5297" s="132"/>
      <c r="P5297" s="205">
        <f>Table7[[#This Row],[Total Drug Cost]]-Table7[[#This Row],[Total Third-party Pay]]</f>
        <v>0</v>
      </c>
      <c r="Q5297" s="205"/>
      <c r="R5297" s="70" t="e">
        <f>VLOOKUP(Table7[[#This Row],[Patient PHN]],'[1]MASTER LIST'!$C:$D,2,FALSE)</f>
        <v>#N/A</v>
      </c>
    </row>
    <row r="5298" spans="1:18" x14ac:dyDescent="0.25">
      <c r="A5298" s="202"/>
      <c r="B5298" s="203"/>
      <c r="C5298" s="204"/>
      <c r="D5298" s="204"/>
      <c r="E5298" s="204"/>
      <c r="F5298" s="204"/>
      <c r="G5298" s="204"/>
      <c r="H5298" s="131"/>
      <c r="I5298" s="204"/>
      <c r="J5298" s="204"/>
      <c r="K5298" s="205"/>
      <c r="L5298" s="205"/>
      <c r="M5298" s="205"/>
      <c r="N5298" s="227">
        <f>Table7[[#This Row],[Drug Cost]]+Table7[[#This Row],[Drug Markup]]+Table7[[#This Row],[Drug Dispensing Fee]]</f>
        <v>0</v>
      </c>
      <c r="O5298" s="132"/>
      <c r="P5298" s="205">
        <f>Table7[[#This Row],[Total Drug Cost]]-Table7[[#This Row],[Total Third-party Pay]]</f>
        <v>0</v>
      </c>
      <c r="Q5298" s="205"/>
      <c r="R5298" s="70" t="e">
        <f>VLOOKUP(Table7[[#This Row],[Patient PHN]],'[1]MASTER LIST'!$C:$D,2,FALSE)</f>
        <v>#N/A</v>
      </c>
    </row>
    <row r="5299" spans="1:18" x14ac:dyDescent="0.25">
      <c r="A5299" s="202"/>
      <c r="B5299" s="203"/>
      <c r="C5299" s="204"/>
      <c r="D5299" s="204"/>
      <c r="E5299" s="204"/>
      <c r="F5299" s="204"/>
      <c r="G5299" s="204"/>
      <c r="H5299" s="131"/>
      <c r="I5299" s="204"/>
      <c r="J5299" s="204"/>
      <c r="K5299" s="205"/>
      <c r="L5299" s="205"/>
      <c r="M5299" s="205"/>
      <c r="N5299" s="227">
        <f>Table7[[#This Row],[Drug Cost]]+Table7[[#This Row],[Drug Markup]]+Table7[[#This Row],[Drug Dispensing Fee]]</f>
        <v>0</v>
      </c>
      <c r="O5299" s="132"/>
      <c r="P5299" s="205">
        <f>Table7[[#This Row],[Total Drug Cost]]-Table7[[#This Row],[Total Third-party Pay]]</f>
        <v>0</v>
      </c>
      <c r="Q5299" s="205"/>
      <c r="R5299" s="70" t="e">
        <f>VLOOKUP(Table7[[#This Row],[Patient PHN]],'[1]MASTER LIST'!$C:$D,2,FALSE)</f>
        <v>#N/A</v>
      </c>
    </row>
    <row r="5300" spans="1:18" x14ac:dyDescent="0.25">
      <c r="A5300" s="202"/>
      <c r="B5300" s="203"/>
      <c r="C5300" s="204"/>
      <c r="D5300" s="204"/>
      <c r="E5300" s="204"/>
      <c r="F5300" s="204"/>
      <c r="G5300" s="204"/>
      <c r="H5300" s="131"/>
      <c r="I5300" s="204"/>
      <c r="J5300" s="204"/>
      <c r="K5300" s="205"/>
      <c r="L5300" s="205"/>
      <c r="M5300" s="205"/>
      <c r="N5300" s="227">
        <f>Table7[[#This Row],[Drug Cost]]+Table7[[#This Row],[Drug Markup]]+Table7[[#This Row],[Drug Dispensing Fee]]</f>
        <v>0</v>
      </c>
      <c r="O5300" s="132"/>
      <c r="P5300" s="205">
        <f>Table7[[#This Row],[Total Drug Cost]]-Table7[[#This Row],[Total Third-party Pay]]</f>
        <v>0</v>
      </c>
      <c r="Q5300" s="205"/>
      <c r="R5300" s="70" t="e">
        <f>VLOOKUP(Table7[[#This Row],[Patient PHN]],'[1]MASTER LIST'!$C:$D,2,FALSE)</f>
        <v>#N/A</v>
      </c>
    </row>
    <row r="5301" spans="1:18" x14ac:dyDescent="0.25">
      <c r="A5301" s="202"/>
      <c r="B5301" s="203"/>
      <c r="C5301" s="204"/>
      <c r="D5301" s="204"/>
      <c r="E5301" s="204"/>
      <c r="F5301" s="204"/>
      <c r="G5301" s="204"/>
      <c r="H5301" s="131"/>
      <c r="I5301" s="204"/>
      <c r="J5301" s="204"/>
      <c r="K5301" s="205"/>
      <c r="L5301" s="205"/>
      <c r="M5301" s="205"/>
      <c r="N5301" s="227">
        <f>Table7[[#This Row],[Drug Cost]]+Table7[[#This Row],[Drug Markup]]+Table7[[#This Row],[Drug Dispensing Fee]]</f>
        <v>0</v>
      </c>
      <c r="O5301" s="132"/>
      <c r="P5301" s="205">
        <f>Table7[[#This Row],[Total Drug Cost]]-Table7[[#This Row],[Total Third-party Pay]]</f>
        <v>0</v>
      </c>
      <c r="Q5301" s="205"/>
      <c r="R5301" s="70" t="e">
        <f>VLOOKUP(Table7[[#This Row],[Patient PHN]],'[1]MASTER LIST'!$C:$D,2,FALSE)</f>
        <v>#N/A</v>
      </c>
    </row>
    <row r="5302" spans="1:18" x14ac:dyDescent="0.25">
      <c r="A5302" s="202"/>
      <c r="B5302" s="203"/>
      <c r="C5302" s="204"/>
      <c r="D5302" s="204"/>
      <c r="E5302" s="204"/>
      <c r="F5302" s="204"/>
      <c r="G5302" s="204"/>
      <c r="H5302" s="131"/>
      <c r="I5302" s="204"/>
      <c r="J5302" s="204"/>
      <c r="K5302" s="205"/>
      <c r="L5302" s="205"/>
      <c r="M5302" s="205"/>
      <c r="N5302" s="227">
        <f>Table7[[#This Row],[Drug Cost]]+Table7[[#This Row],[Drug Markup]]+Table7[[#This Row],[Drug Dispensing Fee]]</f>
        <v>0</v>
      </c>
      <c r="O5302" s="132"/>
      <c r="P5302" s="205">
        <f>Table7[[#This Row],[Total Drug Cost]]-Table7[[#This Row],[Total Third-party Pay]]</f>
        <v>0</v>
      </c>
      <c r="Q5302" s="205"/>
      <c r="R5302" s="70" t="e">
        <f>VLOOKUP(Table7[[#This Row],[Patient PHN]],'[1]MASTER LIST'!$C:$D,2,FALSE)</f>
        <v>#N/A</v>
      </c>
    </row>
    <row r="5303" spans="1:18" x14ac:dyDescent="0.25">
      <c r="A5303" s="202"/>
      <c r="B5303" s="203"/>
      <c r="C5303" s="204"/>
      <c r="D5303" s="204"/>
      <c r="E5303" s="204"/>
      <c r="F5303" s="204"/>
      <c r="G5303" s="204"/>
      <c r="H5303" s="131"/>
      <c r="I5303" s="204"/>
      <c r="J5303" s="204"/>
      <c r="K5303" s="205"/>
      <c r="L5303" s="205"/>
      <c r="M5303" s="205"/>
      <c r="N5303" s="227">
        <f>Table7[[#This Row],[Drug Cost]]+Table7[[#This Row],[Drug Markup]]+Table7[[#This Row],[Drug Dispensing Fee]]</f>
        <v>0</v>
      </c>
      <c r="O5303" s="132"/>
      <c r="P5303" s="205">
        <f>Table7[[#This Row],[Total Drug Cost]]-Table7[[#This Row],[Total Third-party Pay]]</f>
        <v>0</v>
      </c>
      <c r="Q5303" s="205"/>
      <c r="R5303" s="70" t="e">
        <f>VLOOKUP(Table7[[#This Row],[Patient PHN]],'[1]MASTER LIST'!$C:$D,2,FALSE)</f>
        <v>#N/A</v>
      </c>
    </row>
    <row r="5304" spans="1:18" x14ac:dyDescent="0.25">
      <c r="A5304" s="202"/>
      <c r="B5304" s="203"/>
      <c r="C5304" s="204"/>
      <c r="D5304" s="204"/>
      <c r="E5304" s="204"/>
      <c r="F5304" s="204"/>
      <c r="G5304" s="204"/>
      <c r="H5304" s="131"/>
      <c r="I5304" s="204"/>
      <c r="J5304" s="204"/>
      <c r="K5304" s="205"/>
      <c r="L5304" s="205"/>
      <c r="M5304" s="205"/>
      <c r="N5304" s="227">
        <f>Table7[[#This Row],[Drug Cost]]+Table7[[#This Row],[Drug Markup]]+Table7[[#This Row],[Drug Dispensing Fee]]</f>
        <v>0</v>
      </c>
      <c r="O5304" s="132"/>
      <c r="P5304" s="205">
        <f>Table7[[#This Row],[Total Drug Cost]]-Table7[[#This Row],[Total Third-party Pay]]</f>
        <v>0</v>
      </c>
      <c r="Q5304" s="205"/>
      <c r="R5304" s="70" t="e">
        <f>VLOOKUP(Table7[[#This Row],[Patient PHN]],'[1]MASTER LIST'!$C:$D,2,FALSE)</f>
        <v>#N/A</v>
      </c>
    </row>
    <row r="5305" spans="1:18" x14ac:dyDescent="0.25">
      <c r="A5305" s="202"/>
      <c r="B5305" s="203"/>
      <c r="C5305" s="204"/>
      <c r="D5305" s="204"/>
      <c r="E5305" s="204"/>
      <c r="F5305" s="204"/>
      <c r="G5305" s="204"/>
      <c r="H5305" s="131"/>
      <c r="I5305" s="204"/>
      <c r="J5305" s="204"/>
      <c r="K5305" s="205"/>
      <c r="L5305" s="205"/>
      <c r="M5305" s="205"/>
      <c r="N5305" s="227">
        <f>Table7[[#This Row],[Drug Cost]]+Table7[[#This Row],[Drug Markup]]+Table7[[#This Row],[Drug Dispensing Fee]]</f>
        <v>0</v>
      </c>
      <c r="O5305" s="132"/>
      <c r="P5305" s="205">
        <f>Table7[[#This Row],[Total Drug Cost]]-Table7[[#This Row],[Total Third-party Pay]]</f>
        <v>0</v>
      </c>
      <c r="Q5305" s="205"/>
      <c r="R5305" s="70" t="e">
        <f>VLOOKUP(Table7[[#This Row],[Patient PHN]],'[1]MASTER LIST'!$C:$D,2,FALSE)</f>
        <v>#N/A</v>
      </c>
    </row>
    <row r="5306" spans="1:18" x14ac:dyDescent="0.25">
      <c r="A5306" s="202"/>
      <c r="B5306" s="203"/>
      <c r="C5306" s="204"/>
      <c r="D5306" s="204"/>
      <c r="E5306" s="204"/>
      <c r="F5306" s="204"/>
      <c r="G5306" s="204"/>
      <c r="H5306" s="131"/>
      <c r="I5306" s="204"/>
      <c r="J5306" s="204"/>
      <c r="K5306" s="205"/>
      <c r="L5306" s="205"/>
      <c r="M5306" s="205"/>
      <c r="N5306" s="227">
        <f>Table7[[#This Row],[Drug Cost]]+Table7[[#This Row],[Drug Markup]]+Table7[[#This Row],[Drug Dispensing Fee]]</f>
        <v>0</v>
      </c>
      <c r="O5306" s="132"/>
      <c r="P5306" s="205">
        <f>Table7[[#This Row],[Total Drug Cost]]-Table7[[#This Row],[Total Third-party Pay]]</f>
        <v>0</v>
      </c>
      <c r="Q5306" s="205"/>
      <c r="R5306" s="70" t="e">
        <f>VLOOKUP(Table7[[#This Row],[Patient PHN]],'[1]MASTER LIST'!$C:$D,2,FALSE)</f>
        <v>#N/A</v>
      </c>
    </row>
    <row r="5307" spans="1:18" x14ac:dyDescent="0.25">
      <c r="A5307" s="202"/>
      <c r="B5307" s="203"/>
      <c r="C5307" s="204"/>
      <c r="D5307" s="204"/>
      <c r="E5307" s="204"/>
      <c r="F5307" s="204"/>
      <c r="G5307" s="204"/>
      <c r="H5307" s="131"/>
      <c r="I5307" s="204"/>
      <c r="J5307" s="204"/>
      <c r="K5307" s="205"/>
      <c r="L5307" s="205"/>
      <c r="M5307" s="205"/>
      <c r="N5307" s="227">
        <f>Table7[[#This Row],[Drug Cost]]+Table7[[#This Row],[Drug Markup]]+Table7[[#This Row],[Drug Dispensing Fee]]</f>
        <v>0</v>
      </c>
      <c r="O5307" s="132"/>
      <c r="P5307" s="205">
        <f>Table7[[#This Row],[Total Drug Cost]]-Table7[[#This Row],[Total Third-party Pay]]</f>
        <v>0</v>
      </c>
      <c r="Q5307" s="205"/>
      <c r="R5307" s="70" t="e">
        <f>VLOOKUP(Table7[[#This Row],[Patient PHN]],'[1]MASTER LIST'!$C:$D,2,FALSE)</f>
        <v>#N/A</v>
      </c>
    </row>
    <row r="5308" spans="1:18" x14ac:dyDescent="0.25">
      <c r="A5308" s="202"/>
      <c r="B5308" s="203"/>
      <c r="C5308" s="204"/>
      <c r="D5308" s="204"/>
      <c r="E5308" s="204"/>
      <c r="F5308" s="204"/>
      <c r="G5308" s="204"/>
      <c r="H5308" s="131"/>
      <c r="I5308" s="204"/>
      <c r="J5308" s="204"/>
      <c r="K5308" s="205"/>
      <c r="L5308" s="205"/>
      <c r="M5308" s="205"/>
      <c r="N5308" s="227">
        <f>Table7[[#This Row],[Drug Cost]]+Table7[[#This Row],[Drug Markup]]+Table7[[#This Row],[Drug Dispensing Fee]]</f>
        <v>0</v>
      </c>
      <c r="O5308" s="132"/>
      <c r="P5308" s="205">
        <f>Table7[[#This Row],[Total Drug Cost]]-Table7[[#This Row],[Total Third-party Pay]]</f>
        <v>0</v>
      </c>
      <c r="Q5308" s="205"/>
      <c r="R5308" s="70" t="e">
        <f>VLOOKUP(Table7[[#This Row],[Patient PHN]],'[1]MASTER LIST'!$C:$D,2,FALSE)</f>
        <v>#N/A</v>
      </c>
    </row>
    <row r="5309" spans="1:18" x14ac:dyDescent="0.25">
      <c r="A5309" s="202"/>
      <c r="B5309" s="203"/>
      <c r="C5309" s="204"/>
      <c r="D5309" s="204"/>
      <c r="E5309" s="204"/>
      <c r="F5309" s="204"/>
      <c r="G5309" s="204"/>
      <c r="H5309" s="131"/>
      <c r="I5309" s="204"/>
      <c r="J5309" s="204"/>
      <c r="K5309" s="205"/>
      <c r="L5309" s="205"/>
      <c r="M5309" s="205"/>
      <c r="N5309" s="227">
        <f>Table7[[#This Row],[Drug Cost]]+Table7[[#This Row],[Drug Markup]]+Table7[[#This Row],[Drug Dispensing Fee]]</f>
        <v>0</v>
      </c>
      <c r="O5309" s="132"/>
      <c r="P5309" s="205">
        <f>Table7[[#This Row],[Total Drug Cost]]-Table7[[#This Row],[Total Third-party Pay]]</f>
        <v>0</v>
      </c>
      <c r="Q5309" s="205"/>
      <c r="R5309" s="70" t="e">
        <f>VLOOKUP(Table7[[#This Row],[Patient PHN]],'[1]MASTER LIST'!$C:$D,2,FALSE)</f>
        <v>#N/A</v>
      </c>
    </row>
    <row r="5310" spans="1:18" x14ac:dyDescent="0.25">
      <c r="A5310" s="202"/>
      <c r="B5310" s="203"/>
      <c r="C5310" s="204"/>
      <c r="D5310" s="204"/>
      <c r="E5310" s="204"/>
      <c r="F5310" s="204"/>
      <c r="G5310" s="204"/>
      <c r="H5310" s="131"/>
      <c r="I5310" s="204"/>
      <c r="J5310" s="204"/>
      <c r="K5310" s="205"/>
      <c r="L5310" s="205"/>
      <c r="M5310" s="205"/>
      <c r="N5310" s="227">
        <f>Table7[[#This Row],[Drug Cost]]+Table7[[#This Row],[Drug Markup]]+Table7[[#This Row],[Drug Dispensing Fee]]</f>
        <v>0</v>
      </c>
      <c r="O5310" s="132"/>
      <c r="P5310" s="205">
        <f>Table7[[#This Row],[Total Drug Cost]]-Table7[[#This Row],[Total Third-party Pay]]</f>
        <v>0</v>
      </c>
      <c r="Q5310" s="205"/>
      <c r="R5310" s="70" t="e">
        <f>VLOOKUP(Table7[[#This Row],[Patient PHN]],'[1]MASTER LIST'!$C:$D,2,FALSE)</f>
        <v>#N/A</v>
      </c>
    </row>
    <row r="5311" spans="1:18" x14ac:dyDescent="0.25">
      <c r="A5311" s="202"/>
      <c r="B5311" s="203"/>
      <c r="C5311" s="204"/>
      <c r="D5311" s="204"/>
      <c r="E5311" s="204"/>
      <c r="F5311" s="204"/>
      <c r="G5311" s="204"/>
      <c r="H5311" s="131"/>
      <c r="I5311" s="204"/>
      <c r="J5311" s="204"/>
      <c r="K5311" s="205"/>
      <c r="L5311" s="205"/>
      <c r="M5311" s="205"/>
      <c r="N5311" s="227">
        <f>Table7[[#This Row],[Drug Cost]]+Table7[[#This Row],[Drug Markup]]+Table7[[#This Row],[Drug Dispensing Fee]]</f>
        <v>0</v>
      </c>
      <c r="O5311" s="132"/>
      <c r="P5311" s="205">
        <f>Table7[[#This Row],[Total Drug Cost]]-Table7[[#This Row],[Total Third-party Pay]]</f>
        <v>0</v>
      </c>
      <c r="Q5311" s="205"/>
      <c r="R5311" s="70" t="e">
        <f>VLOOKUP(Table7[[#This Row],[Patient PHN]],'[1]MASTER LIST'!$C:$D,2,FALSE)</f>
        <v>#N/A</v>
      </c>
    </row>
    <row r="5312" spans="1:18" x14ac:dyDescent="0.25">
      <c r="A5312" s="202"/>
      <c r="B5312" s="203"/>
      <c r="C5312" s="204"/>
      <c r="D5312" s="204"/>
      <c r="E5312" s="204"/>
      <c r="F5312" s="204"/>
      <c r="G5312" s="204"/>
      <c r="H5312" s="131"/>
      <c r="I5312" s="204"/>
      <c r="J5312" s="204"/>
      <c r="K5312" s="205"/>
      <c r="L5312" s="205"/>
      <c r="M5312" s="205"/>
      <c r="N5312" s="227">
        <f>Table7[[#This Row],[Drug Cost]]+Table7[[#This Row],[Drug Markup]]+Table7[[#This Row],[Drug Dispensing Fee]]</f>
        <v>0</v>
      </c>
      <c r="O5312" s="132"/>
      <c r="P5312" s="205">
        <f>Table7[[#This Row],[Total Drug Cost]]-Table7[[#This Row],[Total Third-party Pay]]</f>
        <v>0</v>
      </c>
      <c r="Q5312" s="205"/>
      <c r="R5312" s="70" t="e">
        <f>VLOOKUP(Table7[[#This Row],[Patient PHN]],'[1]MASTER LIST'!$C:$D,2,FALSE)</f>
        <v>#N/A</v>
      </c>
    </row>
    <row r="5313" spans="1:18" x14ac:dyDescent="0.25">
      <c r="A5313" s="202"/>
      <c r="B5313" s="203"/>
      <c r="C5313" s="204"/>
      <c r="D5313" s="204"/>
      <c r="E5313" s="204"/>
      <c r="F5313" s="204"/>
      <c r="G5313" s="204"/>
      <c r="H5313" s="131"/>
      <c r="I5313" s="204"/>
      <c r="J5313" s="204"/>
      <c r="K5313" s="205"/>
      <c r="L5313" s="205"/>
      <c r="M5313" s="205"/>
      <c r="N5313" s="227">
        <f>Table7[[#This Row],[Drug Cost]]+Table7[[#This Row],[Drug Markup]]+Table7[[#This Row],[Drug Dispensing Fee]]</f>
        <v>0</v>
      </c>
      <c r="O5313" s="132"/>
      <c r="P5313" s="205">
        <f>Table7[[#This Row],[Total Drug Cost]]-Table7[[#This Row],[Total Third-party Pay]]</f>
        <v>0</v>
      </c>
      <c r="Q5313" s="205"/>
      <c r="R5313" s="70" t="e">
        <f>VLOOKUP(Table7[[#This Row],[Patient PHN]],'[1]MASTER LIST'!$C:$D,2,FALSE)</f>
        <v>#N/A</v>
      </c>
    </row>
    <row r="5314" spans="1:18" x14ac:dyDescent="0.25">
      <c r="A5314" s="202"/>
      <c r="B5314" s="203"/>
      <c r="C5314" s="204"/>
      <c r="D5314" s="204"/>
      <c r="E5314" s="204"/>
      <c r="F5314" s="204"/>
      <c r="G5314" s="204"/>
      <c r="H5314" s="131"/>
      <c r="I5314" s="204"/>
      <c r="J5314" s="204"/>
      <c r="K5314" s="205"/>
      <c r="L5314" s="205"/>
      <c r="M5314" s="205"/>
      <c r="N5314" s="227">
        <f>Table7[[#This Row],[Drug Cost]]+Table7[[#This Row],[Drug Markup]]+Table7[[#This Row],[Drug Dispensing Fee]]</f>
        <v>0</v>
      </c>
      <c r="O5314" s="132"/>
      <c r="P5314" s="205">
        <f>Table7[[#This Row],[Total Drug Cost]]-Table7[[#This Row],[Total Third-party Pay]]</f>
        <v>0</v>
      </c>
      <c r="Q5314" s="205"/>
      <c r="R5314" s="70" t="e">
        <f>VLOOKUP(Table7[[#This Row],[Patient PHN]],'[1]MASTER LIST'!$C:$D,2,FALSE)</f>
        <v>#N/A</v>
      </c>
    </row>
    <row r="5315" spans="1:18" x14ac:dyDescent="0.25">
      <c r="A5315" s="202"/>
      <c r="B5315" s="203"/>
      <c r="C5315" s="204"/>
      <c r="D5315" s="204"/>
      <c r="E5315" s="204"/>
      <c r="F5315" s="204"/>
      <c r="G5315" s="204"/>
      <c r="H5315" s="131"/>
      <c r="I5315" s="204"/>
      <c r="J5315" s="204"/>
      <c r="K5315" s="205"/>
      <c r="L5315" s="205"/>
      <c r="M5315" s="205"/>
      <c r="N5315" s="227">
        <f>Table7[[#This Row],[Drug Cost]]+Table7[[#This Row],[Drug Markup]]+Table7[[#This Row],[Drug Dispensing Fee]]</f>
        <v>0</v>
      </c>
      <c r="O5315" s="132"/>
      <c r="P5315" s="205">
        <f>Table7[[#This Row],[Total Drug Cost]]-Table7[[#This Row],[Total Third-party Pay]]</f>
        <v>0</v>
      </c>
      <c r="Q5315" s="205"/>
      <c r="R5315" s="70" t="e">
        <f>VLOOKUP(Table7[[#This Row],[Patient PHN]],'[1]MASTER LIST'!$C:$D,2,FALSE)</f>
        <v>#N/A</v>
      </c>
    </row>
    <row r="5316" spans="1:18" x14ac:dyDescent="0.25">
      <c r="A5316" s="202"/>
      <c r="B5316" s="203"/>
      <c r="C5316" s="204"/>
      <c r="D5316" s="204"/>
      <c r="E5316" s="204"/>
      <c r="F5316" s="204"/>
      <c r="G5316" s="204"/>
      <c r="H5316" s="131"/>
      <c r="I5316" s="204"/>
      <c r="J5316" s="204"/>
      <c r="K5316" s="205"/>
      <c r="L5316" s="205"/>
      <c r="M5316" s="205"/>
      <c r="N5316" s="227">
        <f>Table7[[#This Row],[Drug Cost]]+Table7[[#This Row],[Drug Markup]]+Table7[[#This Row],[Drug Dispensing Fee]]</f>
        <v>0</v>
      </c>
      <c r="O5316" s="132"/>
      <c r="P5316" s="205">
        <f>Table7[[#This Row],[Total Drug Cost]]-Table7[[#This Row],[Total Third-party Pay]]</f>
        <v>0</v>
      </c>
      <c r="Q5316" s="205"/>
      <c r="R5316" s="70" t="e">
        <f>VLOOKUP(Table7[[#This Row],[Patient PHN]],'[1]MASTER LIST'!$C:$D,2,FALSE)</f>
        <v>#N/A</v>
      </c>
    </row>
    <row r="5317" spans="1:18" x14ac:dyDescent="0.25">
      <c r="A5317" s="202"/>
      <c r="B5317" s="203"/>
      <c r="C5317" s="204"/>
      <c r="D5317" s="204"/>
      <c r="E5317" s="204"/>
      <c r="F5317" s="204"/>
      <c r="G5317" s="204"/>
      <c r="H5317" s="131"/>
      <c r="I5317" s="204"/>
      <c r="J5317" s="204"/>
      <c r="K5317" s="205"/>
      <c r="L5317" s="205"/>
      <c r="M5317" s="205"/>
      <c r="N5317" s="227">
        <f>Table7[[#This Row],[Drug Cost]]+Table7[[#This Row],[Drug Markup]]+Table7[[#This Row],[Drug Dispensing Fee]]</f>
        <v>0</v>
      </c>
      <c r="O5317" s="132"/>
      <c r="P5317" s="205">
        <f>Table7[[#This Row],[Total Drug Cost]]-Table7[[#This Row],[Total Third-party Pay]]</f>
        <v>0</v>
      </c>
      <c r="Q5317" s="205"/>
      <c r="R5317" s="70" t="e">
        <f>VLOOKUP(Table7[[#This Row],[Patient PHN]],'[1]MASTER LIST'!$C:$D,2,FALSE)</f>
        <v>#N/A</v>
      </c>
    </row>
    <row r="5318" spans="1:18" x14ac:dyDescent="0.25">
      <c r="A5318" s="202"/>
      <c r="B5318" s="203"/>
      <c r="C5318" s="204"/>
      <c r="D5318" s="204"/>
      <c r="E5318" s="204"/>
      <c r="F5318" s="204"/>
      <c r="G5318" s="204"/>
      <c r="H5318" s="131"/>
      <c r="I5318" s="204"/>
      <c r="J5318" s="204"/>
      <c r="K5318" s="205"/>
      <c r="L5318" s="205"/>
      <c r="M5318" s="205"/>
      <c r="N5318" s="227">
        <f>Table7[[#This Row],[Drug Cost]]+Table7[[#This Row],[Drug Markup]]+Table7[[#This Row],[Drug Dispensing Fee]]</f>
        <v>0</v>
      </c>
      <c r="O5318" s="132"/>
      <c r="P5318" s="205">
        <f>Table7[[#This Row],[Total Drug Cost]]-Table7[[#This Row],[Total Third-party Pay]]</f>
        <v>0</v>
      </c>
      <c r="Q5318" s="205"/>
      <c r="R5318" s="70" t="e">
        <f>VLOOKUP(Table7[[#This Row],[Patient PHN]],'[1]MASTER LIST'!$C:$D,2,FALSE)</f>
        <v>#N/A</v>
      </c>
    </row>
    <row r="5319" spans="1:18" x14ac:dyDescent="0.25">
      <c r="A5319" s="202"/>
      <c r="B5319" s="203"/>
      <c r="C5319" s="204"/>
      <c r="D5319" s="204"/>
      <c r="E5319" s="204"/>
      <c r="F5319" s="204"/>
      <c r="G5319" s="204"/>
      <c r="H5319" s="131"/>
      <c r="I5319" s="204"/>
      <c r="J5319" s="204"/>
      <c r="K5319" s="205"/>
      <c r="L5319" s="205"/>
      <c r="M5319" s="205"/>
      <c r="N5319" s="227">
        <f>Table7[[#This Row],[Drug Cost]]+Table7[[#This Row],[Drug Markup]]+Table7[[#This Row],[Drug Dispensing Fee]]</f>
        <v>0</v>
      </c>
      <c r="O5319" s="132"/>
      <c r="P5319" s="205">
        <f>Table7[[#This Row],[Total Drug Cost]]-Table7[[#This Row],[Total Third-party Pay]]</f>
        <v>0</v>
      </c>
      <c r="Q5319" s="205"/>
      <c r="R5319" s="70" t="e">
        <f>VLOOKUP(Table7[[#This Row],[Patient PHN]],'[1]MASTER LIST'!$C:$D,2,FALSE)</f>
        <v>#N/A</v>
      </c>
    </row>
    <row r="5320" spans="1:18" x14ac:dyDescent="0.25">
      <c r="A5320" s="202"/>
      <c r="B5320" s="203"/>
      <c r="C5320" s="204"/>
      <c r="D5320" s="204"/>
      <c r="E5320" s="204"/>
      <c r="F5320" s="204"/>
      <c r="G5320" s="204"/>
      <c r="H5320" s="131"/>
      <c r="I5320" s="204"/>
      <c r="J5320" s="204"/>
      <c r="K5320" s="205"/>
      <c r="L5320" s="205"/>
      <c r="M5320" s="205"/>
      <c r="N5320" s="227">
        <f>Table7[[#This Row],[Drug Cost]]+Table7[[#This Row],[Drug Markup]]+Table7[[#This Row],[Drug Dispensing Fee]]</f>
        <v>0</v>
      </c>
      <c r="O5320" s="132"/>
      <c r="P5320" s="205">
        <f>Table7[[#This Row],[Total Drug Cost]]-Table7[[#This Row],[Total Third-party Pay]]</f>
        <v>0</v>
      </c>
      <c r="Q5320" s="205"/>
      <c r="R5320" s="70" t="e">
        <f>VLOOKUP(Table7[[#This Row],[Patient PHN]],'[1]MASTER LIST'!$C:$D,2,FALSE)</f>
        <v>#N/A</v>
      </c>
    </row>
    <row r="5321" spans="1:18" x14ac:dyDescent="0.25">
      <c r="A5321" s="202"/>
      <c r="B5321" s="203"/>
      <c r="C5321" s="204"/>
      <c r="D5321" s="204"/>
      <c r="E5321" s="204"/>
      <c r="F5321" s="204"/>
      <c r="G5321" s="204"/>
      <c r="H5321" s="131"/>
      <c r="I5321" s="204"/>
      <c r="J5321" s="204"/>
      <c r="K5321" s="205"/>
      <c r="L5321" s="205"/>
      <c r="M5321" s="205"/>
      <c r="N5321" s="227">
        <f>Table7[[#This Row],[Drug Cost]]+Table7[[#This Row],[Drug Markup]]+Table7[[#This Row],[Drug Dispensing Fee]]</f>
        <v>0</v>
      </c>
      <c r="O5321" s="132"/>
      <c r="P5321" s="205">
        <f>Table7[[#This Row],[Total Drug Cost]]-Table7[[#This Row],[Total Third-party Pay]]</f>
        <v>0</v>
      </c>
      <c r="Q5321" s="205"/>
      <c r="R5321" s="70" t="e">
        <f>VLOOKUP(Table7[[#This Row],[Patient PHN]],'[1]MASTER LIST'!$C:$D,2,FALSE)</f>
        <v>#N/A</v>
      </c>
    </row>
    <row r="5322" spans="1:18" x14ac:dyDescent="0.25">
      <c r="A5322" s="202"/>
      <c r="B5322" s="203"/>
      <c r="C5322" s="204"/>
      <c r="D5322" s="204"/>
      <c r="E5322" s="204"/>
      <c r="F5322" s="204"/>
      <c r="G5322" s="204"/>
      <c r="H5322" s="131"/>
      <c r="I5322" s="204"/>
      <c r="J5322" s="204"/>
      <c r="K5322" s="205"/>
      <c r="L5322" s="205"/>
      <c r="M5322" s="205"/>
      <c r="N5322" s="227">
        <f>Table7[[#This Row],[Drug Cost]]+Table7[[#This Row],[Drug Markup]]+Table7[[#This Row],[Drug Dispensing Fee]]</f>
        <v>0</v>
      </c>
      <c r="O5322" s="132"/>
      <c r="P5322" s="205">
        <f>Table7[[#This Row],[Total Drug Cost]]-Table7[[#This Row],[Total Third-party Pay]]</f>
        <v>0</v>
      </c>
      <c r="Q5322" s="205"/>
      <c r="R5322" s="70" t="e">
        <f>VLOOKUP(Table7[[#This Row],[Patient PHN]],'[1]MASTER LIST'!$C:$D,2,FALSE)</f>
        <v>#N/A</v>
      </c>
    </row>
    <row r="5323" spans="1:18" x14ac:dyDescent="0.25">
      <c r="A5323" s="202"/>
      <c r="B5323" s="203"/>
      <c r="C5323" s="204"/>
      <c r="D5323" s="204"/>
      <c r="E5323" s="204"/>
      <c r="F5323" s="204"/>
      <c r="G5323" s="204"/>
      <c r="H5323" s="131"/>
      <c r="I5323" s="204"/>
      <c r="J5323" s="204"/>
      <c r="K5323" s="205"/>
      <c r="L5323" s="205"/>
      <c r="M5323" s="205"/>
      <c r="N5323" s="227">
        <f>Table7[[#This Row],[Drug Cost]]+Table7[[#This Row],[Drug Markup]]+Table7[[#This Row],[Drug Dispensing Fee]]</f>
        <v>0</v>
      </c>
      <c r="O5323" s="132"/>
      <c r="P5323" s="205">
        <f>Table7[[#This Row],[Total Drug Cost]]-Table7[[#This Row],[Total Third-party Pay]]</f>
        <v>0</v>
      </c>
      <c r="Q5323" s="205"/>
      <c r="R5323" s="70" t="e">
        <f>VLOOKUP(Table7[[#This Row],[Patient PHN]],'[1]MASTER LIST'!$C:$D,2,FALSE)</f>
        <v>#N/A</v>
      </c>
    </row>
    <row r="5324" spans="1:18" x14ac:dyDescent="0.25">
      <c r="A5324" s="202"/>
      <c r="B5324" s="203"/>
      <c r="C5324" s="204"/>
      <c r="D5324" s="204"/>
      <c r="E5324" s="204"/>
      <c r="F5324" s="204"/>
      <c r="G5324" s="204"/>
      <c r="H5324" s="131"/>
      <c r="I5324" s="204"/>
      <c r="J5324" s="204"/>
      <c r="K5324" s="205"/>
      <c r="L5324" s="205"/>
      <c r="M5324" s="205"/>
      <c r="N5324" s="227">
        <f>Table7[[#This Row],[Drug Cost]]+Table7[[#This Row],[Drug Markup]]+Table7[[#This Row],[Drug Dispensing Fee]]</f>
        <v>0</v>
      </c>
      <c r="O5324" s="132"/>
      <c r="P5324" s="205">
        <f>Table7[[#This Row],[Total Drug Cost]]-Table7[[#This Row],[Total Third-party Pay]]</f>
        <v>0</v>
      </c>
      <c r="Q5324" s="205"/>
      <c r="R5324" s="70" t="e">
        <f>VLOOKUP(Table7[[#This Row],[Patient PHN]],'[1]MASTER LIST'!$C:$D,2,FALSE)</f>
        <v>#N/A</v>
      </c>
    </row>
    <row r="5325" spans="1:18" x14ac:dyDescent="0.25">
      <c r="A5325" s="202"/>
      <c r="B5325" s="203"/>
      <c r="C5325" s="204"/>
      <c r="D5325" s="204"/>
      <c r="E5325" s="204"/>
      <c r="F5325" s="204"/>
      <c r="G5325" s="204"/>
      <c r="H5325" s="131"/>
      <c r="I5325" s="204"/>
      <c r="J5325" s="204"/>
      <c r="K5325" s="205"/>
      <c r="L5325" s="205"/>
      <c r="M5325" s="205"/>
      <c r="N5325" s="227">
        <f>Table7[[#This Row],[Drug Cost]]+Table7[[#This Row],[Drug Markup]]+Table7[[#This Row],[Drug Dispensing Fee]]</f>
        <v>0</v>
      </c>
      <c r="O5325" s="132"/>
      <c r="P5325" s="205">
        <f>Table7[[#This Row],[Total Drug Cost]]-Table7[[#This Row],[Total Third-party Pay]]</f>
        <v>0</v>
      </c>
      <c r="Q5325" s="205"/>
      <c r="R5325" s="70" t="e">
        <f>VLOOKUP(Table7[[#This Row],[Patient PHN]],'[1]MASTER LIST'!$C:$D,2,FALSE)</f>
        <v>#N/A</v>
      </c>
    </row>
    <row r="5326" spans="1:18" x14ac:dyDescent="0.25">
      <c r="A5326" s="202"/>
      <c r="B5326" s="203"/>
      <c r="C5326" s="204"/>
      <c r="D5326" s="204"/>
      <c r="E5326" s="204"/>
      <c r="F5326" s="204"/>
      <c r="G5326" s="204"/>
      <c r="H5326" s="131"/>
      <c r="I5326" s="204"/>
      <c r="J5326" s="204"/>
      <c r="K5326" s="205"/>
      <c r="L5326" s="205"/>
      <c r="M5326" s="205"/>
      <c r="N5326" s="227">
        <f>Table7[[#This Row],[Drug Cost]]+Table7[[#This Row],[Drug Markup]]+Table7[[#This Row],[Drug Dispensing Fee]]</f>
        <v>0</v>
      </c>
      <c r="O5326" s="132"/>
      <c r="P5326" s="205">
        <f>Table7[[#This Row],[Total Drug Cost]]-Table7[[#This Row],[Total Third-party Pay]]</f>
        <v>0</v>
      </c>
      <c r="Q5326" s="205"/>
      <c r="R5326" s="70" t="e">
        <f>VLOOKUP(Table7[[#This Row],[Patient PHN]],'[1]MASTER LIST'!$C:$D,2,FALSE)</f>
        <v>#N/A</v>
      </c>
    </row>
    <row r="5327" spans="1:18" x14ac:dyDescent="0.25">
      <c r="A5327" s="202"/>
      <c r="B5327" s="203"/>
      <c r="C5327" s="204"/>
      <c r="D5327" s="204"/>
      <c r="E5327" s="204"/>
      <c r="F5327" s="204"/>
      <c r="G5327" s="204"/>
      <c r="H5327" s="131"/>
      <c r="I5327" s="204"/>
      <c r="J5327" s="204"/>
      <c r="K5327" s="205"/>
      <c r="L5327" s="205"/>
      <c r="M5327" s="205"/>
      <c r="N5327" s="227">
        <f>Table7[[#This Row],[Drug Cost]]+Table7[[#This Row],[Drug Markup]]+Table7[[#This Row],[Drug Dispensing Fee]]</f>
        <v>0</v>
      </c>
      <c r="O5327" s="132"/>
      <c r="P5327" s="205">
        <f>Table7[[#This Row],[Total Drug Cost]]-Table7[[#This Row],[Total Third-party Pay]]</f>
        <v>0</v>
      </c>
      <c r="Q5327" s="205"/>
      <c r="R5327" s="70" t="e">
        <f>VLOOKUP(Table7[[#This Row],[Patient PHN]],'[1]MASTER LIST'!$C:$D,2,FALSE)</f>
        <v>#N/A</v>
      </c>
    </row>
    <row r="5328" spans="1:18" x14ac:dyDescent="0.25">
      <c r="A5328" s="202"/>
      <c r="B5328" s="203"/>
      <c r="C5328" s="204"/>
      <c r="D5328" s="204"/>
      <c r="E5328" s="204"/>
      <c r="F5328" s="204"/>
      <c r="G5328" s="204"/>
      <c r="H5328" s="131"/>
      <c r="I5328" s="204"/>
      <c r="J5328" s="204"/>
      <c r="K5328" s="205"/>
      <c r="L5328" s="205"/>
      <c r="M5328" s="205"/>
      <c r="N5328" s="227">
        <f>Table7[[#This Row],[Drug Cost]]+Table7[[#This Row],[Drug Markup]]+Table7[[#This Row],[Drug Dispensing Fee]]</f>
        <v>0</v>
      </c>
      <c r="O5328" s="132"/>
      <c r="P5328" s="205">
        <f>Table7[[#This Row],[Total Drug Cost]]-Table7[[#This Row],[Total Third-party Pay]]</f>
        <v>0</v>
      </c>
      <c r="Q5328" s="205"/>
      <c r="R5328" s="70" t="e">
        <f>VLOOKUP(Table7[[#This Row],[Patient PHN]],'[1]MASTER LIST'!$C:$D,2,FALSE)</f>
        <v>#N/A</v>
      </c>
    </row>
    <row r="5329" spans="1:18" x14ac:dyDescent="0.25">
      <c r="A5329" s="202"/>
      <c r="B5329" s="203"/>
      <c r="C5329" s="204"/>
      <c r="D5329" s="204"/>
      <c r="E5329" s="204"/>
      <c r="F5329" s="204"/>
      <c r="G5329" s="204"/>
      <c r="H5329" s="131"/>
      <c r="I5329" s="204"/>
      <c r="J5329" s="204"/>
      <c r="K5329" s="205"/>
      <c r="L5329" s="205"/>
      <c r="M5329" s="205"/>
      <c r="N5329" s="227">
        <f>Table7[[#This Row],[Drug Cost]]+Table7[[#This Row],[Drug Markup]]+Table7[[#This Row],[Drug Dispensing Fee]]</f>
        <v>0</v>
      </c>
      <c r="O5329" s="132"/>
      <c r="P5329" s="205">
        <f>Table7[[#This Row],[Total Drug Cost]]-Table7[[#This Row],[Total Third-party Pay]]</f>
        <v>0</v>
      </c>
      <c r="Q5329" s="205"/>
      <c r="R5329" s="70" t="e">
        <f>VLOOKUP(Table7[[#This Row],[Patient PHN]],'[1]MASTER LIST'!$C:$D,2,FALSE)</f>
        <v>#N/A</v>
      </c>
    </row>
    <row r="5330" spans="1:18" x14ac:dyDescent="0.25">
      <c r="A5330" s="202"/>
      <c r="B5330" s="203"/>
      <c r="C5330" s="204"/>
      <c r="D5330" s="204"/>
      <c r="E5330" s="204"/>
      <c r="F5330" s="204"/>
      <c r="G5330" s="204"/>
      <c r="H5330" s="131"/>
      <c r="I5330" s="204"/>
      <c r="J5330" s="204"/>
      <c r="K5330" s="205"/>
      <c r="L5330" s="205"/>
      <c r="M5330" s="205"/>
      <c r="N5330" s="227">
        <f>Table7[[#This Row],[Drug Cost]]+Table7[[#This Row],[Drug Markup]]+Table7[[#This Row],[Drug Dispensing Fee]]</f>
        <v>0</v>
      </c>
      <c r="O5330" s="132"/>
      <c r="P5330" s="205">
        <f>Table7[[#This Row],[Total Drug Cost]]-Table7[[#This Row],[Total Third-party Pay]]</f>
        <v>0</v>
      </c>
      <c r="Q5330" s="205"/>
      <c r="R5330" s="70" t="e">
        <f>VLOOKUP(Table7[[#This Row],[Patient PHN]],'[1]MASTER LIST'!$C:$D,2,FALSE)</f>
        <v>#N/A</v>
      </c>
    </row>
    <row r="5331" spans="1:18" x14ac:dyDescent="0.25">
      <c r="A5331" s="202"/>
      <c r="B5331" s="203"/>
      <c r="C5331" s="204"/>
      <c r="D5331" s="204"/>
      <c r="E5331" s="204"/>
      <c r="F5331" s="204"/>
      <c r="G5331" s="204"/>
      <c r="H5331" s="131"/>
      <c r="I5331" s="204"/>
      <c r="J5331" s="204"/>
      <c r="K5331" s="205"/>
      <c r="L5331" s="205"/>
      <c r="M5331" s="205"/>
      <c r="N5331" s="227">
        <f>Table7[[#This Row],[Drug Cost]]+Table7[[#This Row],[Drug Markup]]+Table7[[#This Row],[Drug Dispensing Fee]]</f>
        <v>0</v>
      </c>
      <c r="O5331" s="132"/>
      <c r="P5331" s="205">
        <f>Table7[[#This Row],[Total Drug Cost]]-Table7[[#This Row],[Total Third-party Pay]]</f>
        <v>0</v>
      </c>
      <c r="Q5331" s="205"/>
      <c r="R5331" s="70" t="e">
        <f>VLOOKUP(Table7[[#This Row],[Patient PHN]],'[1]MASTER LIST'!$C:$D,2,FALSE)</f>
        <v>#N/A</v>
      </c>
    </row>
    <row r="5332" spans="1:18" x14ac:dyDescent="0.25">
      <c r="A5332" s="202"/>
      <c r="B5332" s="203"/>
      <c r="C5332" s="204"/>
      <c r="D5332" s="204"/>
      <c r="E5332" s="204"/>
      <c r="F5332" s="204"/>
      <c r="G5332" s="204"/>
      <c r="H5332" s="131"/>
      <c r="I5332" s="204"/>
      <c r="J5332" s="204"/>
      <c r="K5332" s="205"/>
      <c r="L5332" s="205"/>
      <c r="M5332" s="205"/>
      <c r="N5332" s="227">
        <f>Table7[[#This Row],[Drug Cost]]+Table7[[#This Row],[Drug Markup]]+Table7[[#This Row],[Drug Dispensing Fee]]</f>
        <v>0</v>
      </c>
      <c r="O5332" s="132"/>
      <c r="P5332" s="205">
        <f>Table7[[#This Row],[Total Drug Cost]]-Table7[[#This Row],[Total Third-party Pay]]</f>
        <v>0</v>
      </c>
      <c r="Q5332" s="205"/>
      <c r="R5332" s="70" t="e">
        <f>VLOOKUP(Table7[[#This Row],[Patient PHN]],'[1]MASTER LIST'!$C:$D,2,FALSE)</f>
        <v>#N/A</v>
      </c>
    </row>
    <row r="5333" spans="1:18" x14ac:dyDescent="0.25">
      <c r="A5333" s="202"/>
      <c r="B5333" s="203"/>
      <c r="C5333" s="204"/>
      <c r="D5333" s="204"/>
      <c r="E5333" s="204"/>
      <c r="F5333" s="204"/>
      <c r="G5333" s="204"/>
      <c r="H5333" s="131"/>
      <c r="I5333" s="204"/>
      <c r="J5333" s="204"/>
      <c r="K5333" s="205"/>
      <c r="L5333" s="205"/>
      <c r="M5333" s="205"/>
      <c r="N5333" s="227">
        <f>Table7[[#This Row],[Drug Cost]]+Table7[[#This Row],[Drug Markup]]+Table7[[#This Row],[Drug Dispensing Fee]]</f>
        <v>0</v>
      </c>
      <c r="O5333" s="132"/>
      <c r="P5333" s="205">
        <f>Table7[[#This Row],[Total Drug Cost]]-Table7[[#This Row],[Total Third-party Pay]]</f>
        <v>0</v>
      </c>
      <c r="Q5333" s="205"/>
      <c r="R5333" s="70" t="e">
        <f>VLOOKUP(Table7[[#This Row],[Patient PHN]],'[1]MASTER LIST'!$C:$D,2,FALSE)</f>
        <v>#N/A</v>
      </c>
    </row>
    <row r="5334" spans="1:18" x14ac:dyDescent="0.25">
      <c r="A5334" s="202"/>
      <c r="B5334" s="203"/>
      <c r="C5334" s="204"/>
      <c r="D5334" s="204"/>
      <c r="E5334" s="204"/>
      <c r="F5334" s="204"/>
      <c r="G5334" s="204"/>
      <c r="H5334" s="131"/>
      <c r="I5334" s="204"/>
      <c r="J5334" s="204"/>
      <c r="K5334" s="205"/>
      <c r="L5334" s="205"/>
      <c r="M5334" s="205"/>
      <c r="N5334" s="227">
        <f>Table7[[#This Row],[Drug Cost]]+Table7[[#This Row],[Drug Markup]]+Table7[[#This Row],[Drug Dispensing Fee]]</f>
        <v>0</v>
      </c>
      <c r="O5334" s="132"/>
      <c r="P5334" s="205">
        <f>Table7[[#This Row],[Total Drug Cost]]-Table7[[#This Row],[Total Third-party Pay]]</f>
        <v>0</v>
      </c>
      <c r="Q5334" s="205"/>
      <c r="R5334" s="70" t="e">
        <f>VLOOKUP(Table7[[#This Row],[Patient PHN]],'[1]MASTER LIST'!$C:$D,2,FALSE)</f>
        <v>#N/A</v>
      </c>
    </row>
    <row r="5335" spans="1:18" x14ac:dyDescent="0.25">
      <c r="A5335" s="202"/>
      <c r="B5335" s="203"/>
      <c r="C5335" s="204"/>
      <c r="D5335" s="204"/>
      <c r="E5335" s="204"/>
      <c r="F5335" s="204"/>
      <c r="G5335" s="204"/>
      <c r="H5335" s="131"/>
      <c r="I5335" s="204"/>
      <c r="J5335" s="204"/>
      <c r="K5335" s="205"/>
      <c r="L5335" s="205"/>
      <c r="M5335" s="205"/>
      <c r="N5335" s="227">
        <f>Table7[[#This Row],[Drug Cost]]+Table7[[#This Row],[Drug Markup]]+Table7[[#This Row],[Drug Dispensing Fee]]</f>
        <v>0</v>
      </c>
      <c r="O5335" s="132"/>
      <c r="P5335" s="205">
        <f>Table7[[#This Row],[Total Drug Cost]]-Table7[[#This Row],[Total Third-party Pay]]</f>
        <v>0</v>
      </c>
      <c r="Q5335" s="205"/>
      <c r="R5335" s="70" t="e">
        <f>VLOOKUP(Table7[[#This Row],[Patient PHN]],'[1]MASTER LIST'!$C:$D,2,FALSE)</f>
        <v>#N/A</v>
      </c>
    </row>
    <row r="5336" spans="1:18" x14ac:dyDescent="0.25">
      <c r="A5336" s="202"/>
      <c r="B5336" s="203"/>
      <c r="C5336" s="204"/>
      <c r="D5336" s="204"/>
      <c r="E5336" s="204"/>
      <c r="F5336" s="204"/>
      <c r="G5336" s="204"/>
      <c r="H5336" s="131"/>
      <c r="I5336" s="204"/>
      <c r="J5336" s="204"/>
      <c r="K5336" s="205"/>
      <c r="L5336" s="205"/>
      <c r="M5336" s="205"/>
      <c r="N5336" s="227">
        <f>Table7[[#This Row],[Drug Cost]]+Table7[[#This Row],[Drug Markup]]+Table7[[#This Row],[Drug Dispensing Fee]]</f>
        <v>0</v>
      </c>
      <c r="O5336" s="132"/>
      <c r="P5336" s="205">
        <f>Table7[[#This Row],[Total Drug Cost]]-Table7[[#This Row],[Total Third-party Pay]]</f>
        <v>0</v>
      </c>
      <c r="Q5336" s="205"/>
      <c r="R5336" s="70" t="e">
        <f>VLOOKUP(Table7[[#This Row],[Patient PHN]],'[1]MASTER LIST'!$C:$D,2,FALSE)</f>
        <v>#N/A</v>
      </c>
    </row>
    <row r="5337" spans="1:18" x14ac:dyDescent="0.25">
      <c r="A5337" s="202"/>
      <c r="B5337" s="203"/>
      <c r="C5337" s="204"/>
      <c r="D5337" s="204"/>
      <c r="E5337" s="204"/>
      <c r="F5337" s="204"/>
      <c r="G5337" s="204"/>
      <c r="H5337" s="131"/>
      <c r="I5337" s="204"/>
      <c r="J5337" s="204"/>
      <c r="K5337" s="205"/>
      <c r="L5337" s="205"/>
      <c r="M5337" s="205"/>
      <c r="N5337" s="227">
        <f>Table7[[#This Row],[Drug Cost]]+Table7[[#This Row],[Drug Markup]]+Table7[[#This Row],[Drug Dispensing Fee]]</f>
        <v>0</v>
      </c>
      <c r="O5337" s="132"/>
      <c r="P5337" s="205">
        <f>Table7[[#This Row],[Total Drug Cost]]-Table7[[#This Row],[Total Third-party Pay]]</f>
        <v>0</v>
      </c>
      <c r="Q5337" s="205"/>
      <c r="R5337" s="70" t="e">
        <f>VLOOKUP(Table7[[#This Row],[Patient PHN]],'[1]MASTER LIST'!$C:$D,2,FALSE)</f>
        <v>#N/A</v>
      </c>
    </row>
    <row r="5338" spans="1:18" x14ac:dyDescent="0.25">
      <c r="A5338" s="202"/>
      <c r="B5338" s="203"/>
      <c r="C5338" s="204"/>
      <c r="D5338" s="204"/>
      <c r="E5338" s="204"/>
      <c r="F5338" s="204"/>
      <c r="G5338" s="204"/>
      <c r="H5338" s="131"/>
      <c r="I5338" s="204"/>
      <c r="J5338" s="204"/>
      <c r="K5338" s="205"/>
      <c r="L5338" s="205"/>
      <c r="M5338" s="205"/>
      <c r="N5338" s="227">
        <f>Table7[[#This Row],[Drug Cost]]+Table7[[#This Row],[Drug Markup]]+Table7[[#This Row],[Drug Dispensing Fee]]</f>
        <v>0</v>
      </c>
      <c r="O5338" s="132"/>
      <c r="P5338" s="205">
        <f>Table7[[#This Row],[Total Drug Cost]]-Table7[[#This Row],[Total Third-party Pay]]</f>
        <v>0</v>
      </c>
      <c r="Q5338" s="205"/>
      <c r="R5338" s="70" t="e">
        <f>VLOOKUP(Table7[[#This Row],[Patient PHN]],'[1]MASTER LIST'!$C:$D,2,FALSE)</f>
        <v>#N/A</v>
      </c>
    </row>
    <row r="5339" spans="1:18" x14ac:dyDescent="0.25">
      <c r="A5339" s="202"/>
      <c r="B5339" s="203"/>
      <c r="C5339" s="204"/>
      <c r="D5339" s="204"/>
      <c r="E5339" s="204"/>
      <c r="F5339" s="204"/>
      <c r="G5339" s="204"/>
      <c r="H5339" s="131"/>
      <c r="I5339" s="204"/>
      <c r="J5339" s="204"/>
      <c r="K5339" s="205"/>
      <c r="L5339" s="205"/>
      <c r="M5339" s="205"/>
      <c r="N5339" s="227">
        <f>Table7[[#This Row],[Drug Cost]]+Table7[[#This Row],[Drug Markup]]+Table7[[#This Row],[Drug Dispensing Fee]]</f>
        <v>0</v>
      </c>
      <c r="O5339" s="132"/>
      <c r="P5339" s="205">
        <f>Table7[[#This Row],[Total Drug Cost]]-Table7[[#This Row],[Total Third-party Pay]]</f>
        <v>0</v>
      </c>
      <c r="Q5339" s="205"/>
      <c r="R5339" s="70" t="e">
        <f>VLOOKUP(Table7[[#This Row],[Patient PHN]],'[1]MASTER LIST'!$C:$D,2,FALSE)</f>
        <v>#N/A</v>
      </c>
    </row>
    <row r="5340" spans="1:18" x14ac:dyDescent="0.25">
      <c r="A5340" s="202"/>
      <c r="B5340" s="203"/>
      <c r="C5340" s="204"/>
      <c r="D5340" s="204"/>
      <c r="E5340" s="204"/>
      <c r="F5340" s="204"/>
      <c r="G5340" s="204"/>
      <c r="H5340" s="131"/>
      <c r="I5340" s="204"/>
      <c r="J5340" s="204"/>
      <c r="K5340" s="205"/>
      <c r="L5340" s="205"/>
      <c r="M5340" s="205"/>
      <c r="N5340" s="227">
        <f>Table7[[#This Row],[Drug Cost]]+Table7[[#This Row],[Drug Markup]]+Table7[[#This Row],[Drug Dispensing Fee]]</f>
        <v>0</v>
      </c>
      <c r="O5340" s="132"/>
      <c r="P5340" s="205">
        <f>Table7[[#This Row],[Total Drug Cost]]-Table7[[#This Row],[Total Third-party Pay]]</f>
        <v>0</v>
      </c>
      <c r="Q5340" s="205"/>
      <c r="R5340" s="70" t="e">
        <f>VLOOKUP(Table7[[#This Row],[Patient PHN]],'[1]MASTER LIST'!$C:$D,2,FALSE)</f>
        <v>#N/A</v>
      </c>
    </row>
    <row r="5341" spans="1:18" x14ac:dyDescent="0.25">
      <c r="A5341" s="202"/>
      <c r="B5341" s="203"/>
      <c r="C5341" s="204"/>
      <c r="D5341" s="204"/>
      <c r="E5341" s="204"/>
      <c r="F5341" s="204"/>
      <c r="G5341" s="204"/>
      <c r="H5341" s="131"/>
      <c r="I5341" s="204"/>
      <c r="J5341" s="204"/>
      <c r="K5341" s="205"/>
      <c r="L5341" s="205"/>
      <c r="M5341" s="205"/>
      <c r="N5341" s="227">
        <f>Table7[[#This Row],[Drug Cost]]+Table7[[#This Row],[Drug Markup]]+Table7[[#This Row],[Drug Dispensing Fee]]</f>
        <v>0</v>
      </c>
      <c r="O5341" s="132"/>
      <c r="P5341" s="205">
        <f>Table7[[#This Row],[Total Drug Cost]]-Table7[[#This Row],[Total Third-party Pay]]</f>
        <v>0</v>
      </c>
      <c r="Q5341" s="205"/>
      <c r="R5341" s="70" t="e">
        <f>VLOOKUP(Table7[[#This Row],[Patient PHN]],'[1]MASTER LIST'!$C:$D,2,FALSE)</f>
        <v>#N/A</v>
      </c>
    </row>
    <row r="5342" spans="1:18" x14ac:dyDescent="0.25">
      <c r="A5342" s="202"/>
      <c r="B5342" s="203"/>
      <c r="C5342" s="204"/>
      <c r="D5342" s="204"/>
      <c r="E5342" s="204"/>
      <c r="F5342" s="204"/>
      <c r="G5342" s="204"/>
      <c r="H5342" s="131"/>
      <c r="I5342" s="204"/>
      <c r="J5342" s="204"/>
      <c r="K5342" s="205"/>
      <c r="L5342" s="205"/>
      <c r="M5342" s="205"/>
      <c r="N5342" s="227">
        <f>Table7[[#This Row],[Drug Cost]]+Table7[[#This Row],[Drug Markup]]+Table7[[#This Row],[Drug Dispensing Fee]]</f>
        <v>0</v>
      </c>
      <c r="O5342" s="132"/>
      <c r="P5342" s="205">
        <f>Table7[[#This Row],[Total Drug Cost]]-Table7[[#This Row],[Total Third-party Pay]]</f>
        <v>0</v>
      </c>
      <c r="Q5342" s="205"/>
      <c r="R5342" s="70" t="e">
        <f>VLOOKUP(Table7[[#This Row],[Patient PHN]],'[1]MASTER LIST'!$C:$D,2,FALSE)</f>
        <v>#N/A</v>
      </c>
    </row>
    <row r="5343" spans="1:18" x14ac:dyDescent="0.25">
      <c r="A5343" s="202"/>
      <c r="B5343" s="203"/>
      <c r="C5343" s="204"/>
      <c r="D5343" s="204"/>
      <c r="E5343" s="204"/>
      <c r="F5343" s="204"/>
      <c r="G5343" s="204"/>
      <c r="H5343" s="131"/>
      <c r="I5343" s="204"/>
      <c r="J5343" s="204"/>
      <c r="K5343" s="205"/>
      <c r="L5343" s="205"/>
      <c r="M5343" s="205"/>
      <c r="N5343" s="227">
        <f>Table7[[#This Row],[Drug Cost]]+Table7[[#This Row],[Drug Markup]]+Table7[[#This Row],[Drug Dispensing Fee]]</f>
        <v>0</v>
      </c>
      <c r="O5343" s="132"/>
      <c r="P5343" s="205">
        <f>Table7[[#This Row],[Total Drug Cost]]-Table7[[#This Row],[Total Third-party Pay]]</f>
        <v>0</v>
      </c>
      <c r="Q5343" s="205"/>
      <c r="R5343" s="70" t="e">
        <f>VLOOKUP(Table7[[#This Row],[Patient PHN]],'[1]MASTER LIST'!$C:$D,2,FALSE)</f>
        <v>#N/A</v>
      </c>
    </row>
    <row r="5344" spans="1:18" x14ac:dyDescent="0.25">
      <c r="A5344" s="202"/>
      <c r="B5344" s="203"/>
      <c r="C5344" s="204"/>
      <c r="D5344" s="204"/>
      <c r="E5344" s="204"/>
      <c r="F5344" s="204"/>
      <c r="G5344" s="204"/>
      <c r="H5344" s="131"/>
      <c r="I5344" s="204"/>
      <c r="J5344" s="204"/>
      <c r="K5344" s="205"/>
      <c r="L5344" s="205"/>
      <c r="M5344" s="205"/>
      <c r="N5344" s="227">
        <f>Table7[[#This Row],[Drug Cost]]+Table7[[#This Row],[Drug Markup]]+Table7[[#This Row],[Drug Dispensing Fee]]</f>
        <v>0</v>
      </c>
      <c r="O5344" s="132"/>
      <c r="P5344" s="205">
        <f>Table7[[#This Row],[Total Drug Cost]]-Table7[[#This Row],[Total Third-party Pay]]</f>
        <v>0</v>
      </c>
      <c r="Q5344" s="205"/>
      <c r="R5344" s="70" t="e">
        <f>VLOOKUP(Table7[[#This Row],[Patient PHN]],'[1]MASTER LIST'!$C:$D,2,FALSE)</f>
        <v>#N/A</v>
      </c>
    </row>
    <row r="5345" spans="1:18" x14ac:dyDescent="0.25">
      <c r="A5345" s="202"/>
      <c r="B5345" s="203"/>
      <c r="C5345" s="204"/>
      <c r="D5345" s="204"/>
      <c r="E5345" s="204"/>
      <c r="F5345" s="204"/>
      <c r="G5345" s="204"/>
      <c r="H5345" s="131"/>
      <c r="I5345" s="204"/>
      <c r="J5345" s="204"/>
      <c r="K5345" s="205"/>
      <c r="L5345" s="205"/>
      <c r="M5345" s="205"/>
      <c r="N5345" s="227">
        <f>Table7[[#This Row],[Drug Cost]]+Table7[[#This Row],[Drug Markup]]+Table7[[#This Row],[Drug Dispensing Fee]]</f>
        <v>0</v>
      </c>
      <c r="O5345" s="132"/>
      <c r="P5345" s="205">
        <f>Table7[[#This Row],[Total Drug Cost]]-Table7[[#This Row],[Total Third-party Pay]]</f>
        <v>0</v>
      </c>
      <c r="Q5345" s="205"/>
      <c r="R5345" s="70" t="e">
        <f>VLOOKUP(Table7[[#This Row],[Patient PHN]],'[1]MASTER LIST'!$C:$D,2,FALSE)</f>
        <v>#N/A</v>
      </c>
    </row>
    <row r="5346" spans="1:18" x14ac:dyDescent="0.25">
      <c r="A5346" s="202"/>
      <c r="B5346" s="203"/>
      <c r="C5346" s="204"/>
      <c r="D5346" s="204"/>
      <c r="E5346" s="204"/>
      <c r="F5346" s="204"/>
      <c r="G5346" s="204"/>
      <c r="H5346" s="131"/>
      <c r="I5346" s="204"/>
      <c r="J5346" s="204"/>
      <c r="K5346" s="205"/>
      <c r="L5346" s="205"/>
      <c r="M5346" s="205"/>
      <c r="N5346" s="227">
        <f>Table7[[#This Row],[Drug Cost]]+Table7[[#This Row],[Drug Markup]]+Table7[[#This Row],[Drug Dispensing Fee]]</f>
        <v>0</v>
      </c>
      <c r="O5346" s="132"/>
      <c r="P5346" s="205">
        <f>Table7[[#This Row],[Total Drug Cost]]-Table7[[#This Row],[Total Third-party Pay]]</f>
        <v>0</v>
      </c>
      <c r="Q5346" s="205"/>
      <c r="R5346" s="70" t="e">
        <f>VLOOKUP(Table7[[#This Row],[Patient PHN]],'[1]MASTER LIST'!$C:$D,2,FALSE)</f>
        <v>#N/A</v>
      </c>
    </row>
    <row r="5347" spans="1:18" x14ac:dyDescent="0.25">
      <c r="A5347" s="202"/>
      <c r="B5347" s="203"/>
      <c r="C5347" s="204"/>
      <c r="D5347" s="204"/>
      <c r="E5347" s="204"/>
      <c r="F5347" s="204"/>
      <c r="G5347" s="204"/>
      <c r="H5347" s="131"/>
      <c r="I5347" s="204"/>
      <c r="J5347" s="204"/>
      <c r="K5347" s="205"/>
      <c r="L5347" s="205"/>
      <c r="M5347" s="205"/>
      <c r="N5347" s="227">
        <f>Table7[[#This Row],[Drug Cost]]+Table7[[#This Row],[Drug Markup]]+Table7[[#This Row],[Drug Dispensing Fee]]</f>
        <v>0</v>
      </c>
      <c r="O5347" s="132"/>
      <c r="P5347" s="205">
        <f>Table7[[#This Row],[Total Drug Cost]]-Table7[[#This Row],[Total Third-party Pay]]</f>
        <v>0</v>
      </c>
      <c r="Q5347" s="205"/>
      <c r="R5347" s="70" t="e">
        <f>VLOOKUP(Table7[[#This Row],[Patient PHN]],'[1]MASTER LIST'!$C:$D,2,FALSE)</f>
        <v>#N/A</v>
      </c>
    </row>
    <row r="5348" spans="1:18" x14ac:dyDescent="0.25">
      <c r="A5348" s="202"/>
      <c r="B5348" s="203"/>
      <c r="C5348" s="204"/>
      <c r="D5348" s="204"/>
      <c r="E5348" s="204"/>
      <c r="F5348" s="204"/>
      <c r="G5348" s="204"/>
      <c r="H5348" s="131"/>
      <c r="I5348" s="204"/>
      <c r="J5348" s="204"/>
      <c r="K5348" s="205"/>
      <c r="L5348" s="205"/>
      <c r="M5348" s="205"/>
      <c r="N5348" s="227">
        <f>Table7[[#This Row],[Drug Cost]]+Table7[[#This Row],[Drug Markup]]+Table7[[#This Row],[Drug Dispensing Fee]]</f>
        <v>0</v>
      </c>
      <c r="O5348" s="132"/>
      <c r="P5348" s="205">
        <f>Table7[[#This Row],[Total Drug Cost]]-Table7[[#This Row],[Total Third-party Pay]]</f>
        <v>0</v>
      </c>
      <c r="Q5348" s="205"/>
      <c r="R5348" s="70" t="e">
        <f>VLOOKUP(Table7[[#This Row],[Patient PHN]],'[1]MASTER LIST'!$C:$D,2,FALSE)</f>
        <v>#N/A</v>
      </c>
    </row>
    <row r="5349" spans="1:18" x14ac:dyDescent="0.25">
      <c r="A5349" s="202"/>
      <c r="B5349" s="203"/>
      <c r="C5349" s="204"/>
      <c r="D5349" s="204"/>
      <c r="E5349" s="204"/>
      <c r="F5349" s="204"/>
      <c r="G5349" s="204"/>
      <c r="H5349" s="131"/>
      <c r="I5349" s="204"/>
      <c r="J5349" s="204"/>
      <c r="K5349" s="205"/>
      <c r="L5349" s="205"/>
      <c r="M5349" s="205"/>
      <c r="N5349" s="227">
        <f>Table7[[#This Row],[Drug Cost]]+Table7[[#This Row],[Drug Markup]]+Table7[[#This Row],[Drug Dispensing Fee]]</f>
        <v>0</v>
      </c>
      <c r="O5349" s="132"/>
      <c r="P5349" s="205">
        <f>Table7[[#This Row],[Total Drug Cost]]-Table7[[#This Row],[Total Third-party Pay]]</f>
        <v>0</v>
      </c>
      <c r="Q5349" s="205"/>
      <c r="R5349" s="70" t="e">
        <f>VLOOKUP(Table7[[#This Row],[Patient PHN]],'[1]MASTER LIST'!$C:$D,2,FALSE)</f>
        <v>#N/A</v>
      </c>
    </row>
    <row r="5350" spans="1:18" x14ac:dyDescent="0.25">
      <c r="A5350" s="202"/>
      <c r="B5350" s="203"/>
      <c r="C5350" s="204"/>
      <c r="D5350" s="204"/>
      <c r="E5350" s="204"/>
      <c r="F5350" s="204"/>
      <c r="G5350" s="204"/>
      <c r="H5350" s="131"/>
      <c r="I5350" s="204"/>
      <c r="J5350" s="204"/>
      <c r="K5350" s="205"/>
      <c r="L5350" s="205"/>
      <c r="M5350" s="205"/>
      <c r="N5350" s="227">
        <f>Table7[[#This Row],[Drug Cost]]+Table7[[#This Row],[Drug Markup]]+Table7[[#This Row],[Drug Dispensing Fee]]</f>
        <v>0</v>
      </c>
      <c r="O5350" s="132"/>
      <c r="P5350" s="205">
        <f>Table7[[#This Row],[Total Drug Cost]]-Table7[[#This Row],[Total Third-party Pay]]</f>
        <v>0</v>
      </c>
      <c r="Q5350" s="205"/>
      <c r="R5350" s="70" t="e">
        <f>VLOOKUP(Table7[[#This Row],[Patient PHN]],'[1]MASTER LIST'!$C:$D,2,FALSE)</f>
        <v>#N/A</v>
      </c>
    </row>
    <row r="5351" spans="1:18" x14ac:dyDescent="0.25">
      <c r="A5351" s="202"/>
      <c r="B5351" s="203"/>
      <c r="C5351" s="204"/>
      <c r="D5351" s="204"/>
      <c r="E5351" s="204"/>
      <c r="F5351" s="204"/>
      <c r="G5351" s="204"/>
      <c r="H5351" s="131"/>
      <c r="I5351" s="204"/>
      <c r="J5351" s="204"/>
      <c r="K5351" s="205"/>
      <c r="L5351" s="205"/>
      <c r="M5351" s="205"/>
      <c r="N5351" s="227">
        <f>Table7[[#This Row],[Drug Cost]]+Table7[[#This Row],[Drug Markup]]+Table7[[#This Row],[Drug Dispensing Fee]]</f>
        <v>0</v>
      </c>
      <c r="O5351" s="132"/>
      <c r="P5351" s="205">
        <f>Table7[[#This Row],[Total Drug Cost]]-Table7[[#This Row],[Total Third-party Pay]]</f>
        <v>0</v>
      </c>
      <c r="Q5351" s="205"/>
      <c r="R5351" s="70" t="e">
        <f>VLOOKUP(Table7[[#This Row],[Patient PHN]],'[1]MASTER LIST'!$C:$D,2,FALSE)</f>
        <v>#N/A</v>
      </c>
    </row>
    <row r="5352" spans="1:18" x14ac:dyDescent="0.25">
      <c r="A5352" s="202"/>
      <c r="B5352" s="203"/>
      <c r="C5352" s="204"/>
      <c r="D5352" s="204"/>
      <c r="E5352" s="204"/>
      <c r="F5352" s="204"/>
      <c r="G5352" s="204"/>
      <c r="H5352" s="131"/>
      <c r="I5352" s="204"/>
      <c r="J5352" s="204"/>
      <c r="K5352" s="205"/>
      <c r="L5352" s="205"/>
      <c r="M5352" s="205"/>
      <c r="N5352" s="227">
        <f>Table7[[#This Row],[Drug Cost]]+Table7[[#This Row],[Drug Markup]]+Table7[[#This Row],[Drug Dispensing Fee]]</f>
        <v>0</v>
      </c>
      <c r="O5352" s="132"/>
      <c r="P5352" s="205">
        <f>Table7[[#This Row],[Total Drug Cost]]-Table7[[#This Row],[Total Third-party Pay]]</f>
        <v>0</v>
      </c>
      <c r="Q5352" s="205"/>
      <c r="R5352" s="70" t="e">
        <f>VLOOKUP(Table7[[#This Row],[Patient PHN]],'[1]MASTER LIST'!$C:$D,2,FALSE)</f>
        <v>#N/A</v>
      </c>
    </row>
    <row r="5353" spans="1:18" x14ac:dyDescent="0.25">
      <c r="A5353" s="202"/>
      <c r="B5353" s="203"/>
      <c r="C5353" s="204"/>
      <c r="D5353" s="204"/>
      <c r="E5353" s="204"/>
      <c r="F5353" s="204"/>
      <c r="G5353" s="204"/>
      <c r="H5353" s="131"/>
      <c r="I5353" s="204"/>
      <c r="J5353" s="204"/>
      <c r="K5353" s="205"/>
      <c r="L5353" s="205"/>
      <c r="M5353" s="205"/>
      <c r="N5353" s="227">
        <f>Table7[[#This Row],[Drug Cost]]+Table7[[#This Row],[Drug Markup]]+Table7[[#This Row],[Drug Dispensing Fee]]</f>
        <v>0</v>
      </c>
      <c r="O5353" s="132"/>
      <c r="P5353" s="205">
        <f>Table7[[#This Row],[Total Drug Cost]]-Table7[[#This Row],[Total Third-party Pay]]</f>
        <v>0</v>
      </c>
      <c r="Q5353" s="205"/>
      <c r="R5353" s="70" t="e">
        <f>VLOOKUP(Table7[[#This Row],[Patient PHN]],'[1]MASTER LIST'!$C:$D,2,FALSE)</f>
        <v>#N/A</v>
      </c>
    </row>
    <row r="5354" spans="1:18" x14ac:dyDescent="0.25">
      <c r="A5354" s="202"/>
      <c r="B5354" s="203"/>
      <c r="C5354" s="204"/>
      <c r="D5354" s="204"/>
      <c r="E5354" s="204"/>
      <c r="F5354" s="204"/>
      <c r="G5354" s="204"/>
      <c r="H5354" s="131"/>
      <c r="I5354" s="204"/>
      <c r="J5354" s="204"/>
      <c r="K5354" s="205"/>
      <c r="L5354" s="205"/>
      <c r="M5354" s="205"/>
      <c r="N5354" s="227">
        <f>Table7[[#This Row],[Drug Cost]]+Table7[[#This Row],[Drug Markup]]+Table7[[#This Row],[Drug Dispensing Fee]]</f>
        <v>0</v>
      </c>
      <c r="O5354" s="132"/>
      <c r="P5354" s="205">
        <f>Table7[[#This Row],[Total Drug Cost]]-Table7[[#This Row],[Total Third-party Pay]]</f>
        <v>0</v>
      </c>
      <c r="Q5354" s="205"/>
      <c r="R5354" s="70" t="e">
        <f>VLOOKUP(Table7[[#This Row],[Patient PHN]],'[1]MASTER LIST'!$C:$D,2,FALSE)</f>
        <v>#N/A</v>
      </c>
    </row>
    <row r="5355" spans="1:18" x14ac:dyDescent="0.25">
      <c r="A5355" s="202"/>
      <c r="B5355" s="203"/>
      <c r="C5355" s="204"/>
      <c r="D5355" s="204"/>
      <c r="E5355" s="204"/>
      <c r="F5355" s="204"/>
      <c r="G5355" s="204"/>
      <c r="H5355" s="131"/>
      <c r="I5355" s="204"/>
      <c r="J5355" s="204"/>
      <c r="K5355" s="205"/>
      <c r="L5355" s="205"/>
      <c r="M5355" s="205"/>
      <c r="N5355" s="227">
        <f>Table7[[#This Row],[Drug Cost]]+Table7[[#This Row],[Drug Markup]]+Table7[[#This Row],[Drug Dispensing Fee]]</f>
        <v>0</v>
      </c>
      <c r="O5355" s="132"/>
      <c r="P5355" s="205">
        <f>Table7[[#This Row],[Total Drug Cost]]-Table7[[#This Row],[Total Third-party Pay]]</f>
        <v>0</v>
      </c>
      <c r="Q5355" s="205"/>
      <c r="R5355" s="70" t="e">
        <f>VLOOKUP(Table7[[#This Row],[Patient PHN]],'[1]MASTER LIST'!$C:$D,2,FALSE)</f>
        <v>#N/A</v>
      </c>
    </row>
    <row r="5356" spans="1:18" x14ac:dyDescent="0.25">
      <c r="A5356" s="202"/>
      <c r="B5356" s="203"/>
      <c r="C5356" s="204"/>
      <c r="D5356" s="204"/>
      <c r="E5356" s="204"/>
      <c r="F5356" s="204"/>
      <c r="G5356" s="204"/>
      <c r="H5356" s="131"/>
      <c r="I5356" s="204"/>
      <c r="J5356" s="204"/>
      <c r="K5356" s="205"/>
      <c r="L5356" s="205"/>
      <c r="M5356" s="205"/>
      <c r="N5356" s="227">
        <f>Table7[[#This Row],[Drug Cost]]+Table7[[#This Row],[Drug Markup]]+Table7[[#This Row],[Drug Dispensing Fee]]</f>
        <v>0</v>
      </c>
      <c r="O5356" s="132"/>
      <c r="P5356" s="205">
        <f>Table7[[#This Row],[Total Drug Cost]]-Table7[[#This Row],[Total Third-party Pay]]</f>
        <v>0</v>
      </c>
      <c r="Q5356" s="205"/>
      <c r="R5356" s="70" t="e">
        <f>VLOOKUP(Table7[[#This Row],[Patient PHN]],'[1]MASTER LIST'!$C:$D,2,FALSE)</f>
        <v>#N/A</v>
      </c>
    </row>
    <row r="5357" spans="1:18" x14ac:dyDescent="0.25">
      <c r="A5357" s="202"/>
      <c r="B5357" s="203"/>
      <c r="C5357" s="204"/>
      <c r="D5357" s="204"/>
      <c r="E5357" s="204"/>
      <c r="F5357" s="204"/>
      <c r="G5357" s="204"/>
      <c r="H5357" s="131"/>
      <c r="I5357" s="204"/>
      <c r="J5357" s="204"/>
      <c r="K5357" s="205"/>
      <c r="L5357" s="205"/>
      <c r="M5357" s="205"/>
      <c r="N5357" s="227">
        <f>Table7[[#This Row],[Drug Cost]]+Table7[[#This Row],[Drug Markup]]+Table7[[#This Row],[Drug Dispensing Fee]]</f>
        <v>0</v>
      </c>
      <c r="O5357" s="132"/>
      <c r="P5357" s="205">
        <f>Table7[[#This Row],[Total Drug Cost]]-Table7[[#This Row],[Total Third-party Pay]]</f>
        <v>0</v>
      </c>
      <c r="Q5357" s="205"/>
      <c r="R5357" s="70" t="e">
        <f>VLOOKUP(Table7[[#This Row],[Patient PHN]],'[1]MASTER LIST'!$C:$D,2,FALSE)</f>
        <v>#N/A</v>
      </c>
    </row>
    <row r="5358" spans="1:18" x14ac:dyDescent="0.25">
      <c r="A5358" s="202"/>
      <c r="B5358" s="203"/>
      <c r="C5358" s="204"/>
      <c r="D5358" s="204"/>
      <c r="E5358" s="204"/>
      <c r="F5358" s="204"/>
      <c r="G5358" s="204"/>
      <c r="H5358" s="131"/>
      <c r="I5358" s="204"/>
      <c r="J5358" s="204"/>
      <c r="K5358" s="205"/>
      <c r="L5358" s="205"/>
      <c r="M5358" s="205"/>
      <c r="N5358" s="227">
        <f>Table7[[#This Row],[Drug Cost]]+Table7[[#This Row],[Drug Markup]]+Table7[[#This Row],[Drug Dispensing Fee]]</f>
        <v>0</v>
      </c>
      <c r="O5358" s="132"/>
      <c r="P5358" s="205">
        <f>Table7[[#This Row],[Total Drug Cost]]-Table7[[#This Row],[Total Third-party Pay]]</f>
        <v>0</v>
      </c>
      <c r="Q5358" s="205"/>
      <c r="R5358" s="70" t="e">
        <f>VLOOKUP(Table7[[#This Row],[Patient PHN]],'[1]MASTER LIST'!$C:$D,2,FALSE)</f>
        <v>#N/A</v>
      </c>
    </row>
    <row r="5359" spans="1:18" x14ac:dyDescent="0.25">
      <c r="A5359" s="202"/>
      <c r="B5359" s="203"/>
      <c r="C5359" s="204"/>
      <c r="D5359" s="204"/>
      <c r="E5359" s="204"/>
      <c r="F5359" s="204"/>
      <c r="G5359" s="204"/>
      <c r="H5359" s="131"/>
      <c r="I5359" s="204"/>
      <c r="J5359" s="204"/>
      <c r="K5359" s="205"/>
      <c r="L5359" s="205"/>
      <c r="M5359" s="205"/>
      <c r="N5359" s="227">
        <f>Table7[[#This Row],[Drug Cost]]+Table7[[#This Row],[Drug Markup]]+Table7[[#This Row],[Drug Dispensing Fee]]</f>
        <v>0</v>
      </c>
      <c r="O5359" s="132"/>
      <c r="P5359" s="205">
        <f>Table7[[#This Row],[Total Drug Cost]]-Table7[[#This Row],[Total Third-party Pay]]</f>
        <v>0</v>
      </c>
      <c r="Q5359" s="205"/>
      <c r="R5359" s="70" t="e">
        <f>VLOOKUP(Table7[[#This Row],[Patient PHN]],'[1]MASTER LIST'!$C:$D,2,FALSE)</f>
        <v>#N/A</v>
      </c>
    </row>
    <row r="5360" spans="1:18" x14ac:dyDescent="0.25">
      <c r="A5360" s="202"/>
      <c r="B5360" s="203"/>
      <c r="C5360" s="204"/>
      <c r="D5360" s="204"/>
      <c r="E5360" s="204"/>
      <c r="F5360" s="204"/>
      <c r="G5360" s="204"/>
      <c r="H5360" s="131"/>
      <c r="I5360" s="204"/>
      <c r="J5360" s="204"/>
      <c r="K5360" s="205"/>
      <c r="L5360" s="205"/>
      <c r="M5360" s="205"/>
      <c r="N5360" s="227">
        <f>Table7[[#This Row],[Drug Cost]]+Table7[[#This Row],[Drug Markup]]+Table7[[#This Row],[Drug Dispensing Fee]]</f>
        <v>0</v>
      </c>
      <c r="O5360" s="132"/>
      <c r="P5360" s="205">
        <f>Table7[[#This Row],[Total Drug Cost]]-Table7[[#This Row],[Total Third-party Pay]]</f>
        <v>0</v>
      </c>
      <c r="Q5360" s="205"/>
      <c r="R5360" s="70" t="e">
        <f>VLOOKUP(Table7[[#This Row],[Patient PHN]],'[1]MASTER LIST'!$C:$D,2,FALSE)</f>
        <v>#N/A</v>
      </c>
    </row>
    <row r="5361" spans="1:18" x14ac:dyDescent="0.25">
      <c r="A5361" s="202"/>
      <c r="B5361" s="203"/>
      <c r="C5361" s="204"/>
      <c r="D5361" s="204"/>
      <c r="E5361" s="204"/>
      <c r="F5361" s="204"/>
      <c r="G5361" s="204"/>
      <c r="H5361" s="131"/>
      <c r="I5361" s="204"/>
      <c r="J5361" s="204"/>
      <c r="K5361" s="205"/>
      <c r="L5361" s="205"/>
      <c r="M5361" s="205"/>
      <c r="N5361" s="227">
        <f>Table7[[#This Row],[Drug Cost]]+Table7[[#This Row],[Drug Markup]]+Table7[[#This Row],[Drug Dispensing Fee]]</f>
        <v>0</v>
      </c>
      <c r="O5361" s="132"/>
      <c r="P5361" s="205">
        <f>Table7[[#This Row],[Total Drug Cost]]-Table7[[#This Row],[Total Third-party Pay]]</f>
        <v>0</v>
      </c>
      <c r="Q5361" s="205"/>
      <c r="R5361" s="70" t="e">
        <f>VLOOKUP(Table7[[#This Row],[Patient PHN]],'[1]MASTER LIST'!$C:$D,2,FALSE)</f>
        <v>#N/A</v>
      </c>
    </row>
    <row r="5362" spans="1:18" x14ac:dyDescent="0.25">
      <c r="A5362" s="202"/>
      <c r="B5362" s="203"/>
      <c r="C5362" s="204"/>
      <c r="D5362" s="204"/>
      <c r="E5362" s="204"/>
      <c r="F5362" s="204"/>
      <c r="G5362" s="204"/>
      <c r="H5362" s="131"/>
      <c r="I5362" s="204"/>
      <c r="J5362" s="204"/>
      <c r="K5362" s="205"/>
      <c r="L5362" s="205"/>
      <c r="M5362" s="205"/>
      <c r="N5362" s="227">
        <f>Table7[[#This Row],[Drug Cost]]+Table7[[#This Row],[Drug Markup]]+Table7[[#This Row],[Drug Dispensing Fee]]</f>
        <v>0</v>
      </c>
      <c r="O5362" s="132"/>
      <c r="P5362" s="205">
        <f>Table7[[#This Row],[Total Drug Cost]]-Table7[[#This Row],[Total Third-party Pay]]</f>
        <v>0</v>
      </c>
      <c r="Q5362" s="205"/>
      <c r="R5362" s="70" t="e">
        <f>VLOOKUP(Table7[[#This Row],[Patient PHN]],'[1]MASTER LIST'!$C:$D,2,FALSE)</f>
        <v>#N/A</v>
      </c>
    </row>
    <row r="5363" spans="1:18" x14ac:dyDescent="0.25">
      <c r="A5363" s="202"/>
      <c r="B5363" s="203"/>
      <c r="C5363" s="204"/>
      <c r="D5363" s="204"/>
      <c r="E5363" s="204"/>
      <c r="F5363" s="204"/>
      <c r="G5363" s="204"/>
      <c r="H5363" s="131"/>
      <c r="I5363" s="204"/>
      <c r="J5363" s="204"/>
      <c r="K5363" s="205"/>
      <c r="L5363" s="205"/>
      <c r="M5363" s="205"/>
      <c r="N5363" s="227">
        <f>Table7[[#This Row],[Drug Cost]]+Table7[[#This Row],[Drug Markup]]+Table7[[#This Row],[Drug Dispensing Fee]]</f>
        <v>0</v>
      </c>
      <c r="O5363" s="132"/>
      <c r="P5363" s="205">
        <f>Table7[[#This Row],[Total Drug Cost]]-Table7[[#This Row],[Total Third-party Pay]]</f>
        <v>0</v>
      </c>
      <c r="Q5363" s="205"/>
      <c r="R5363" s="70" t="e">
        <f>VLOOKUP(Table7[[#This Row],[Patient PHN]],'[1]MASTER LIST'!$C:$D,2,FALSE)</f>
        <v>#N/A</v>
      </c>
    </row>
    <row r="5364" spans="1:18" x14ac:dyDescent="0.25">
      <c r="A5364" s="202"/>
      <c r="B5364" s="203"/>
      <c r="C5364" s="204"/>
      <c r="D5364" s="204"/>
      <c r="E5364" s="204"/>
      <c r="F5364" s="204"/>
      <c r="G5364" s="204"/>
      <c r="H5364" s="131"/>
      <c r="I5364" s="204"/>
      <c r="J5364" s="204"/>
      <c r="K5364" s="205"/>
      <c r="L5364" s="205"/>
      <c r="M5364" s="205"/>
      <c r="N5364" s="227">
        <f>Table7[[#This Row],[Drug Cost]]+Table7[[#This Row],[Drug Markup]]+Table7[[#This Row],[Drug Dispensing Fee]]</f>
        <v>0</v>
      </c>
      <c r="O5364" s="132"/>
      <c r="P5364" s="205">
        <f>Table7[[#This Row],[Total Drug Cost]]-Table7[[#This Row],[Total Third-party Pay]]</f>
        <v>0</v>
      </c>
      <c r="Q5364" s="205"/>
      <c r="R5364" s="70" t="e">
        <f>VLOOKUP(Table7[[#This Row],[Patient PHN]],'[1]MASTER LIST'!$C:$D,2,FALSE)</f>
        <v>#N/A</v>
      </c>
    </row>
    <row r="5365" spans="1:18" x14ac:dyDescent="0.25">
      <c r="A5365" s="202"/>
      <c r="B5365" s="203"/>
      <c r="C5365" s="204"/>
      <c r="D5365" s="204"/>
      <c r="E5365" s="204"/>
      <c r="F5365" s="204"/>
      <c r="G5365" s="204"/>
      <c r="H5365" s="131"/>
      <c r="I5365" s="204"/>
      <c r="J5365" s="204"/>
      <c r="K5365" s="205"/>
      <c r="L5365" s="205"/>
      <c r="M5365" s="205"/>
      <c r="N5365" s="227">
        <f>Table7[[#This Row],[Drug Cost]]+Table7[[#This Row],[Drug Markup]]+Table7[[#This Row],[Drug Dispensing Fee]]</f>
        <v>0</v>
      </c>
      <c r="O5365" s="132"/>
      <c r="P5365" s="205">
        <f>Table7[[#This Row],[Total Drug Cost]]-Table7[[#This Row],[Total Third-party Pay]]</f>
        <v>0</v>
      </c>
      <c r="Q5365" s="205"/>
      <c r="R5365" s="70" t="e">
        <f>VLOOKUP(Table7[[#This Row],[Patient PHN]],'[1]MASTER LIST'!$C:$D,2,FALSE)</f>
        <v>#N/A</v>
      </c>
    </row>
    <row r="5366" spans="1:18" x14ac:dyDescent="0.25">
      <c r="A5366" s="202"/>
      <c r="B5366" s="203"/>
      <c r="C5366" s="204"/>
      <c r="D5366" s="204"/>
      <c r="E5366" s="204"/>
      <c r="F5366" s="204"/>
      <c r="G5366" s="204"/>
      <c r="H5366" s="131"/>
      <c r="I5366" s="204"/>
      <c r="J5366" s="204"/>
      <c r="K5366" s="205"/>
      <c r="L5366" s="205"/>
      <c r="M5366" s="205"/>
      <c r="N5366" s="227">
        <f>Table7[[#This Row],[Drug Cost]]+Table7[[#This Row],[Drug Markup]]+Table7[[#This Row],[Drug Dispensing Fee]]</f>
        <v>0</v>
      </c>
      <c r="O5366" s="132"/>
      <c r="P5366" s="205">
        <f>Table7[[#This Row],[Total Drug Cost]]-Table7[[#This Row],[Total Third-party Pay]]</f>
        <v>0</v>
      </c>
      <c r="Q5366" s="205"/>
      <c r="R5366" s="70" t="e">
        <f>VLOOKUP(Table7[[#This Row],[Patient PHN]],'[1]MASTER LIST'!$C:$D,2,FALSE)</f>
        <v>#N/A</v>
      </c>
    </row>
    <row r="5367" spans="1:18" x14ac:dyDescent="0.25">
      <c r="A5367" s="202"/>
      <c r="B5367" s="203"/>
      <c r="C5367" s="204"/>
      <c r="D5367" s="204"/>
      <c r="E5367" s="204"/>
      <c r="F5367" s="204"/>
      <c r="G5367" s="204"/>
      <c r="H5367" s="131"/>
      <c r="I5367" s="204"/>
      <c r="J5367" s="204"/>
      <c r="K5367" s="205"/>
      <c r="L5367" s="205"/>
      <c r="M5367" s="205"/>
      <c r="N5367" s="227">
        <f>Table7[[#This Row],[Drug Cost]]+Table7[[#This Row],[Drug Markup]]+Table7[[#This Row],[Drug Dispensing Fee]]</f>
        <v>0</v>
      </c>
      <c r="O5367" s="132"/>
      <c r="P5367" s="205">
        <f>Table7[[#This Row],[Total Drug Cost]]-Table7[[#This Row],[Total Third-party Pay]]</f>
        <v>0</v>
      </c>
      <c r="Q5367" s="205"/>
      <c r="R5367" s="70" t="e">
        <f>VLOOKUP(Table7[[#This Row],[Patient PHN]],'[1]MASTER LIST'!$C:$D,2,FALSE)</f>
        <v>#N/A</v>
      </c>
    </row>
    <row r="5368" spans="1:18" x14ac:dyDescent="0.25">
      <c r="A5368" s="202"/>
      <c r="B5368" s="203"/>
      <c r="C5368" s="204"/>
      <c r="D5368" s="204"/>
      <c r="E5368" s="204"/>
      <c r="F5368" s="204"/>
      <c r="G5368" s="204"/>
      <c r="H5368" s="131"/>
      <c r="I5368" s="204"/>
      <c r="J5368" s="204"/>
      <c r="K5368" s="205"/>
      <c r="L5368" s="205"/>
      <c r="M5368" s="205"/>
      <c r="N5368" s="227">
        <f>Table7[[#This Row],[Drug Cost]]+Table7[[#This Row],[Drug Markup]]+Table7[[#This Row],[Drug Dispensing Fee]]</f>
        <v>0</v>
      </c>
      <c r="O5368" s="132"/>
      <c r="P5368" s="205">
        <f>Table7[[#This Row],[Total Drug Cost]]-Table7[[#This Row],[Total Third-party Pay]]</f>
        <v>0</v>
      </c>
      <c r="Q5368" s="205"/>
      <c r="R5368" s="70" t="e">
        <f>VLOOKUP(Table7[[#This Row],[Patient PHN]],'[1]MASTER LIST'!$C:$D,2,FALSE)</f>
        <v>#N/A</v>
      </c>
    </row>
    <row r="5369" spans="1:18" x14ac:dyDescent="0.25">
      <c r="A5369" s="202"/>
      <c r="B5369" s="203"/>
      <c r="C5369" s="204"/>
      <c r="D5369" s="204"/>
      <c r="E5369" s="204"/>
      <c r="F5369" s="204"/>
      <c r="G5369" s="204"/>
      <c r="H5369" s="131"/>
      <c r="I5369" s="204"/>
      <c r="J5369" s="204"/>
      <c r="K5369" s="205"/>
      <c r="L5369" s="205"/>
      <c r="M5369" s="205"/>
      <c r="N5369" s="227">
        <f>Table7[[#This Row],[Drug Cost]]+Table7[[#This Row],[Drug Markup]]+Table7[[#This Row],[Drug Dispensing Fee]]</f>
        <v>0</v>
      </c>
      <c r="O5369" s="132"/>
      <c r="P5369" s="205">
        <f>Table7[[#This Row],[Total Drug Cost]]-Table7[[#This Row],[Total Third-party Pay]]</f>
        <v>0</v>
      </c>
      <c r="Q5369" s="205"/>
      <c r="R5369" s="70" t="e">
        <f>VLOOKUP(Table7[[#This Row],[Patient PHN]],'[1]MASTER LIST'!$C:$D,2,FALSE)</f>
        <v>#N/A</v>
      </c>
    </row>
    <row r="5370" spans="1:18" x14ac:dyDescent="0.25">
      <c r="A5370" s="202"/>
      <c r="B5370" s="203"/>
      <c r="C5370" s="204"/>
      <c r="D5370" s="204"/>
      <c r="E5370" s="204"/>
      <c r="F5370" s="204"/>
      <c r="G5370" s="204"/>
      <c r="H5370" s="131"/>
      <c r="I5370" s="204"/>
      <c r="J5370" s="204"/>
      <c r="K5370" s="205"/>
      <c r="L5370" s="205"/>
      <c r="M5370" s="205"/>
      <c r="N5370" s="227">
        <f>Table7[[#This Row],[Drug Cost]]+Table7[[#This Row],[Drug Markup]]+Table7[[#This Row],[Drug Dispensing Fee]]</f>
        <v>0</v>
      </c>
      <c r="O5370" s="132"/>
      <c r="P5370" s="205">
        <f>Table7[[#This Row],[Total Drug Cost]]-Table7[[#This Row],[Total Third-party Pay]]</f>
        <v>0</v>
      </c>
      <c r="Q5370" s="205"/>
      <c r="R5370" s="70" t="e">
        <f>VLOOKUP(Table7[[#This Row],[Patient PHN]],'[1]MASTER LIST'!$C:$D,2,FALSE)</f>
        <v>#N/A</v>
      </c>
    </row>
    <row r="5371" spans="1:18" x14ac:dyDescent="0.25">
      <c r="A5371" s="202"/>
      <c r="B5371" s="203"/>
      <c r="C5371" s="204"/>
      <c r="D5371" s="204"/>
      <c r="E5371" s="204"/>
      <c r="F5371" s="204"/>
      <c r="G5371" s="204"/>
      <c r="H5371" s="131"/>
      <c r="I5371" s="204"/>
      <c r="J5371" s="204"/>
      <c r="K5371" s="205"/>
      <c r="L5371" s="205"/>
      <c r="M5371" s="205"/>
      <c r="N5371" s="227">
        <f>Table7[[#This Row],[Drug Cost]]+Table7[[#This Row],[Drug Markup]]+Table7[[#This Row],[Drug Dispensing Fee]]</f>
        <v>0</v>
      </c>
      <c r="O5371" s="132"/>
      <c r="P5371" s="205">
        <f>Table7[[#This Row],[Total Drug Cost]]-Table7[[#This Row],[Total Third-party Pay]]</f>
        <v>0</v>
      </c>
      <c r="Q5371" s="205"/>
      <c r="R5371" s="70" t="e">
        <f>VLOOKUP(Table7[[#This Row],[Patient PHN]],'[1]MASTER LIST'!$C:$D,2,FALSE)</f>
        <v>#N/A</v>
      </c>
    </row>
    <row r="5372" spans="1:18" x14ac:dyDescent="0.25">
      <c r="A5372" s="202"/>
      <c r="B5372" s="203"/>
      <c r="C5372" s="204"/>
      <c r="D5372" s="204"/>
      <c r="E5372" s="204"/>
      <c r="F5372" s="204"/>
      <c r="G5372" s="204"/>
      <c r="H5372" s="131"/>
      <c r="I5372" s="204"/>
      <c r="J5372" s="204"/>
      <c r="K5372" s="205"/>
      <c r="L5372" s="205"/>
      <c r="M5372" s="205"/>
      <c r="N5372" s="227">
        <f>Table7[[#This Row],[Drug Cost]]+Table7[[#This Row],[Drug Markup]]+Table7[[#This Row],[Drug Dispensing Fee]]</f>
        <v>0</v>
      </c>
      <c r="O5372" s="132"/>
      <c r="P5372" s="205">
        <f>Table7[[#This Row],[Total Drug Cost]]-Table7[[#This Row],[Total Third-party Pay]]</f>
        <v>0</v>
      </c>
      <c r="Q5372" s="205"/>
      <c r="R5372" s="70" t="e">
        <f>VLOOKUP(Table7[[#This Row],[Patient PHN]],'[1]MASTER LIST'!$C:$D,2,FALSE)</f>
        <v>#N/A</v>
      </c>
    </row>
    <row r="5373" spans="1:18" x14ac:dyDescent="0.25">
      <c r="A5373" s="202"/>
      <c r="B5373" s="203"/>
      <c r="C5373" s="204"/>
      <c r="D5373" s="204"/>
      <c r="E5373" s="204"/>
      <c r="F5373" s="204"/>
      <c r="G5373" s="204"/>
      <c r="H5373" s="131"/>
      <c r="I5373" s="204"/>
      <c r="J5373" s="204"/>
      <c r="K5373" s="205"/>
      <c r="L5373" s="205"/>
      <c r="M5373" s="205"/>
      <c r="N5373" s="227">
        <f>Table7[[#This Row],[Drug Cost]]+Table7[[#This Row],[Drug Markup]]+Table7[[#This Row],[Drug Dispensing Fee]]</f>
        <v>0</v>
      </c>
      <c r="O5373" s="132"/>
      <c r="P5373" s="205">
        <f>Table7[[#This Row],[Total Drug Cost]]-Table7[[#This Row],[Total Third-party Pay]]</f>
        <v>0</v>
      </c>
      <c r="Q5373" s="205"/>
      <c r="R5373" s="70" t="e">
        <f>VLOOKUP(Table7[[#This Row],[Patient PHN]],'[1]MASTER LIST'!$C:$D,2,FALSE)</f>
        <v>#N/A</v>
      </c>
    </row>
    <row r="5374" spans="1:18" x14ac:dyDescent="0.25">
      <c r="A5374" s="202"/>
      <c r="B5374" s="203"/>
      <c r="C5374" s="204"/>
      <c r="D5374" s="204"/>
      <c r="E5374" s="204"/>
      <c r="F5374" s="204"/>
      <c r="G5374" s="204"/>
      <c r="H5374" s="131"/>
      <c r="I5374" s="204"/>
      <c r="J5374" s="204"/>
      <c r="K5374" s="205"/>
      <c r="L5374" s="205"/>
      <c r="M5374" s="205"/>
      <c r="N5374" s="227">
        <f>Table7[[#This Row],[Drug Cost]]+Table7[[#This Row],[Drug Markup]]+Table7[[#This Row],[Drug Dispensing Fee]]</f>
        <v>0</v>
      </c>
      <c r="O5374" s="132"/>
      <c r="P5374" s="205">
        <f>Table7[[#This Row],[Total Drug Cost]]-Table7[[#This Row],[Total Third-party Pay]]</f>
        <v>0</v>
      </c>
      <c r="Q5374" s="205"/>
      <c r="R5374" s="70" t="e">
        <f>VLOOKUP(Table7[[#This Row],[Patient PHN]],'[1]MASTER LIST'!$C:$D,2,FALSE)</f>
        <v>#N/A</v>
      </c>
    </row>
    <row r="5375" spans="1:18" x14ac:dyDescent="0.25">
      <c r="A5375" s="202"/>
      <c r="B5375" s="203"/>
      <c r="C5375" s="204"/>
      <c r="D5375" s="204"/>
      <c r="E5375" s="204"/>
      <c r="F5375" s="204"/>
      <c r="G5375" s="204"/>
      <c r="H5375" s="131"/>
      <c r="I5375" s="204"/>
      <c r="J5375" s="204"/>
      <c r="K5375" s="205"/>
      <c r="L5375" s="205"/>
      <c r="M5375" s="205"/>
      <c r="N5375" s="227">
        <f>Table7[[#This Row],[Drug Cost]]+Table7[[#This Row],[Drug Markup]]+Table7[[#This Row],[Drug Dispensing Fee]]</f>
        <v>0</v>
      </c>
      <c r="O5375" s="132"/>
      <c r="P5375" s="205">
        <f>Table7[[#This Row],[Total Drug Cost]]-Table7[[#This Row],[Total Third-party Pay]]</f>
        <v>0</v>
      </c>
      <c r="Q5375" s="205"/>
      <c r="R5375" s="70" t="e">
        <f>VLOOKUP(Table7[[#This Row],[Patient PHN]],'[1]MASTER LIST'!$C:$D,2,FALSE)</f>
        <v>#N/A</v>
      </c>
    </row>
    <row r="5376" spans="1:18" x14ac:dyDescent="0.25">
      <c r="A5376" s="202"/>
      <c r="B5376" s="203"/>
      <c r="C5376" s="204"/>
      <c r="D5376" s="204"/>
      <c r="E5376" s="204"/>
      <c r="F5376" s="204"/>
      <c r="G5376" s="204"/>
      <c r="H5376" s="131"/>
      <c r="I5376" s="204"/>
      <c r="J5376" s="204"/>
      <c r="K5376" s="205"/>
      <c r="L5376" s="205"/>
      <c r="M5376" s="205"/>
      <c r="N5376" s="227">
        <f>Table7[[#This Row],[Drug Cost]]+Table7[[#This Row],[Drug Markup]]+Table7[[#This Row],[Drug Dispensing Fee]]</f>
        <v>0</v>
      </c>
      <c r="O5376" s="132"/>
      <c r="P5376" s="205">
        <f>Table7[[#This Row],[Total Drug Cost]]-Table7[[#This Row],[Total Third-party Pay]]</f>
        <v>0</v>
      </c>
      <c r="Q5376" s="205"/>
      <c r="R5376" s="70" t="e">
        <f>VLOOKUP(Table7[[#This Row],[Patient PHN]],'[1]MASTER LIST'!$C:$D,2,FALSE)</f>
        <v>#N/A</v>
      </c>
    </row>
    <row r="5377" spans="1:18" x14ac:dyDescent="0.25">
      <c r="A5377" s="202"/>
      <c r="B5377" s="203"/>
      <c r="C5377" s="204"/>
      <c r="D5377" s="204"/>
      <c r="E5377" s="204"/>
      <c r="F5377" s="204"/>
      <c r="G5377" s="204"/>
      <c r="H5377" s="131"/>
      <c r="I5377" s="204"/>
      <c r="J5377" s="204"/>
      <c r="K5377" s="205"/>
      <c r="L5377" s="205"/>
      <c r="M5377" s="205"/>
      <c r="N5377" s="227">
        <f>Table7[[#This Row],[Drug Cost]]+Table7[[#This Row],[Drug Markup]]+Table7[[#This Row],[Drug Dispensing Fee]]</f>
        <v>0</v>
      </c>
      <c r="O5377" s="132"/>
      <c r="P5377" s="205">
        <f>Table7[[#This Row],[Total Drug Cost]]-Table7[[#This Row],[Total Third-party Pay]]</f>
        <v>0</v>
      </c>
      <c r="Q5377" s="205"/>
      <c r="R5377" s="70" t="e">
        <f>VLOOKUP(Table7[[#This Row],[Patient PHN]],'[1]MASTER LIST'!$C:$D,2,FALSE)</f>
        <v>#N/A</v>
      </c>
    </row>
    <row r="5378" spans="1:18" x14ac:dyDescent="0.25">
      <c r="A5378" s="202"/>
      <c r="B5378" s="203"/>
      <c r="C5378" s="204"/>
      <c r="D5378" s="204"/>
      <c r="E5378" s="204"/>
      <c r="F5378" s="204"/>
      <c r="G5378" s="204"/>
      <c r="H5378" s="131"/>
      <c r="I5378" s="204"/>
      <c r="J5378" s="204"/>
      <c r="K5378" s="205"/>
      <c r="L5378" s="205"/>
      <c r="M5378" s="205"/>
      <c r="N5378" s="227">
        <f>Table7[[#This Row],[Drug Cost]]+Table7[[#This Row],[Drug Markup]]+Table7[[#This Row],[Drug Dispensing Fee]]</f>
        <v>0</v>
      </c>
      <c r="O5378" s="132"/>
      <c r="P5378" s="205">
        <f>Table7[[#This Row],[Total Drug Cost]]-Table7[[#This Row],[Total Third-party Pay]]</f>
        <v>0</v>
      </c>
      <c r="Q5378" s="205"/>
      <c r="R5378" s="70" t="e">
        <f>VLOOKUP(Table7[[#This Row],[Patient PHN]],'[1]MASTER LIST'!$C:$D,2,FALSE)</f>
        <v>#N/A</v>
      </c>
    </row>
    <row r="5379" spans="1:18" x14ac:dyDescent="0.25">
      <c r="A5379" s="202"/>
      <c r="B5379" s="203"/>
      <c r="C5379" s="204"/>
      <c r="D5379" s="204"/>
      <c r="E5379" s="204"/>
      <c r="F5379" s="204"/>
      <c r="G5379" s="204"/>
      <c r="H5379" s="131"/>
      <c r="I5379" s="204"/>
      <c r="J5379" s="204"/>
      <c r="K5379" s="205"/>
      <c r="L5379" s="205"/>
      <c r="M5379" s="205"/>
      <c r="N5379" s="227">
        <f>Table7[[#This Row],[Drug Cost]]+Table7[[#This Row],[Drug Markup]]+Table7[[#This Row],[Drug Dispensing Fee]]</f>
        <v>0</v>
      </c>
      <c r="O5379" s="132"/>
      <c r="P5379" s="205">
        <f>Table7[[#This Row],[Total Drug Cost]]-Table7[[#This Row],[Total Third-party Pay]]</f>
        <v>0</v>
      </c>
      <c r="Q5379" s="205"/>
      <c r="R5379" s="70" t="e">
        <f>VLOOKUP(Table7[[#This Row],[Patient PHN]],'[1]MASTER LIST'!$C:$D,2,FALSE)</f>
        <v>#N/A</v>
      </c>
    </row>
    <row r="5380" spans="1:18" x14ac:dyDescent="0.25">
      <c r="A5380" s="202"/>
      <c r="B5380" s="203"/>
      <c r="C5380" s="204"/>
      <c r="D5380" s="204"/>
      <c r="E5380" s="204"/>
      <c r="F5380" s="204"/>
      <c r="G5380" s="204"/>
      <c r="H5380" s="131"/>
      <c r="I5380" s="204"/>
      <c r="J5380" s="204"/>
      <c r="K5380" s="205"/>
      <c r="L5380" s="205"/>
      <c r="M5380" s="205"/>
      <c r="N5380" s="227">
        <f>Table7[[#This Row],[Drug Cost]]+Table7[[#This Row],[Drug Markup]]+Table7[[#This Row],[Drug Dispensing Fee]]</f>
        <v>0</v>
      </c>
      <c r="O5380" s="132"/>
      <c r="P5380" s="205">
        <f>Table7[[#This Row],[Total Drug Cost]]-Table7[[#This Row],[Total Third-party Pay]]</f>
        <v>0</v>
      </c>
      <c r="Q5380" s="205"/>
      <c r="R5380" s="70" t="e">
        <f>VLOOKUP(Table7[[#This Row],[Patient PHN]],'[1]MASTER LIST'!$C:$D,2,FALSE)</f>
        <v>#N/A</v>
      </c>
    </row>
    <row r="5381" spans="1:18" x14ac:dyDescent="0.25">
      <c r="A5381" s="202"/>
      <c r="B5381" s="203"/>
      <c r="C5381" s="204"/>
      <c r="D5381" s="204"/>
      <c r="E5381" s="204"/>
      <c r="F5381" s="204"/>
      <c r="G5381" s="204"/>
      <c r="H5381" s="131"/>
      <c r="I5381" s="204"/>
      <c r="J5381" s="204"/>
      <c r="K5381" s="205"/>
      <c r="L5381" s="205"/>
      <c r="M5381" s="205"/>
      <c r="N5381" s="227">
        <f>Table7[[#This Row],[Drug Cost]]+Table7[[#This Row],[Drug Markup]]+Table7[[#This Row],[Drug Dispensing Fee]]</f>
        <v>0</v>
      </c>
      <c r="O5381" s="132"/>
      <c r="P5381" s="205">
        <f>Table7[[#This Row],[Total Drug Cost]]-Table7[[#This Row],[Total Third-party Pay]]</f>
        <v>0</v>
      </c>
      <c r="Q5381" s="205"/>
      <c r="R5381" s="70" t="e">
        <f>VLOOKUP(Table7[[#This Row],[Patient PHN]],'[1]MASTER LIST'!$C:$D,2,FALSE)</f>
        <v>#N/A</v>
      </c>
    </row>
    <row r="5382" spans="1:18" x14ac:dyDescent="0.25">
      <c r="A5382" s="202"/>
      <c r="B5382" s="203"/>
      <c r="C5382" s="204"/>
      <c r="D5382" s="204"/>
      <c r="E5382" s="204"/>
      <c r="F5382" s="204"/>
      <c r="G5382" s="204"/>
      <c r="H5382" s="131"/>
      <c r="I5382" s="204"/>
      <c r="J5382" s="204"/>
      <c r="K5382" s="205"/>
      <c r="L5382" s="205"/>
      <c r="M5382" s="205"/>
      <c r="N5382" s="227">
        <f>Table7[[#This Row],[Drug Cost]]+Table7[[#This Row],[Drug Markup]]+Table7[[#This Row],[Drug Dispensing Fee]]</f>
        <v>0</v>
      </c>
      <c r="O5382" s="132"/>
      <c r="P5382" s="205">
        <f>Table7[[#This Row],[Total Drug Cost]]-Table7[[#This Row],[Total Third-party Pay]]</f>
        <v>0</v>
      </c>
      <c r="Q5382" s="205"/>
      <c r="R5382" s="70" t="e">
        <f>VLOOKUP(Table7[[#This Row],[Patient PHN]],'[1]MASTER LIST'!$C:$D,2,FALSE)</f>
        <v>#N/A</v>
      </c>
    </row>
    <row r="5383" spans="1:18" x14ac:dyDescent="0.25">
      <c r="A5383" s="202"/>
      <c r="B5383" s="203"/>
      <c r="C5383" s="204"/>
      <c r="D5383" s="204"/>
      <c r="E5383" s="204"/>
      <c r="F5383" s="204"/>
      <c r="G5383" s="204"/>
      <c r="H5383" s="131"/>
      <c r="I5383" s="204"/>
      <c r="J5383" s="204"/>
      <c r="K5383" s="205"/>
      <c r="L5383" s="205"/>
      <c r="M5383" s="205"/>
      <c r="N5383" s="227">
        <f>Table7[[#This Row],[Drug Cost]]+Table7[[#This Row],[Drug Markup]]+Table7[[#This Row],[Drug Dispensing Fee]]</f>
        <v>0</v>
      </c>
      <c r="O5383" s="132"/>
      <c r="P5383" s="205">
        <f>Table7[[#This Row],[Total Drug Cost]]-Table7[[#This Row],[Total Third-party Pay]]</f>
        <v>0</v>
      </c>
      <c r="Q5383" s="205"/>
      <c r="R5383" s="70" t="e">
        <f>VLOOKUP(Table7[[#This Row],[Patient PHN]],'[1]MASTER LIST'!$C:$D,2,FALSE)</f>
        <v>#N/A</v>
      </c>
    </row>
    <row r="5384" spans="1:18" x14ac:dyDescent="0.25">
      <c r="A5384" s="202"/>
      <c r="B5384" s="203"/>
      <c r="C5384" s="204"/>
      <c r="D5384" s="204"/>
      <c r="E5384" s="204"/>
      <c r="F5384" s="204"/>
      <c r="G5384" s="204"/>
      <c r="H5384" s="131"/>
      <c r="I5384" s="204"/>
      <c r="J5384" s="204"/>
      <c r="K5384" s="205"/>
      <c r="L5384" s="205"/>
      <c r="M5384" s="205"/>
      <c r="N5384" s="227">
        <f>Table7[[#This Row],[Drug Cost]]+Table7[[#This Row],[Drug Markup]]+Table7[[#This Row],[Drug Dispensing Fee]]</f>
        <v>0</v>
      </c>
      <c r="O5384" s="132"/>
      <c r="P5384" s="205">
        <f>Table7[[#This Row],[Total Drug Cost]]-Table7[[#This Row],[Total Third-party Pay]]</f>
        <v>0</v>
      </c>
      <c r="Q5384" s="205"/>
      <c r="R5384" s="70" t="e">
        <f>VLOOKUP(Table7[[#This Row],[Patient PHN]],'[1]MASTER LIST'!$C:$D,2,FALSE)</f>
        <v>#N/A</v>
      </c>
    </row>
    <row r="5385" spans="1:18" x14ac:dyDescent="0.25">
      <c r="A5385" s="202"/>
      <c r="B5385" s="203"/>
      <c r="C5385" s="204"/>
      <c r="D5385" s="204"/>
      <c r="E5385" s="204"/>
      <c r="F5385" s="204"/>
      <c r="G5385" s="204"/>
      <c r="H5385" s="131"/>
      <c r="I5385" s="204"/>
      <c r="J5385" s="204"/>
      <c r="K5385" s="205"/>
      <c r="L5385" s="205"/>
      <c r="M5385" s="205"/>
      <c r="N5385" s="227">
        <f>Table7[[#This Row],[Drug Cost]]+Table7[[#This Row],[Drug Markup]]+Table7[[#This Row],[Drug Dispensing Fee]]</f>
        <v>0</v>
      </c>
      <c r="O5385" s="132"/>
      <c r="P5385" s="205">
        <f>Table7[[#This Row],[Total Drug Cost]]-Table7[[#This Row],[Total Third-party Pay]]</f>
        <v>0</v>
      </c>
      <c r="Q5385" s="205"/>
      <c r="R5385" s="70" t="e">
        <f>VLOOKUP(Table7[[#This Row],[Patient PHN]],'[1]MASTER LIST'!$C:$D,2,FALSE)</f>
        <v>#N/A</v>
      </c>
    </row>
    <row r="5386" spans="1:18" x14ac:dyDescent="0.25">
      <c r="A5386" s="202"/>
      <c r="B5386" s="203"/>
      <c r="C5386" s="204"/>
      <c r="D5386" s="204"/>
      <c r="E5386" s="204"/>
      <c r="F5386" s="204"/>
      <c r="G5386" s="204"/>
      <c r="H5386" s="131"/>
      <c r="I5386" s="204"/>
      <c r="J5386" s="204"/>
      <c r="K5386" s="205"/>
      <c r="L5386" s="205"/>
      <c r="M5386" s="205"/>
      <c r="N5386" s="227">
        <f>Table7[[#This Row],[Drug Cost]]+Table7[[#This Row],[Drug Markup]]+Table7[[#This Row],[Drug Dispensing Fee]]</f>
        <v>0</v>
      </c>
      <c r="O5386" s="132"/>
      <c r="P5386" s="205">
        <f>Table7[[#This Row],[Total Drug Cost]]-Table7[[#This Row],[Total Third-party Pay]]</f>
        <v>0</v>
      </c>
      <c r="Q5386" s="205"/>
      <c r="R5386" s="70" t="e">
        <f>VLOOKUP(Table7[[#This Row],[Patient PHN]],'[1]MASTER LIST'!$C:$D,2,FALSE)</f>
        <v>#N/A</v>
      </c>
    </row>
    <row r="5387" spans="1:18" x14ac:dyDescent="0.25">
      <c r="A5387" s="202"/>
      <c r="B5387" s="203"/>
      <c r="C5387" s="204"/>
      <c r="D5387" s="204"/>
      <c r="E5387" s="204"/>
      <c r="F5387" s="204"/>
      <c r="G5387" s="204"/>
      <c r="H5387" s="131"/>
      <c r="I5387" s="204"/>
      <c r="J5387" s="204"/>
      <c r="K5387" s="205"/>
      <c r="L5387" s="205"/>
      <c r="M5387" s="205"/>
      <c r="N5387" s="227">
        <f>Table7[[#This Row],[Drug Cost]]+Table7[[#This Row],[Drug Markup]]+Table7[[#This Row],[Drug Dispensing Fee]]</f>
        <v>0</v>
      </c>
      <c r="O5387" s="132"/>
      <c r="P5387" s="205">
        <f>Table7[[#This Row],[Total Drug Cost]]-Table7[[#This Row],[Total Third-party Pay]]</f>
        <v>0</v>
      </c>
      <c r="Q5387" s="205"/>
      <c r="R5387" s="70" t="e">
        <f>VLOOKUP(Table7[[#This Row],[Patient PHN]],'[1]MASTER LIST'!$C:$D,2,FALSE)</f>
        <v>#N/A</v>
      </c>
    </row>
    <row r="5388" spans="1:18" x14ac:dyDescent="0.25">
      <c r="A5388" s="202"/>
      <c r="B5388" s="203"/>
      <c r="C5388" s="204"/>
      <c r="D5388" s="204"/>
      <c r="E5388" s="204"/>
      <c r="F5388" s="204"/>
      <c r="G5388" s="204"/>
      <c r="H5388" s="131"/>
      <c r="I5388" s="204"/>
      <c r="J5388" s="204"/>
      <c r="K5388" s="205"/>
      <c r="L5388" s="205"/>
      <c r="M5388" s="205"/>
      <c r="N5388" s="227">
        <f>Table7[[#This Row],[Drug Cost]]+Table7[[#This Row],[Drug Markup]]+Table7[[#This Row],[Drug Dispensing Fee]]</f>
        <v>0</v>
      </c>
      <c r="O5388" s="132"/>
      <c r="P5388" s="205">
        <f>Table7[[#This Row],[Total Drug Cost]]-Table7[[#This Row],[Total Third-party Pay]]</f>
        <v>0</v>
      </c>
      <c r="Q5388" s="205"/>
      <c r="R5388" s="70" t="e">
        <f>VLOOKUP(Table7[[#This Row],[Patient PHN]],'[1]MASTER LIST'!$C:$D,2,FALSE)</f>
        <v>#N/A</v>
      </c>
    </row>
    <row r="5389" spans="1:18" x14ac:dyDescent="0.25">
      <c r="A5389" s="202"/>
      <c r="B5389" s="203"/>
      <c r="C5389" s="204"/>
      <c r="D5389" s="204"/>
      <c r="E5389" s="204"/>
      <c r="F5389" s="204"/>
      <c r="G5389" s="204"/>
      <c r="H5389" s="131"/>
      <c r="I5389" s="204"/>
      <c r="J5389" s="204"/>
      <c r="K5389" s="205"/>
      <c r="L5389" s="205"/>
      <c r="M5389" s="205"/>
      <c r="N5389" s="227">
        <f>Table7[[#This Row],[Drug Cost]]+Table7[[#This Row],[Drug Markup]]+Table7[[#This Row],[Drug Dispensing Fee]]</f>
        <v>0</v>
      </c>
      <c r="O5389" s="132"/>
      <c r="P5389" s="205">
        <f>Table7[[#This Row],[Total Drug Cost]]-Table7[[#This Row],[Total Third-party Pay]]</f>
        <v>0</v>
      </c>
      <c r="Q5389" s="205"/>
      <c r="R5389" s="70" t="e">
        <f>VLOOKUP(Table7[[#This Row],[Patient PHN]],'[1]MASTER LIST'!$C:$D,2,FALSE)</f>
        <v>#N/A</v>
      </c>
    </row>
    <row r="5390" spans="1:18" x14ac:dyDescent="0.25">
      <c r="A5390" s="202"/>
      <c r="B5390" s="203"/>
      <c r="C5390" s="204"/>
      <c r="D5390" s="204"/>
      <c r="E5390" s="204"/>
      <c r="F5390" s="204"/>
      <c r="G5390" s="204"/>
      <c r="H5390" s="131"/>
      <c r="I5390" s="204"/>
      <c r="J5390" s="204"/>
      <c r="K5390" s="205"/>
      <c r="L5390" s="205"/>
      <c r="M5390" s="205"/>
      <c r="N5390" s="227">
        <f>Table7[[#This Row],[Drug Cost]]+Table7[[#This Row],[Drug Markup]]+Table7[[#This Row],[Drug Dispensing Fee]]</f>
        <v>0</v>
      </c>
      <c r="O5390" s="132"/>
      <c r="P5390" s="205">
        <f>Table7[[#This Row],[Total Drug Cost]]-Table7[[#This Row],[Total Third-party Pay]]</f>
        <v>0</v>
      </c>
      <c r="Q5390" s="205"/>
      <c r="R5390" s="70" t="e">
        <f>VLOOKUP(Table7[[#This Row],[Patient PHN]],'[1]MASTER LIST'!$C:$D,2,FALSE)</f>
        <v>#N/A</v>
      </c>
    </row>
    <row r="5391" spans="1:18" x14ac:dyDescent="0.25">
      <c r="A5391" s="202"/>
      <c r="B5391" s="203"/>
      <c r="C5391" s="204"/>
      <c r="D5391" s="204"/>
      <c r="E5391" s="204"/>
      <c r="F5391" s="204"/>
      <c r="G5391" s="204"/>
      <c r="H5391" s="131"/>
      <c r="I5391" s="204"/>
      <c r="J5391" s="204"/>
      <c r="K5391" s="205"/>
      <c r="L5391" s="205"/>
      <c r="M5391" s="205"/>
      <c r="N5391" s="227">
        <f>Table7[[#This Row],[Drug Cost]]+Table7[[#This Row],[Drug Markup]]+Table7[[#This Row],[Drug Dispensing Fee]]</f>
        <v>0</v>
      </c>
      <c r="O5391" s="132"/>
      <c r="P5391" s="205">
        <f>Table7[[#This Row],[Total Drug Cost]]-Table7[[#This Row],[Total Third-party Pay]]</f>
        <v>0</v>
      </c>
      <c r="Q5391" s="205"/>
      <c r="R5391" s="70" t="e">
        <f>VLOOKUP(Table7[[#This Row],[Patient PHN]],'[1]MASTER LIST'!$C:$D,2,FALSE)</f>
        <v>#N/A</v>
      </c>
    </row>
    <row r="5392" spans="1:18" x14ac:dyDescent="0.25">
      <c r="A5392" s="202"/>
      <c r="B5392" s="203"/>
      <c r="C5392" s="204"/>
      <c r="D5392" s="204"/>
      <c r="E5392" s="204"/>
      <c r="F5392" s="204"/>
      <c r="G5392" s="204"/>
      <c r="H5392" s="131"/>
      <c r="I5392" s="204"/>
      <c r="J5392" s="204"/>
      <c r="K5392" s="205"/>
      <c r="L5392" s="205"/>
      <c r="M5392" s="205"/>
      <c r="N5392" s="227">
        <f>Table7[[#This Row],[Drug Cost]]+Table7[[#This Row],[Drug Markup]]+Table7[[#This Row],[Drug Dispensing Fee]]</f>
        <v>0</v>
      </c>
      <c r="O5392" s="132"/>
      <c r="P5392" s="205">
        <f>Table7[[#This Row],[Total Drug Cost]]-Table7[[#This Row],[Total Third-party Pay]]</f>
        <v>0</v>
      </c>
      <c r="Q5392" s="205"/>
      <c r="R5392" s="70" t="e">
        <f>VLOOKUP(Table7[[#This Row],[Patient PHN]],'[1]MASTER LIST'!$C:$D,2,FALSE)</f>
        <v>#N/A</v>
      </c>
    </row>
    <row r="5393" spans="1:18" x14ac:dyDescent="0.25">
      <c r="A5393" s="202"/>
      <c r="B5393" s="203"/>
      <c r="C5393" s="204"/>
      <c r="D5393" s="204"/>
      <c r="E5393" s="204"/>
      <c r="F5393" s="204"/>
      <c r="G5393" s="204"/>
      <c r="H5393" s="131"/>
      <c r="I5393" s="204"/>
      <c r="J5393" s="204"/>
      <c r="K5393" s="205"/>
      <c r="L5393" s="205"/>
      <c r="M5393" s="205"/>
      <c r="N5393" s="227">
        <f>Table7[[#This Row],[Drug Cost]]+Table7[[#This Row],[Drug Markup]]+Table7[[#This Row],[Drug Dispensing Fee]]</f>
        <v>0</v>
      </c>
      <c r="O5393" s="132"/>
      <c r="P5393" s="205">
        <f>Table7[[#This Row],[Total Drug Cost]]-Table7[[#This Row],[Total Third-party Pay]]</f>
        <v>0</v>
      </c>
      <c r="Q5393" s="205"/>
      <c r="R5393" s="70" t="e">
        <f>VLOOKUP(Table7[[#This Row],[Patient PHN]],'[1]MASTER LIST'!$C:$D,2,FALSE)</f>
        <v>#N/A</v>
      </c>
    </row>
    <row r="5394" spans="1:18" x14ac:dyDescent="0.25">
      <c r="A5394" s="202"/>
      <c r="B5394" s="203"/>
      <c r="C5394" s="204"/>
      <c r="D5394" s="204"/>
      <c r="E5394" s="204"/>
      <c r="F5394" s="204"/>
      <c r="G5394" s="204"/>
      <c r="H5394" s="131"/>
      <c r="I5394" s="204"/>
      <c r="J5394" s="204"/>
      <c r="K5394" s="205"/>
      <c r="L5394" s="205"/>
      <c r="M5394" s="205"/>
      <c r="N5394" s="227">
        <f>Table7[[#This Row],[Drug Cost]]+Table7[[#This Row],[Drug Markup]]+Table7[[#This Row],[Drug Dispensing Fee]]</f>
        <v>0</v>
      </c>
      <c r="O5394" s="132"/>
      <c r="P5394" s="205">
        <f>Table7[[#This Row],[Total Drug Cost]]-Table7[[#This Row],[Total Third-party Pay]]</f>
        <v>0</v>
      </c>
      <c r="Q5394" s="205"/>
      <c r="R5394" s="70" t="e">
        <f>VLOOKUP(Table7[[#This Row],[Patient PHN]],'[1]MASTER LIST'!$C:$D,2,FALSE)</f>
        <v>#N/A</v>
      </c>
    </row>
    <row r="5395" spans="1:18" x14ac:dyDescent="0.25">
      <c r="A5395" s="202"/>
      <c r="B5395" s="203"/>
      <c r="C5395" s="204"/>
      <c r="D5395" s="204"/>
      <c r="E5395" s="204"/>
      <c r="F5395" s="204"/>
      <c r="G5395" s="204"/>
      <c r="H5395" s="131"/>
      <c r="I5395" s="204"/>
      <c r="J5395" s="204"/>
      <c r="K5395" s="205"/>
      <c r="L5395" s="205"/>
      <c r="M5395" s="205"/>
      <c r="N5395" s="227">
        <f>Table7[[#This Row],[Drug Cost]]+Table7[[#This Row],[Drug Markup]]+Table7[[#This Row],[Drug Dispensing Fee]]</f>
        <v>0</v>
      </c>
      <c r="O5395" s="132"/>
      <c r="P5395" s="205">
        <f>Table7[[#This Row],[Total Drug Cost]]-Table7[[#This Row],[Total Third-party Pay]]</f>
        <v>0</v>
      </c>
      <c r="Q5395" s="205"/>
      <c r="R5395" s="70" t="e">
        <f>VLOOKUP(Table7[[#This Row],[Patient PHN]],'[1]MASTER LIST'!$C:$D,2,FALSE)</f>
        <v>#N/A</v>
      </c>
    </row>
    <row r="5396" spans="1:18" x14ac:dyDescent="0.25">
      <c r="A5396" s="202"/>
      <c r="B5396" s="203"/>
      <c r="C5396" s="204"/>
      <c r="D5396" s="204"/>
      <c r="E5396" s="204"/>
      <c r="F5396" s="204"/>
      <c r="G5396" s="204"/>
      <c r="H5396" s="131"/>
      <c r="I5396" s="204"/>
      <c r="J5396" s="204"/>
      <c r="K5396" s="205"/>
      <c r="L5396" s="205"/>
      <c r="M5396" s="205"/>
      <c r="N5396" s="227">
        <f>Table7[[#This Row],[Drug Cost]]+Table7[[#This Row],[Drug Markup]]+Table7[[#This Row],[Drug Dispensing Fee]]</f>
        <v>0</v>
      </c>
      <c r="O5396" s="132"/>
      <c r="P5396" s="205">
        <f>Table7[[#This Row],[Total Drug Cost]]-Table7[[#This Row],[Total Third-party Pay]]</f>
        <v>0</v>
      </c>
      <c r="Q5396" s="205"/>
      <c r="R5396" s="70" t="e">
        <f>VLOOKUP(Table7[[#This Row],[Patient PHN]],'[1]MASTER LIST'!$C:$D,2,FALSE)</f>
        <v>#N/A</v>
      </c>
    </row>
    <row r="5397" spans="1:18" x14ac:dyDescent="0.25">
      <c r="A5397" s="202"/>
      <c r="B5397" s="203"/>
      <c r="C5397" s="204"/>
      <c r="D5397" s="204"/>
      <c r="E5397" s="204"/>
      <c r="F5397" s="204"/>
      <c r="G5397" s="204"/>
      <c r="H5397" s="131"/>
      <c r="I5397" s="204"/>
      <c r="J5397" s="204"/>
      <c r="K5397" s="205"/>
      <c r="L5397" s="205"/>
      <c r="M5397" s="205"/>
      <c r="N5397" s="227">
        <f>Table7[[#This Row],[Drug Cost]]+Table7[[#This Row],[Drug Markup]]+Table7[[#This Row],[Drug Dispensing Fee]]</f>
        <v>0</v>
      </c>
      <c r="O5397" s="132"/>
      <c r="P5397" s="205">
        <f>Table7[[#This Row],[Total Drug Cost]]-Table7[[#This Row],[Total Third-party Pay]]</f>
        <v>0</v>
      </c>
      <c r="Q5397" s="205"/>
      <c r="R5397" s="70" t="e">
        <f>VLOOKUP(Table7[[#This Row],[Patient PHN]],'[1]MASTER LIST'!$C:$D,2,FALSE)</f>
        <v>#N/A</v>
      </c>
    </row>
    <row r="5398" spans="1:18" x14ac:dyDescent="0.25">
      <c r="A5398" s="202"/>
      <c r="B5398" s="203"/>
      <c r="C5398" s="204"/>
      <c r="D5398" s="204"/>
      <c r="E5398" s="204"/>
      <c r="F5398" s="204"/>
      <c r="G5398" s="204"/>
      <c r="H5398" s="131"/>
      <c r="I5398" s="204"/>
      <c r="J5398" s="204"/>
      <c r="K5398" s="205"/>
      <c r="L5398" s="205"/>
      <c r="M5398" s="205"/>
      <c r="N5398" s="227">
        <f>Table7[[#This Row],[Drug Cost]]+Table7[[#This Row],[Drug Markup]]+Table7[[#This Row],[Drug Dispensing Fee]]</f>
        <v>0</v>
      </c>
      <c r="O5398" s="132"/>
      <c r="P5398" s="205">
        <f>Table7[[#This Row],[Total Drug Cost]]-Table7[[#This Row],[Total Third-party Pay]]</f>
        <v>0</v>
      </c>
      <c r="Q5398" s="205"/>
      <c r="R5398" s="70" t="e">
        <f>VLOOKUP(Table7[[#This Row],[Patient PHN]],'[1]MASTER LIST'!$C:$D,2,FALSE)</f>
        <v>#N/A</v>
      </c>
    </row>
    <row r="5399" spans="1:18" x14ac:dyDescent="0.25">
      <c r="A5399" s="202"/>
      <c r="B5399" s="203"/>
      <c r="C5399" s="204"/>
      <c r="D5399" s="204"/>
      <c r="E5399" s="204"/>
      <c r="F5399" s="204"/>
      <c r="G5399" s="204"/>
      <c r="H5399" s="131"/>
      <c r="I5399" s="204"/>
      <c r="J5399" s="204"/>
      <c r="K5399" s="205"/>
      <c r="L5399" s="205"/>
      <c r="M5399" s="205"/>
      <c r="N5399" s="227">
        <f>Table7[[#This Row],[Drug Cost]]+Table7[[#This Row],[Drug Markup]]+Table7[[#This Row],[Drug Dispensing Fee]]</f>
        <v>0</v>
      </c>
      <c r="O5399" s="132"/>
      <c r="P5399" s="205">
        <f>Table7[[#This Row],[Total Drug Cost]]-Table7[[#This Row],[Total Third-party Pay]]</f>
        <v>0</v>
      </c>
      <c r="Q5399" s="205"/>
      <c r="R5399" s="70" t="e">
        <f>VLOOKUP(Table7[[#This Row],[Patient PHN]],'[1]MASTER LIST'!$C:$D,2,FALSE)</f>
        <v>#N/A</v>
      </c>
    </row>
    <row r="5400" spans="1:18" x14ac:dyDescent="0.25">
      <c r="A5400" s="202"/>
      <c r="B5400" s="203"/>
      <c r="C5400" s="204"/>
      <c r="D5400" s="204"/>
      <c r="E5400" s="204"/>
      <c r="F5400" s="204"/>
      <c r="G5400" s="204"/>
      <c r="H5400" s="131"/>
      <c r="I5400" s="204"/>
      <c r="J5400" s="204"/>
      <c r="K5400" s="205"/>
      <c r="L5400" s="205"/>
      <c r="M5400" s="205"/>
      <c r="N5400" s="227">
        <f>Table7[[#This Row],[Drug Cost]]+Table7[[#This Row],[Drug Markup]]+Table7[[#This Row],[Drug Dispensing Fee]]</f>
        <v>0</v>
      </c>
      <c r="O5400" s="132"/>
      <c r="P5400" s="205">
        <f>Table7[[#This Row],[Total Drug Cost]]-Table7[[#This Row],[Total Third-party Pay]]</f>
        <v>0</v>
      </c>
      <c r="Q5400" s="205"/>
      <c r="R5400" s="70" t="e">
        <f>VLOOKUP(Table7[[#This Row],[Patient PHN]],'[1]MASTER LIST'!$C:$D,2,FALSE)</f>
        <v>#N/A</v>
      </c>
    </row>
    <row r="5401" spans="1:18" x14ac:dyDescent="0.25">
      <c r="A5401" s="202"/>
      <c r="B5401" s="203"/>
      <c r="C5401" s="204"/>
      <c r="D5401" s="204"/>
      <c r="E5401" s="204"/>
      <c r="F5401" s="204"/>
      <c r="G5401" s="204"/>
      <c r="H5401" s="131"/>
      <c r="I5401" s="204"/>
      <c r="J5401" s="204"/>
      <c r="K5401" s="205"/>
      <c r="L5401" s="205"/>
      <c r="M5401" s="205"/>
      <c r="N5401" s="227">
        <f>Table7[[#This Row],[Drug Cost]]+Table7[[#This Row],[Drug Markup]]+Table7[[#This Row],[Drug Dispensing Fee]]</f>
        <v>0</v>
      </c>
      <c r="O5401" s="132"/>
      <c r="P5401" s="205">
        <f>Table7[[#This Row],[Total Drug Cost]]-Table7[[#This Row],[Total Third-party Pay]]</f>
        <v>0</v>
      </c>
      <c r="Q5401" s="205"/>
      <c r="R5401" s="70" t="e">
        <f>VLOOKUP(Table7[[#This Row],[Patient PHN]],'[1]MASTER LIST'!$C:$D,2,FALSE)</f>
        <v>#N/A</v>
      </c>
    </row>
    <row r="5402" spans="1:18" x14ac:dyDescent="0.25">
      <c r="A5402" s="202"/>
      <c r="B5402" s="203"/>
      <c r="C5402" s="204"/>
      <c r="D5402" s="204"/>
      <c r="E5402" s="204"/>
      <c r="F5402" s="204"/>
      <c r="G5402" s="204"/>
      <c r="H5402" s="131"/>
      <c r="I5402" s="204"/>
      <c r="J5402" s="204"/>
      <c r="K5402" s="205"/>
      <c r="L5402" s="205"/>
      <c r="M5402" s="205"/>
      <c r="N5402" s="227">
        <f>Table7[[#This Row],[Drug Cost]]+Table7[[#This Row],[Drug Markup]]+Table7[[#This Row],[Drug Dispensing Fee]]</f>
        <v>0</v>
      </c>
      <c r="O5402" s="132"/>
      <c r="P5402" s="205">
        <f>Table7[[#This Row],[Total Drug Cost]]-Table7[[#This Row],[Total Third-party Pay]]</f>
        <v>0</v>
      </c>
      <c r="Q5402" s="205"/>
      <c r="R5402" s="70" t="e">
        <f>VLOOKUP(Table7[[#This Row],[Patient PHN]],'[1]MASTER LIST'!$C:$D,2,FALSE)</f>
        <v>#N/A</v>
      </c>
    </row>
    <row r="5403" spans="1:18" x14ac:dyDescent="0.25">
      <c r="A5403" s="202"/>
      <c r="B5403" s="203"/>
      <c r="C5403" s="204"/>
      <c r="D5403" s="204"/>
      <c r="E5403" s="204"/>
      <c r="F5403" s="204"/>
      <c r="G5403" s="204"/>
      <c r="H5403" s="131"/>
      <c r="I5403" s="204"/>
      <c r="J5403" s="204"/>
      <c r="K5403" s="205"/>
      <c r="L5403" s="205"/>
      <c r="M5403" s="205"/>
      <c r="N5403" s="227">
        <f>Table7[[#This Row],[Drug Cost]]+Table7[[#This Row],[Drug Markup]]+Table7[[#This Row],[Drug Dispensing Fee]]</f>
        <v>0</v>
      </c>
      <c r="O5403" s="132"/>
      <c r="P5403" s="205">
        <f>Table7[[#This Row],[Total Drug Cost]]-Table7[[#This Row],[Total Third-party Pay]]</f>
        <v>0</v>
      </c>
      <c r="Q5403" s="205"/>
      <c r="R5403" s="70" t="e">
        <f>VLOOKUP(Table7[[#This Row],[Patient PHN]],'[1]MASTER LIST'!$C:$D,2,FALSE)</f>
        <v>#N/A</v>
      </c>
    </row>
    <row r="5404" spans="1:18" x14ac:dyDescent="0.25">
      <c r="A5404" s="202"/>
      <c r="B5404" s="203"/>
      <c r="C5404" s="204"/>
      <c r="D5404" s="204"/>
      <c r="E5404" s="204"/>
      <c r="F5404" s="204"/>
      <c r="G5404" s="204"/>
      <c r="H5404" s="131"/>
      <c r="I5404" s="204"/>
      <c r="J5404" s="204"/>
      <c r="K5404" s="205"/>
      <c r="L5404" s="205"/>
      <c r="M5404" s="205"/>
      <c r="N5404" s="227">
        <f>Table7[[#This Row],[Drug Cost]]+Table7[[#This Row],[Drug Markup]]+Table7[[#This Row],[Drug Dispensing Fee]]</f>
        <v>0</v>
      </c>
      <c r="O5404" s="132"/>
      <c r="P5404" s="205">
        <f>Table7[[#This Row],[Total Drug Cost]]-Table7[[#This Row],[Total Third-party Pay]]</f>
        <v>0</v>
      </c>
      <c r="Q5404" s="205"/>
      <c r="R5404" s="70" t="e">
        <f>VLOOKUP(Table7[[#This Row],[Patient PHN]],'[1]MASTER LIST'!$C:$D,2,FALSE)</f>
        <v>#N/A</v>
      </c>
    </row>
    <row r="5405" spans="1:18" x14ac:dyDescent="0.25">
      <c r="A5405" s="202"/>
      <c r="B5405" s="203"/>
      <c r="C5405" s="204"/>
      <c r="D5405" s="204"/>
      <c r="E5405" s="204"/>
      <c r="F5405" s="204"/>
      <c r="G5405" s="204"/>
      <c r="H5405" s="131"/>
      <c r="I5405" s="204"/>
      <c r="J5405" s="204"/>
      <c r="K5405" s="205"/>
      <c r="L5405" s="205"/>
      <c r="M5405" s="205"/>
      <c r="N5405" s="227">
        <f>Table7[[#This Row],[Drug Cost]]+Table7[[#This Row],[Drug Markup]]+Table7[[#This Row],[Drug Dispensing Fee]]</f>
        <v>0</v>
      </c>
      <c r="O5405" s="132"/>
      <c r="P5405" s="205">
        <f>Table7[[#This Row],[Total Drug Cost]]-Table7[[#This Row],[Total Third-party Pay]]</f>
        <v>0</v>
      </c>
      <c r="Q5405" s="205"/>
      <c r="R5405" s="70" t="e">
        <f>VLOOKUP(Table7[[#This Row],[Patient PHN]],'[1]MASTER LIST'!$C:$D,2,FALSE)</f>
        <v>#N/A</v>
      </c>
    </row>
    <row r="5406" spans="1:18" x14ac:dyDescent="0.25">
      <c r="A5406" s="202"/>
      <c r="B5406" s="203"/>
      <c r="C5406" s="204"/>
      <c r="D5406" s="204"/>
      <c r="E5406" s="204"/>
      <c r="F5406" s="204"/>
      <c r="G5406" s="204"/>
      <c r="H5406" s="131"/>
      <c r="I5406" s="204"/>
      <c r="J5406" s="204"/>
      <c r="K5406" s="205"/>
      <c r="L5406" s="205"/>
      <c r="M5406" s="205"/>
      <c r="N5406" s="227">
        <f>Table7[[#This Row],[Drug Cost]]+Table7[[#This Row],[Drug Markup]]+Table7[[#This Row],[Drug Dispensing Fee]]</f>
        <v>0</v>
      </c>
      <c r="O5406" s="132"/>
      <c r="P5406" s="205">
        <f>Table7[[#This Row],[Total Drug Cost]]-Table7[[#This Row],[Total Third-party Pay]]</f>
        <v>0</v>
      </c>
      <c r="Q5406" s="205"/>
      <c r="R5406" s="70" t="e">
        <f>VLOOKUP(Table7[[#This Row],[Patient PHN]],'[1]MASTER LIST'!$C:$D,2,FALSE)</f>
        <v>#N/A</v>
      </c>
    </row>
    <row r="5407" spans="1:18" x14ac:dyDescent="0.25">
      <c r="A5407" s="202"/>
      <c r="B5407" s="203"/>
      <c r="C5407" s="204"/>
      <c r="D5407" s="204"/>
      <c r="E5407" s="204"/>
      <c r="F5407" s="204"/>
      <c r="G5407" s="204"/>
      <c r="H5407" s="131"/>
      <c r="I5407" s="204"/>
      <c r="J5407" s="204"/>
      <c r="K5407" s="205"/>
      <c r="L5407" s="205"/>
      <c r="M5407" s="205"/>
      <c r="N5407" s="227">
        <f>Table7[[#This Row],[Drug Cost]]+Table7[[#This Row],[Drug Markup]]+Table7[[#This Row],[Drug Dispensing Fee]]</f>
        <v>0</v>
      </c>
      <c r="O5407" s="132"/>
      <c r="P5407" s="205">
        <f>Table7[[#This Row],[Total Drug Cost]]-Table7[[#This Row],[Total Third-party Pay]]</f>
        <v>0</v>
      </c>
      <c r="Q5407" s="205"/>
      <c r="R5407" s="70" t="e">
        <f>VLOOKUP(Table7[[#This Row],[Patient PHN]],'[1]MASTER LIST'!$C:$D,2,FALSE)</f>
        <v>#N/A</v>
      </c>
    </row>
    <row r="5408" spans="1:18" x14ac:dyDescent="0.25">
      <c r="A5408" s="202"/>
      <c r="B5408" s="203"/>
      <c r="C5408" s="204"/>
      <c r="D5408" s="204"/>
      <c r="E5408" s="204"/>
      <c r="F5408" s="204"/>
      <c r="G5408" s="204"/>
      <c r="H5408" s="131"/>
      <c r="I5408" s="204"/>
      <c r="J5408" s="204"/>
      <c r="K5408" s="205"/>
      <c r="L5408" s="205"/>
      <c r="M5408" s="205"/>
      <c r="N5408" s="227">
        <f>Table7[[#This Row],[Drug Cost]]+Table7[[#This Row],[Drug Markup]]+Table7[[#This Row],[Drug Dispensing Fee]]</f>
        <v>0</v>
      </c>
      <c r="O5408" s="132"/>
      <c r="P5408" s="205">
        <f>Table7[[#This Row],[Total Drug Cost]]-Table7[[#This Row],[Total Third-party Pay]]</f>
        <v>0</v>
      </c>
      <c r="Q5408" s="205"/>
      <c r="R5408" s="70" t="e">
        <f>VLOOKUP(Table7[[#This Row],[Patient PHN]],'[1]MASTER LIST'!$C:$D,2,FALSE)</f>
        <v>#N/A</v>
      </c>
    </row>
    <row r="5409" spans="1:18" x14ac:dyDescent="0.25">
      <c r="A5409" s="202"/>
      <c r="B5409" s="203"/>
      <c r="C5409" s="204"/>
      <c r="D5409" s="204"/>
      <c r="E5409" s="204"/>
      <c r="F5409" s="204"/>
      <c r="G5409" s="204"/>
      <c r="H5409" s="131"/>
      <c r="I5409" s="204"/>
      <c r="J5409" s="204"/>
      <c r="K5409" s="205"/>
      <c r="L5409" s="205"/>
      <c r="M5409" s="205"/>
      <c r="N5409" s="227">
        <f>Table7[[#This Row],[Drug Cost]]+Table7[[#This Row],[Drug Markup]]+Table7[[#This Row],[Drug Dispensing Fee]]</f>
        <v>0</v>
      </c>
      <c r="O5409" s="132"/>
      <c r="P5409" s="205">
        <f>Table7[[#This Row],[Total Drug Cost]]-Table7[[#This Row],[Total Third-party Pay]]</f>
        <v>0</v>
      </c>
      <c r="Q5409" s="205"/>
      <c r="R5409" s="70" t="e">
        <f>VLOOKUP(Table7[[#This Row],[Patient PHN]],'[1]MASTER LIST'!$C:$D,2,FALSE)</f>
        <v>#N/A</v>
      </c>
    </row>
    <row r="5410" spans="1:18" x14ac:dyDescent="0.25">
      <c r="A5410" s="202"/>
      <c r="B5410" s="203"/>
      <c r="C5410" s="204"/>
      <c r="D5410" s="204"/>
      <c r="E5410" s="204"/>
      <c r="F5410" s="204"/>
      <c r="G5410" s="204"/>
      <c r="H5410" s="131"/>
      <c r="I5410" s="204"/>
      <c r="J5410" s="204"/>
      <c r="K5410" s="205"/>
      <c r="L5410" s="205"/>
      <c r="M5410" s="205"/>
      <c r="N5410" s="227">
        <f>Table7[[#This Row],[Drug Cost]]+Table7[[#This Row],[Drug Markup]]+Table7[[#This Row],[Drug Dispensing Fee]]</f>
        <v>0</v>
      </c>
      <c r="O5410" s="132"/>
      <c r="P5410" s="205">
        <f>Table7[[#This Row],[Total Drug Cost]]-Table7[[#This Row],[Total Third-party Pay]]</f>
        <v>0</v>
      </c>
      <c r="Q5410" s="205"/>
      <c r="R5410" s="70" t="e">
        <f>VLOOKUP(Table7[[#This Row],[Patient PHN]],'[1]MASTER LIST'!$C:$D,2,FALSE)</f>
        <v>#N/A</v>
      </c>
    </row>
    <row r="5411" spans="1:18" x14ac:dyDescent="0.25">
      <c r="A5411" s="202"/>
      <c r="B5411" s="203"/>
      <c r="C5411" s="204"/>
      <c r="D5411" s="204"/>
      <c r="E5411" s="204"/>
      <c r="F5411" s="204"/>
      <c r="G5411" s="204"/>
      <c r="H5411" s="131"/>
      <c r="I5411" s="204"/>
      <c r="J5411" s="204"/>
      <c r="K5411" s="205"/>
      <c r="L5411" s="205"/>
      <c r="M5411" s="205"/>
      <c r="N5411" s="227">
        <f>Table7[[#This Row],[Drug Cost]]+Table7[[#This Row],[Drug Markup]]+Table7[[#This Row],[Drug Dispensing Fee]]</f>
        <v>0</v>
      </c>
      <c r="O5411" s="132"/>
      <c r="P5411" s="205">
        <f>Table7[[#This Row],[Total Drug Cost]]-Table7[[#This Row],[Total Third-party Pay]]</f>
        <v>0</v>
      </c>
      <c r="Q5411" s="205"/>
      <c r="R5411" s="70" t="e">
        <f>VLOOKUP(Table7[[#This Row],[Patient PHN]],'[1]MASTER LIST'!$C:$D,2,FALSE)</f>
        <v>#N/A</v>
      </c>
    </row>
    <row r="5412" spans="1:18" x14ac:dyDescent="0.25">
      <c r="A5412" s="202"/>
      <c r="B5412" s="203"/>
      <c r="C5412" s="204"/>
      <c r="D5412" s="204"/>
      <c r="E5412" s="204"/>
      <c r="F5412" s="204"/>
      <c r="G5412" s="204"/>
      <c r="H5412" s="131"/>
      <c r="I5412" s="204"/>
      <c r="J5412" s="204"/>
      <c r="K5412" s="205"/>
      <c r="L5412" s="205"/>
      <c r="M5412" s="205"/>
      <c r="N5412" s="227">
        <f>Table7[[#This Row],[Drug Cost]]+Table7[[#This Row],[Drug Markup]]+Table7[[#This Row],[Drug Dispensing Fee]]</f>
        <v>0</v>
      </c>
      <c r="O5412" s="132"/>
      <c r="P5412" s="205">
        <f>Table7[[#This Row],[Total Drug Cost]]-Table7[[#This Row],[Total Third-party Pay]]</f>
        <v>0</v>
      </c>
      <c r="Q5412" s="205"/>
      <c r="R5412" s="70" t="e">
        <f>VLOOKUP(Table7[[#This Row],[Patient PHN]],'[1]MASTER LIST'!$C:$D,2,FALSE)</f>
        <v>#N/A</v>
      </c>
    </row>
    <row r="5413" spans="1:18" x14ac:dyDescent="0.25">
      <c r="A5413" s="202"/>
      <c r="B5413" s="203"/>
      <c r="C5413" s="204"/>
      <c r="D5413" s="204"/>
      <c r="E5413" s="204"/>
      <c r="F5413" s="204"/>
      <c r="G5413" s="204"/>
      <c r="H5413" s="131"/>
      <c r="I5413" s="204"/>
      <c r="J5413" s="204"/>
      <c r="K5413" s="205"/>
      <c r="L5413" s="205"/>
      <c r="M5413" s="205"/>
      <c r="N5413" s="227">
        <f>Table7[[#This Row],[Drug Cost]]+Table7[[#This Row],[Drug Markup]]+Table7[[#This Row],[Drug Dispensing Fee]]</f>
        <v>0</v>
      </c>
      <c r="O5413" s="132"/>
      <c r="P5413" s="205">
        <f>Table7[[#This Row],[Total Drug Cost]]-Table7[[#This Row],[Total Third-party Pay]]</f>
        <v>0</v>
      </c>
      <c r="Q5413" s="205"/>
      <c r="R5413" s="70" t="e">
        <f>VLOOKUP(Table7[[#This Row],[Patient PHN]],'[1]MASTER LIST'!$C:$D,2,FALSE)</f>
        <v>#N/A</v>
      </c>
    </row>
    <row r="5414" spans="1:18" x14ac:dyDescent="0.25">
      <c r="A5414" s="202"/>
      <c r="B5414" s="203"/>
      <c r="C5414" s="204"/>
      <c r="D5414" s="204"/>
      <c r="E5414" s="204"/>
      <c r="F5414" s="204"/>
      <c r="G5414" s="204"/>
      <c r="H5414" s="131"/>
      <c r="I5414" s="204"/>
      <c r="J5414" s="204"/>
      <c r="K5414" s="205"/>
      <c r="L5414" s="205"/>
      <c r="M5414" s="205"/>
      <c r="N5414" s="227">
        <f>Table7[[#This Row],[Drug Cost]]+Table7[[#This Row],[Drug Markup]]+Table7[[#This Row],[Drug Dispensing Fee]]</f>
        <v>0</v>
      </c>
      <c r="O5414" s="132"/>
      <c r="P5414" s="205">
        <f>Table7[[#This Row],[Total Drug Cost]]-Table7[[#This Row],[Total Third-party Pay]]</f>
        <v>0</v>
      </c>
      <c r="Q5414" s="205"/>
      <c r="R5414" s="70" t="e">
        <f>VLOOKUP(Table7[[#This Row],[Patient PHN]],'[1]MASTER LIST'!$C:$D,2,FALSE)</f>
        <v>#N/A</v>
      </c>
    </row>
    <row r="5415" spans="1:18" x14ac:dyDescent="0.25">
      <c r="A5415" s="202"/>
      <c r="B5415" s="203"/>
      <c r="C5415" s="204"/>
      <c r="D5415" s="204"/>
      <c r="E5415" s="204"/>
      <c r="F5415" s="204"/>
      <c r="G5415" s="204"/>
      <c r="H5415" s="131"/>
      <c r="I5415" s="204"/>
      <c r="J5415" s="204"/>
      <c r="K5415" s="205"/>
      <c r="L5415" s="205"/>
      <c r="M5415" s="205"/>
      <c r="N5415" s="227">
        <f>Table7[[#This Row],[Drug Cost]]+Table7[[#This Row],[Drug Markup]]+Table7[[#This Row],[Drug Dispensing Fee]]</f>
        <v>0</v>
      </c>
      <c r="O5415" s="132"/>
      <c r="P5415" s="205">
        <f>Table7[[#This Row],[Total Drug Cost]]-Table7[[#This Row],[Total Third-party Pay]]</f>
        <v>0</v>
      </c>
      <c r="Q5415" s="205"/>
      <c r="R5415" s="70" t="e">
        <f>VLOOKUP(Table7[[#This Row],[Patient PHN]],'[1]MASTER LIST'!$C:$D,2,FALSE)</f>
        <v>#N/A</v>
      </c>
    </row>
    <row r="5416" spans="1:18" x14ac:dyDescent="0.25">
      <c r="A5416" s="202"/>
      <c r="B5416" s="203"/>
      <c r="C5416" s="204"/>
      <c r="D5416" s="204"/>
      <c r="E5416" s="204"/>
      <c r="F5416" s="204"/>
      <c r="G5416" s="204"/>
      <c r="H5416" s="131"/>
      <c r="I5416" s="204"/>
      <c r="J5416" s="204"/>
      <c r="K5416" s="205"/>
      <c r="L5416" s="205"/>
      <c r="M5416" s="205"/>
      <c r="N5416" s="227">
        <f>Table7[[#This Row],[Drug Cost]]+Table7[[#This Row],[Drug Markup]]+Table7[[#This Row],[Drug Dispensing Fee]]</f>
        <v>0</v>
      </c>
      <c r="O5416" s="132"/>
      <c r="P5416" s="205">
        <f>Table7[[#This Row],[Total Drug Cost]]-Table7[[#This Row],[Total Third-party Pay]]</f>
        <v>0</v>
      </c>
      <c r="Q5416" s="205"/>
      <c r="R5416" s="70" t="e">
        <f>VLOOKUP(Table7[[#This Row],[Patient PHN]],'[1]MASTER LIST'!$C:$D,2,FALSE)</f>
        <v>#N/A</v>
      </c>
    </row>
    <row r="5417" spans="1:18" x14ac:dyDescent="0.25">
      <c r="A5417" s="202"/>
      <c r="B5417" s="203"/>
      <c r="C5417" s="204"/>
      <c r="D5417" s="204"/>
      <c r="E5417" s="204"/>
      <c r="F5417" s="204"/>
      <c r="G5417" s="204"/>
      <c r="H5417" s="131"/>
      <c r="I5417" s="204"/>
      <c r="J5417" s="204"/>
      <c r="K5417" s="205"/>
      <c r="L5417" s="205"/>
      <c r="M5417" s="205"/>
      <c r="N5417" s="227">
        <f>Table7[[#This Row],[Drug Cost]]+Table7[[#This Row],[Drug Markup]]+Table7[[#This Row],[Drug Dispensing Fee]]</f>
        <v>0</v>
      </c>
      <c r="O5417" s="132"/>
      <c r="P5417" s="205">
        <f>Table7[[#This Row],[Total Drug Cost]]-Table7[[#This Row],[Total Third-party Pay]]</f>
        <v>0</v>
      </c>
      <c r="Q5417" s="205"/>
      <c r="R5417" s="70" t="e">
        <f>VLOOKUP(Table7[[#This Row],[Patient PHN]],'[1]MASTER LIST'!$C:$D,2,FALSE)</f>
        <v>#N/A</v>
      </c>
    </row>
    <row r="5418" spans="1:18" x14ac:dyDescent="0.25">
      <c r="A5418" s="202"/>
      <c r="B5418" s="203"/>
      <c r="C5418" s="204"/>
      <c r="D5418" s="204"/>
      <c r="E5418" s="204"/>
      <c r="F5418" s="204"/>
      <c r="G5418" s="204"/>
      <c r="H5418" s="131"/>
      <c r="I5418" s="204"/>
      <c r="J5418" s="204"/>
      <c r="K5418" s="205"/>
      <c r="L5418" s="205"/>
      <c r="M5418" s="205"/>
      <c r="N5418" s="227">
        <f>Table7[[#This Row],[Drug Cost]]+Table7[[#This Row],[Drug Markup]]+Table7[[#This Row],[Drug Dispensing Fee]]</f>
        <v>0</v>
      </c>
      <c r="O5418" s="132"/>
      <c r="P5418" s="205">
        <f>Table7[[#This Row],[Total Drug Cost]]-Table7[[#This Row],[Total Third-party Pay]]</f>
        <v>0</v>
      </c>
      <c r="Q5418" s="205"/>
      <c r="R5418" s="70" t="e">
        <f>VLOOKUP(Table7[[#This Row],[Patient PHN]],'[1]MASTER LIST'!$C:$D,2,FALSE)</f>
        <v>#N/A</v>
      </c>
    </row>
    <row r="5419" spans="1:18" x14ac:dyDescent="0.25">
      <c r="A5419" s="202"/>
      <c r="B5419" s="203"/>
      <c r="C5419" s="204"/>
      <c r="D5419" s="204"/>
      <c r="E5419" s="204"/>
      <c r="F5419" s="204"/>
      <c r="G5419" s="204"/>
      <c r="H5419" s="131"/>
      <c r="I5419" s="204"/>
      <c r="J5419" s="204"/>
      <c r="K5419" s="205"/>
      <c r="L5419" s="205"/>
      <c r="M5419" s="205"/>
      <c r="N5419" s="227">
        <f>Table7[[#This Row],[Drug Cost]]+Table7[[#This Row],[Drug Markup]]+Table7[[#This Row],[Drug Dispensing Fee]]</f>
        <v>0</v>
      </c>
      <c r="O5419" s="132"/>
      <c r="P5419" s="205">
        <f>Table7[[#This Row],[Total Drug Cost]]-Table7[[#This Row],[Total Third-party Pay]]</f>
        <v>0</v>
      </c>
      <c r="Q5419" s="205"/>
      <c r="R5419" s="70" t="e">
        <f>VLOOKUP(Table7[[#This Row],[Patient PHN]],'[1]MASTER LIST'!$C:$D,2,FALSE)</f>
        <v>#N/A</v>
      </c>
    </row>
    <row r="5420" spans="1:18" x14ac:dyDescent="0.25">
      <c r="A5420" s="202"/>
      <c r="B5420" s="203"/>
      <c r="C5420" s="204"/>
      <c r="D5420" s="204"/>
      <c r="E5420" s="204"/>
      <c r="F5420" s="204"/>
      <c r="G5420" s="204"/>
      <c r="H5420" s="131"/>
      <c r="I5420" s="204"/>
      <c r="J5420" s="204"/>
      <c r="K5420" s="205"/>
      <c r="L5420" s="205"/>
      <c r="M5420" s="205"/>
      <c r="N5420" s="227">
        <f>Table7[[#This Row],[Drug Cost]]+Table7[[#This Row],[Drug Markup]]+Table7[[#This Row],[Drug Dispensing Fee]]</f>
        <v>0</v>
      </c>
      <c r="O5420" s="132"/>
      <c r="P5420" s="205">
        <f>Table7[[#This Row],[Total Drug Cost]]-Table7[[#This Row],[Total Third-party Pay]]</f>
        <v>0</v>
      </c>
      <c r="Q5420" s="205"/>
      <c r="R5420" s="70" t="e">
        <f>VLOOKUP(Table7[[#This Row],[Patient PHN]],'[1]MASTER LIST'!$C:$D,2,FALSE)</f>
        <v>#N/A</v>
      </c>
    </row>
    <row r="5421" spans="1:18" x14ac:dyDescent="0.25">
      <c r="A5421" s="202"/>
      <c r="B5421" s="203"/>
      <c r="C5421" s="204"/>
      <c r="D5421" s="204"/>
      <c r="E5421" s="204"/>
      <c r="F5421" s="204"/>
      <c r="G5421" s="204"/>
      <c r="H5421" s="131"/>
      <c r="I5421" s="204"/>
      <c r="J5421" s="204"/>
      <c r="K5421" s="205"/>
      <c r="L5421" s="205"/>
      <c r="M5421" s="205"/>
      <c r="N5421" s="227">
        <f>Table7[[#This Row],[Drug Cost]]+Table7[[#This Row],[Drug Markup]]+Table7[[#This Row],[Drug Dispensing Fee]]</f>
        <v>0</v>
      </c>
      <c r="O5421" s="132"/>
      <c r="P5421" s="205">
        <f>Table7[[#This Row],[Total Drug Cost]]-Table7[[#This Row],[Total Third-party Pay]]</f>
        <v>0</v>
      </c>
      <c r="Q5421" s="205"/>
      <c r="R5421" s="70" t="e">
        <f>VLOOKUP(Table7[[#This Row],[Patient PHN]],'[1]MASTER LIST'!$C:$D,2,FALSE)</f>
        <v>#N/A</v>
      </c>
    </row>
    <row r="5422" spans="1:18" x14ac:dyDescent="0.25">
      <c r="A5422" s="202"/>
      <c r="B5422" s="203"/>
      <c r="C5422" s="204"/>
      <c r="D5422" s="204"/>
      <c r="E5422" s="204"/>
      <c r="F5422" s="204"/>
      <c r="G5422" s="204"/>
      <c r="H5422" s="131"/>
      <c r="I5422" s="204"/>
      <c r="J5422" s="204"/>
      <c r="K5422" s="205"/>
      <c r="L5422" s="205"/>
      <c r="M5422" s="205"/>
      <c r="N5422" s="227">
        <f>Table7[[#This Row],[Drug Cost]]+Table7[[#This Row],[Drug Markup]]+Table7[[#This Row],[Drug Dispensing Fee]]</f>
        <v>0</v>
      </c>
      <c r="O5422" s="132"/>
      <c r="P5422" s="205">
        <f>Table7[[#This Row],[Total Drug Cost]]-Table7[[#This Row],[Total Third-party Pay]]</f>
        <v>0</v>
      </c>
      <c r="Q5422" s="205"/>
      <c r="R5422" s="70" t="e">
        <f>VLOOKUP(Table7[[#This Row],[Patient PHN]],'[1]MASTER LIST'!$C:$D,2,FALSE)</f>
        <v>#N/A</v>
      </c>
    </row>
    <row r="5423" spans="1:18" x14ac:dyDescent="0.25">
      <c r="A5423" s="202"/>
      <c r="B5423" s="203"/>
      <c r="C5423" s="204"/>
      <c r="D5423" s="204"/>
      <c r="E5423" s="204"/>
      <c r="F5423" s="204"/>
      <c r="G5423" s="204"/>
      <c r="H5423" s="131"/>
      <c r="I5423" s="204"/>
      <c r="J5423" s="204"/>
      <c r="K5423" s="205"/>
      <c r="L5423" s="205"/>
      <c r="M5423" s="205"/>
      <c r="N5423" s="227">
        <f>Table7[[#This Row],[Drug Cost]]+Table7[[#This Row],[Drug Markup]]+Table7[[#This Row],[Drug Dispensing Fee]]</f>
        <v>0</v>
      </c>
      <c r="O5423" s="132"/>
      <c r="P5423" s="205">
        <f>Table7[[#This Row],[Total Drug Cost]]-Table7[[#This Row],[Total Third-party Pay]]</f>
        <v>0</v>
      </c>
      <c r="Q5423" s="205"/>
      <c r="R5423" s="70" t="e">
        <f>VLOOKUP(Table7[[#This Row],[Patient PHN]],'[1]MASTER LIST'!$C:$D,2,FALSE)</f>
        <v>#N/A</v>
      </c>
    </row>
    <row r="5424" spans="1:18" x14ac:dyDescent="0.25">
      <c r="A5424" s="202"/>
      <c r="B5424" s="203"/>
      <c r="C5424" s="204"/>
      <c r="D5424" s="204"/>
      <c r="E5424" s="204"/>
      <c r="F5424" s="204"/>
      <c r="G5424" s="204"/>
      <c r="H5424" s="131"/>
      <c r="I5424" s="204"/>
      <c r="J5424" s="204"/>
      <c r="K5424" s="205"/>
      <c r="L5424" s="205"/>
      <c r="M5424" s="205"/>
      <c r="N5424" s="227">
        <f>Table7[[#This Row],[Drug Cost]]+Table7[[#This Row],[Drug Markup]]+Table7[[#This Row],[Drug Dispensing Fee]]</f>
        <v>0</v>
      </c>
      <c r="O5424" s="132"/>
      <c r="P5424" s="205">
        <f>Table7[[#This Row],[Total Drug Cost]]-Table7[[#This Row],[Total Third-party Pay]]</f>
        <v>0</v>
      </c>
      <c r="Q5424" s="205"/>
      <c r="R5424" s="70" t="e">
        <f>VLOOKUP(Table7[[#This Row],[Patient PHN]],'[1]MASTER LIST'!$C:$D,2,FALSE)</f>
        <v>#N/A</v>
      </c>
    </row>
    <row r="5425" spans="1:18" x14ac:dyDescent="0.25">
      <c r="A5425" s="202"/>
      <c r="B5425" s="203"/>
      <c r="C5425" s="204"/>
      <c r="D5425" s="204"/>
      <c r="E5425" s="204"/>
      <c r="F5425" s="204"/>
      <c r="G5425" s="204"/>
      <c r="H5425" s="131"/>
      <c r="I5425" s="204"/>
      <c r="J5425" s="204"/>
      <c r="K5425" s="205"/>
      <c r="L5425" s="205"/>
      <c r="M5425" s="205"/>
      <c r="N5425" s="227">
        <f>Table7[[#This Row],[Drug Cost]]+Table7[[#This Row],[Drug Markup]]+Table7[[#This Row],[Drug Dispensing Fee]]</f>
        <v>0</v>
      </c>
      <c r="O5425" s="132"/>
      <c r="P5425" s="205">
        <f>Table7[[#This Row],[Total Drug Cost]]-Table7[[#This Row],[Total Third-party Pay]]</f>
        <v>0</v>
      </c>
      <c r="Q5425" s="205"/>
      <c r="R5425" s="70" t="e">
        <f>VLOOKUP(Table7[[#This Row],[Patient PHN]],'[1]MASTER LIST'!$C:$D,2,FALSE)</f>
        <v>#N/A</v>
      </c>
    </row>
    <row r="5426" spans="1:18" x14ac:dyDescent="0.25">
      <c r="A5426" s="202"/>
      <c r="B5426" s="203"/>
      <c r="C5426" s="204"/>
      <c r="D5426" s="204"/>
      <c r="E5426" s="204"/>
      <c r="F5426" s="204"/>
      <c r="G5426" s="204"/>
      <c r="H5426" s="131"/>
      <c r="I5426" s="204"/>
      <c r="J5426" s="204"/>
      <c r="K5426" s="205"/>
      <c r="L5426" s="205"/>
      <c r="M5426" s="205"/>
      <c r="N5426" s="227">
        <f>Table7[[#This Row],[Drug Cost]]+Table7[[#This Row],[Drug Markup]]+Table7[[#This Row],[Drug Dispensing Fee]]</f>
        <v>0</v>
      </c>
      <c r="O5426" s="132"/>
      <c r="P5426" s="205">
        <f>Table7[[#This Row],[Total Drug Cost]]-Table7[[#This Row],[Total Third-party Pay]]</f>
        <v>0</v>
      </c>
      <c r="Q5426" s="205"/>
      <c r="R5426" s="70" t="e">
        <f>VLOOKUP(Table7[[#This Row],[Patient PHN]],'[1]MASTER LIST'!$C:$D,2,FALSE)</f>
        <v>#N/A</v>
      </c>
    </row>
    <row r="5427" spans="1:18" x14ac:dyDescent="0.25">
      <c r="A5427" s="202"/>
      <c r="B5427" s="203"/>
      <c r="C5427" s="204"/>
      <c r="D5427" s="204"/>
      <c r="E5427" s="204"/>
      <c r="F5427" s="204"/>
      <c r="G5427" s="204"/>
      <c r="H5427" s="131"/>
      <c r="I5427" s="204"/>
      <c r="J5427" s="204"/>
      <c r="K5427" s="205"/>
      <c r="L5427" s="205"/>
      <c r="M5427" s="205"/>
      <c r="N5427" s="227">
        <f>Table7[[#This Row],[Drug Cost]]+Table7[[#This Row],[Drug Markup]]+Table7[[#This Row],[Drug Dispensing Fee]]</f>
        <v>0</v>
      </c>
      <c r="O5427" s="132"/>
      <c r="P5427" s="205">
        <f>Table7[[#This Row],[Total Drug Cost]]-Table7[[#This Row],[Total Third-party Pay]]</f>
        <v>0</v>
      </c>
      <c r="Q5427" s="205"/>
      <c r="R5427" s="70" t="e">
        <f>VLOOKUP(Table7[[#This Row],[Patient PHN]],'[1]MASTER LIST'!$C:$D,2,FALSE)</f>
        <v>#N/A</v>
      </c>
    </row>
    <row r="5428" spans="1:18" x14ac:dyDescent="0.25">
      <c r="A5428" s="202"/>
      <c r="B5428" s="203"/>
      <c r="C5428" s="204"/>
      <c r="D5428" s="204"/>
      <c r="E5428" s="204"/>
      <c r="F5428" s="204"/>
      <c r="G5428" s="204"/>
      <c r="H5428" s="131"/>
      <c r="I5428" s="204"/>
      <c r="J5428" s="204"/>
      <c r="K5428" s="205"/>
      <c r="L5428" s="205"/>
      <c r="M5428" s="205"/>
      <c r="N5428" s="227">
        <f>Table7[[#This Row],[Drug Cost]]+Table7[[#This Row],[Drug Markup]]+Table7[[#This Row],[Drug Dispensing Fee]]</f>
        <v>0</v>
      </c>
      <c r="O5428" s="132"/>
      <c r="P5428" s="205">
        <f>Table7[[#This Row],[Total Drug Cost]]-Table7[[#This Row],[Total Third-party Pay]]</f>
        <v>0</v>
      </c>
      <c r="Q5428" s="205"/>
      <c r="R5428" s="70" t="e">
        <f>VLOOKUP(Table7[[#This Row],[Patient PHN]],'[1]MASTER LIST'!$C:$D,2,FALSE)</f>
        <v>#N/A</v>
      </c>
    </row>
    <row r="5429" spans="1:18" x14ac:dyDescent="0.25">
      <c r="A5429" s="202"/>
      <c r="B5429" s="203"/>
      <c r="C5429" s="204"/>
      <c r="D5429" s="204"/>
      <c r="E5429" s="204"/>
      <c r="F5429" s="204"/>
      <c r="G5429" s="204"/>
      <c r="H5429" s="131"/>
      <c r="I5429" s="204"/>
      <c r="J5429" s="204"/>
      <c r="K5429" s="205"/>
      <c r="L5429" s="205"/>
      <c r="M5429" s="205"/>
      <c r="N5429" s="227">
        <f>Table7[[#This Row],[Drug Cost]]+Table7[[#This Row],[Drug Markup]]+Table7[[#This Row],[Drug Dispensing Fee]]</f>
        <v>0</v>
      </c>
      <c r="O5429" s="132"/>
      <c r="P5429" s="205">
        <f>Table7[[#This Row],[Total Drug Cost]]-Table7[[#This Row],[Total Third-party Pay]]</f>
        <v>0</v>
      </c>
      <c r="Q5429" s="205"/>
      <c r="R5429" s="70" t="e">
        <f>VLOOKUP(Table7[[#This Row],[Patient PHN]],'[1]MASTER LIST'!$C:$D,2,FALSE)</f>
        <v>#N/A</v>
      </c>
    </row>
    <row r="5430" spans="1:18" x14ac:dyDescent="0.25">
      <c r="A5430" s="202"/>
      <c r="B5430" s="203"/>
      <c r="C5430" s="204"/>
      <c r="D5430" s="204"/>
      <c r="E5430" s="204"/>
      <c r="F5430" s="204"/>
      <c r="G5430" s="204"/>
      <c r="H5430" s="131"/>
      <c r="I5430" s="204"/>
      <c r="J5430" s="204"/>
      <c r="K5430" s="205"/>
      <c r="L5430" s="205"/>
      <c r="M5430" s="205"/>
      <c r="N5430" s="227">
        <f>Table7[[#This Row],[Drug Cost]]+Table7[[#This Row],[Drug Markup]]+Table7[[#This Row],[Drug Dispensing Fee]]</f>
        <v>0</v>
      </c>
      <c r="O5430" s="132"/>
      <c r="P5430" s="205">
        <f>Table7[[#This Row],[Total Drug Cost]]-Table7[[#This Row],[Total Third-party Pay]]</f>
        <v>0</v>
      </c>
      <c r="Q5430" s="205"/>
      <c r="R5430" s="70" t="e">
        <f>VLOOKUP(Table7[[#This Row],[Patient PHN]],'[1]MASTER LIST'!$C:$D,2,FALSE)</f>
        <v>#N/A</v>
      </c>
    </row>
    <row r="5431" spans="1:18" x14ac:dyDescent="0.25">
      <c r="A5431" s="202"/>
      <c r="B5431" s="203"/>
      <c r="C5431" s="204"/>
      <c r="D5431" s="204"/>
      <c r="E5431" s="204"/>
      <c r="F5431" s="204"/>
      <c r="G5431" s="204"/>
      <c r="H5431" s="131"/>
      <c r="I5431" s="204"/>
      <c r="J5431" s="204"/>
      <c r="K5431" s="205"/>
      <c r="L5431" s="205"/>
      <c r="M5431" s="205"/>
      <c r="N5431" s="227">
        <f>Table7[[#This Row],[Drug Cost]]+Table7[[#This Row],[Drug Markup]]+Table7[[#This Row],[Drug Dispensing Fee]]</f>
        <v>0</v>
      </c>
      <c r="O5431" s="132"/>
      <c r="P5431" s="205">
        <f>Table7[[#This Row],[Total Drug Cost]]-Table7[[#This Row],[Total Third-party Pay]]</f>
        <v>0</v>
      </c>
      <c r="Q5431" s="205"/>
      <c r="R5431" s="70" t="e">
        <f>VLOOKUP(Table7[[#This Row],[Patient PHN]],'[1]MASTER LIST'!$C:$D,2,FALSE)</f>
        <v>#N/A</v>
      </c>
    </row>
    <row r="5432" spans="1:18" x14ac:dyDescent="0.25">
      <c r="A5432" s="202"/>
      <c r="B5432" s="203"/>
      <c r="C5432" s="204"/>
      <c r="D5432" s="204"/>
      <c r="E5432" s="204"/>
      <c r="F5432" s="204"/>
      <c r="G5432" s="204"/>
      <c r="H5432" s="131"/>
      <c r="I5432" s="204"/>
      <c r="J5432" s="204"/>
      <c r="K5432" s="205"/>
      <c r="L5432" s="205"/>
      <c r="M5432" s="205"/>
      <c r="N5432" s="227">
        <f>Table7[[#This Row],[Drug Cost]]+Table7[[#This Row],[Drug Markup]]+Table7[[#This Row],[Drug Dispensing Fee]]</f>
        <v>0</v>
      </c>
      <c r="O5432" s="132"/>
      <c r="P5432" s="205">
        <f>Table7[[#This Row],[Total Drug Cost]]-Table7[[#This Row],[Total Third-party Pay]]</f>
        <v>0</v>
      </c>
      <c r="Q5432" s="205"/>
      <c r="R5432" s="70" t="e">
        <f>VLOOKUP(Table7[[#This Row],[Patient PHN]],'[1]MASTER LIST'!$C:$D,2,FALSE)</f>
        <v>#N/A</v>
      </c>
    </row>
    <row r="5433" spans="1:18" x14ac:dyDescent="0.25">
      <c r="A5433" s="202"/>
      <c r="B5433" s="203"/>
      <c r="C5433" s="204"/>
      <c r="D5433" s="204"/>
      <c r="E5433" s="204"/>
      <c r="F5433" s="204"/>
      <c r="G5433" s="204"/>
      <c r="H5433" s="131"/>
      <c r="I5433" s="204"/>
      <c r="J5433" s="204"/>
      <c r="K5433" s="205"/>
      <c r="L5433" s="205"/>
      <c r="M5433" s="205"/>
      <c r="N5433" s="227">
        <f>Table7[[#This Row],[Drug Cost]]+Table7[[#This Row],[Drug Markup]]+Table7[[#This Row],[Drug Dispensing Fee]]</f>
        <v>0</v>
      </c>
      <c r="O5433" s="132"/>
      <c r="P5433" s="205">
        <f>Table7[[#This Row],[Total Drug Cost]]-Table7[[#This Row],[Total Third-party Pay]]</f>
        <v>0</v>
      </c>
      <c r="Q5433" s="205"/>
      <c r="R5433" s="70" t="e">
        <f>VLOOKUP(Table7[[#This Row],[Patient PHN]],'[1]MASTER LIST'!$C:$D,2,FALSE)</f>
        <v>#N/A</v>
      </c>
    </row>
    <row r="5434" spans="1:18" x14ac:dyDescent="0.25">
      <c r="A5434" s="202"/>
      <c r="B5434" s="203"/>
      <c r="C5434" s="204"/>
      <c r="D5434" s="204"/>
      <c r="E5434" s="204"/>
      <c r="F5434" s="204"/>
      <c r="G5434" s="204"/>
      <c r="H5434" s="131"/>
      <c r="I5434" s="204"/>
      <c r="J5434" s="204"/>
      <c r="K5434" s="205"/>
      <c r="L5434" s="205"/>
      <c r="M5434" s="205"/>
      <c r="N5434" s="227">
        <f>Table7[[#This Row],[Drug Cost]]+Table7[[#This Row],[Drug Markup]]+Table7[[#This Row],[Drug Dispensing Fee]]</f>
        <v>0</v>
      </c>
      <c r="O5434" s="132"/>
      <c r="P5434" s="205">
        <f>Table7[[#This Row],[Total Drug Cost]]-Table7[[#This Row],[Total Third-party Pay]]</f>
        <v>0</v>
      </c>
      <c r="Q5434" s="205"/>
      <c r="R5434" s="70" t="e">
        <f>VLOOKUP(Table7[[#This Row],[Patient PHN]],'[1]MASTER LIST'!$C:$D,2,FALSE)</f>
        <v>#N/A</v>
      </c>
    </row>
    <row r="5435" spans="1:18" x14ac:dyDescent="0.25">
      <c r="A5435" s="202"/>
      <c r="B5435" s="203"/>
      <c r="C5435" s="204"/>
      <c r="D5435" s="204"/>
      <c r="E5435" s="204"/>
      <c r="F5435" s="204"/>
      <c r="G5435" s="204"/>
      <c r="H5435" s="131"/>
      <c r="I5435" s="204"/>
      <c r="J5435" s="204"/>
      <c r="K5435" s="205"/>
      <c r="L5435" s="205"/>
      <c r="M5435" s="205"/>
      <c r="N5435" s="227">
        <f>Table7[[#This Row],[Drug Cost]]+Table7[[#This Row],[Drug Markup]]+Table7[[#This Row],[Drug Dispensing Fee]]</f>
        <v>0</v>
      </c>
      <c r="O5435" s="132"/>
      <c r="P5435" s="205">
        <f>Table7[[#This Row],[Total Drug Cost]]-Table7[[#This Row],[Total Third-party Pay]]</f>
        <v>0</v>
      </c>
      <c r="Q5435" s="205"/>
      <c r="R5435" s="70" t="e">
        <f>VLOOKUP(Table7[[#This Row],[Patient PHN]],'[1]MASTER LIST'!$C:$D,2,FALSE)</f>
        <v>#N/A</v>
      </c>
    </row>
    <row r="5436" spans="1:18" x14ac:dyDescent="0.25">
      <c r="A5436" s="202"/>
      <c r="B5436" s="203"/>
      <c r="C5436" s="204"/>
      <c r="D5436" s="204"/>
      <c r="E5436" s="204"/>
      <c r="F5436" s="204"/>
      <c r="G5436" s="204"/>
      <c r="H5436" s="131"/>
      <c r="I5436" s="204"/>
      <c r="J5436" s="204"/>
      <c r="K5436" s="205"/>
      <c r="L5436" s="205"/>
      <c r="M5436" s="205"/>
      <c r="N5436" s="227">
        <f>Table7[[#This Row],[Drug Cost]]+Table7[[#This Row],[Drug Markup]]+Table7[[#This Row],[Drug Dispensing Fee]]</f>
        <v>0</v>
      </c>
      <c r="O5436" s="132"/>
      <c r="P5436" s="205">
        <f>Table7[[#This Row],[Total Drug Cost]]-Table7[[#This Row],[Total Third-party Pay]]</f>
        <v>0</v>
      </c>
      <c r="Q5436" s="205"/>
      <c r="R5436" s="70" t="e">
        <f>VLOOKUP(Table7[[#This Row],[Patient PHN]],'[1]MASTER LIST'!$C:$D,2,FALSE)</f>
        <v>#N/A</v>
      </c>
    </row>
    <row r="5437" spans="1:18" x14ac:dyDescent="0.25">
      <c r="A5437" s="202"/>
      <c r="B5437" s="203"/>
      <c r="C5437" s="204"/>
      <c r="D5437" s="204"/>
      <c r="E5437" s="204"/>
      <c r="F5437" s="204"/>
      <c r="G5437" s="204"/>
      <c r="H5437" s="131"/>
      <c r="I5437" s="204"/>
      <c r="J5437" s="204"/>
      <c r="K5437" s="205"/>
      <c r="L5437" s="205"/>
      <c r="M5437" s="205"/>
      <c r="N5437" s="227">
        <f>Table7[[#This Row],[Drug Cost]]+Table7[[#This Row],[Drug Markup]]+Table7[[#This Row],[Drug Dispensing Fee]]</f>
        <v>0</v>
      </c>
      <c r="O5437" s="132"/>
      <c r="P5437" s="205">
        <f>Table7[[#This Row],[Total Drug Cost]]-Table7[[#This Row],[Total Third-party Pay]]</f>
        <v>0</v>
      </c>
      <c r="Q5437" s="205"/>
      <c r="R5437" s="70" t="e">
        <f>VLOOKUP(Table7[[#This Row],[Patient PHN]],'[1]MASTER LIST'!$C:$D,2,FALSE)</f>
        <v>#N/A</v>
      </c>
    </row>
    <row r="5438" spans="1:18" x14ac:dyDescent="0.25">
      <c r="A5438" s="202"/>
      <c r="B5438" s="203"/>
      <c r="C5438" s="204"/>
      <c r="D5438" s="204"/>
      <c r="E5438" s="204"/>
      <c r="F5438" s="204"/>
      <c r="G5438" s="204"/>
      <c r="H5438" s="131"/>
      <c r="I5438" s="204"/>
      <c r="J5438" s="204"/>
      <c r="K5438" s="205"/>
      <c r="L5438" s="205"/>
      <c r="M5438" s="205"/>
      <c r="N5438" s="227">
        <f>Table7[[#This Row],[Drug Cost]]+Table7[[#This Row],[Drug Markup]]+Table7[[#This Row],[Drug Dispensing Fee]]</f>
        <v>0</v>
      </c>
      <c r="O5438" s="132"/>
      <c r="P5438" s="205">
        <f>Table7[[#This Row],[Total Drug Cost]]-Table7[[#This Row],[Total Third-party Pay]]</f>
        <v>0</v>
      </c>
      <c r="Q5438" s="205"/>
      <c r="R5438" s="70" t="e">
        <f>VLOOKUP(Table7[[#This Row],[Patient PHN]],'[1]MASTER LIST'!$C:$D,2,FALSE)</f>
        <v>#N/A</v>
      </c>
    </row>
    <row r="5439" spans="1:18" x14ac:dyDescent="0.25">
      <c r="A5439" s="202"/>
      <c r="B5439" s="203"/>
      <c r="C5439" s="204"/>
      <c r="D5439" s="204"/>
      <c r="E5439" s="204"/>
      <c r="F5439" s="204"/>
      <c r="G5439" s="204"/>
      <c r="H5439" s="131"/>
      <c r="I5439" s="204"/>
      <c r="J5439" s="204"/>
      <c r="K5439" s="205"/>
      <c r="L5439" s="205"/>
      <c r="M5439" s="205"/>
      <c r="N5439" s="227">
        <f>Table7[[#This Row],[Drug Cost]]+Table7[[#This Row],[Drug Markup]]+Table7[[#This Row],[Drug Dispensing Fee]]</f>
        <v>0</v>
      </c>
      <c r="O5439" s="132"/>
      <c r="P5439" s="205">
        <f>Table7[[#This Row],[Total Drug Cost]]-Table7[[#This Row],[Total Third-party Pay]]</f>
        <v>0</v>
      </c>
      <c r="Q5439" s="205"/>
      <c r="R5439" s="70" t="e">
        <f>VLOOKUP(Table7[[#This Row],[Patient PHN]],'[1]MASTER LIST'!$C:$D,2,FALSE)</f>
        <v>#N/A</v>
      </c>
    </row>
    <row r="5440" spans="1:18" x14ac:dyDescent="0.25">
      <c r="A5440" s="202"/>
      <c r="B5440" s="203"/>
      <c r="C5440" s="204"/>
      <c r="D5440" s="204"/>
      <c r="E5440" s="204"/>
      <c r="F5440" s="204"/>
      <c r="G5440" s="204"/>
      <c r="H5440" s="131"/>
      <c r="I5440" s="204"/>
      <c r="J5440" s="204"/>
      <c r="K5440" s="205"/>
      <c r="L5440" s="205"/>
      <c r="M5440" s="205"/>
      <c r="N5440" s="227">
        <f>Table7[[#This Row],[Drug Cost]]+Table7[[#This Row],[Drug Markup]]+Table7[[#This Row],[Drug Dispensing Fee]]</f>
        <v>0</v>
      </c>
      <c r="O5440" s="132"/>
      <c r="P5440" s="205">
        <f>Table7[[#This Row],[Total Drug Cost]]-Table7[[#This Row],[Total Third-party Pay]]</f>
        <v>0</v>
      </c>
      <c r="Q5440" s="205"/>
      <c r="R5440" s="70" t="e">
        <f>VLOOKUP(Table7[[#This Row],[Patient PHN]],'[1]MASTER LIST'!$C:$D,2,FALSE)</f>
        <v>#N/A</v>
      </c>
    </row>
    <row r="5441" spans="1:18" x14ac:dyDescent="0.25">
      <c r="A5441" s="202"/>
      <c r="B5441" s="203"/>
      <c r="C5441" s="204"/>
      <c r="D5441" s="204"/>
      <c r="E5441" s="204"/>
      <c r="F5441" s="204"/>
      <c r="G5441" s="204"/>
      <c r="H5441" s="131"/>
      <c r="I5441" s="204"/>
      <c r="J5441" s="204"/>
      <c r="K5441" s="205"/>
      <c r="L5441" s="205"/>
      <c r="M5441" s="205"/>
      <c r="N5441" s="227">
        <f>Table7[[#This Row],[Drug Cost]]+Table7[[#This Row],[Drug Markup]]+Table7[[#This Row],[Drug Dispensing Fee]]</f>
        <v>0</v>
      </c>
      <c r="O5441" s="132"/>
      <c r="P5441" s="205">
        <f>Table7[[#This Row],[Total Drug Cost]]-Table7[[#This Row],[Total Third-party Pay]]</f>
        <v>0</v>
      </c>
      <c r="Q5441" s="205"/>
      <c r="R5441" s="70" t="e">
        <f>VLOOKUP(Table7[[#This Row],[Patient PHN]],'[1]MASTER LIST'!$C:$D,2,FALSE)</f>
        <v>#N/A</v>
      </c>
    </row>
    <row r="5442" spans="1:18" x14ac:dyDescent="0.25">
      <c r="A5442" s="202"/>
      <c r="B5442" s="203"/>
      <c r="C5442" s="204"/>
      <c r="D5442" s="204"/>
      <c r="E5442" s="204"/>
      <c r="F5442" s="204"/>
      <c r="G5442" s="204"/>
      <c r="H5442" s="131"/>
      <c r="I5442" s="204"/>
      <c r="J5442" s="204"/>
      <c r="K5442" s="205"/>
      <c r="L5442" s="205"/>
      <c r="M5442" s="205"/>
      <c r="N5442" s="227">
        <f>Table7[[#This Row],[Drug Cost]]+Table7[[#This Row],[Drug Markup]]+Table7[[#This Row],[Drug Dispensing Fee]]</f>
        <v>0</v>
      </c>
      <c r="O5442" s="132"/>
      <c r="P5442" s="205">
        <f>Table7[[#This Row],[Total Drug Cost]]-Table7[[#This Row],[Total Third-party Pay]]</f>
        <v>0</v>
      </c>
      <c r="Q5442" s="205"/>
      <c r="R5442" s="70" t="e">
        <f>VLOOKUP(Table7[[#This Row],[Patient PHN]],'[1]MASTER LIST'!$C:$D,2,FALSE)</f>
        <v>#N/A</v>
      </c>
    </row>
    <row r="5443" spans="1:18" x14ac:dyDescent="0.25">
      <c r="A5443" s="202"/>
      <c r="B5443" s="203"/>
      <c r="C5443" s="204"/>
      <c r="D5443" s="204"/>
      <c r="E5443" s="204"/>
      <c r="F5443" s="204"/>
      <c r="G5443" s="204"/>
      <c r="H5443" s="131"/>
      <c r="I5443" s="204"/>
      <c r="J5443" s="204"/>
      <c r="K5443" s="205"/>
      <c r="L5443" s="205"/>
      <c r="M5443" s="205"/>
      <c r="N5443" s="227">
        <f>Table7[[#This Row],[Drug Cost]]+Table7[[#This Row],[Drug Markup]]+Table7[[#This Row],[Drug Dispensing Fee]]</f>
        <v>0</v>
      </c>
      <c r="O5443" s="132"/>
      <c r="P5443" s="205">
        <f>Table7[[#This Row],[Total Drug Cost]]-Table7[[#This Row],[Total Third-party Pay]]</f>
        <v>0</v>
      </c>
      <c r="Q5443" s="205"/>
      <c r="R5443" s="70" t="e">
        <f>VLOOKUP(Table7[[#This Row],[Patient PHN]],'[1]MASTER LIST'!$C:$D,2,FALSE)</f>
        <v>#N/A</v>
      </c>
    </row>
    <row r="5444" spans="1:18" x14ac:dyDescent="0.25">
      <c r="A5444" s="202"/>
      <c r="B5444" s="203"/>
      <c r="C5444" s="204"/>
      <c r="D5444" s="204"/>
      <c r="E5444" s="204"/>
      <c r="F5444" s="204"/>
      <c r="G5444" s="204"/>
      <c r="H5444" s="131"/>
      <c r="I5444" s="204"/>
      <c r="J5444" s="204"/>
      <c r="K5444" s="205"/>
      <c r="L5444" s="205"/>
      <c r="M5444" s="205"/>
      <c r="N5444" s="227">
        <f>Table7[[#This Row],[Drug Cost]]+Table7[[#This Row],[Drug Markup]]+Table7[[#This Row],[Drug Dispensing Fee]]</f>
        <v>0</v>
      </c>
      <c r="O5444" s="132"/>
      <c r="P5444" s="205">
        <f>Table7[[#This Row],[Total Drug Cost]]-Table7[[#This Row],[Total Third-party Pay]]</f>
        <v>0</v>
      </c>
      <c r="Q5444" s="205"/>
      <c r="R5444" s="70" t="e">
        <f>VLOOKUP(Table7[[#This Row],[Patient PHN]],'[1]MASTER LIST'!$C:$D,2,FALSE)</f>
        <v>#N/A</v>
      </c>
    </row>
    <row r="5445" spans="1:18" x14ac:dyDescent="0.25">
      <c r="A5445" s="202"/>
      <c r="B5445" s="203"/>
      <c r="C5445" s="204"/>
      <c r="D5445" s="204"/>
      <c r="E5445" s="204"/>
      <c r="F5445" s="204"/>
      <c r="G5445" s="204"/>
      <c r="H5445" s="131"/>
      <c r="I5445" s="204"/>
      <c r="J5445" s="204"/>
      <c r="K5445" s="205"/>
      <c r="L5445" s="205"/>
      <c r="M5445" s="205"/>
      <c r="N5445" s="227">
        <f>Table7[[#This Row],[Drug Cost]]+Table7[[#This Row],[Drug Markup]]+Table7[[#This Row],[Drug Dispensing Fee]]</f>
        <v>0</v>
      </c>
      <c r="O5445" s="132"/>
      <c r="P5445" s="205">
        <f>Table7[[#This Row],[Total Drug Cost]]-Table7[[#This Row],[Total Third-party Pay]]</f>
        <v>0</v>
      </c>
      <c r="Q5445" s="205"/>
      <c r="R5445" s="70" t="e">
        <f>VLOOKUP(Table7[[#This Row],[Patient PHN]],'[1]MASTER LIST'!$C:$D,2,FALSE)</f>
        <v>#N/A</v>
      </c>
    </row>
    <row r="5446" spans="1:18" x14ac:dyDescent="0.25">
      <c r="A5446" s="202"/>
      <c r="B5446" s="203"/>
      <c r="C5446" s="204"/>
      <c r="D5446" s="204"/>
      <c r="E5446" s="204"/>
      <c r="F5446" s="204"/>
      <c r="G5446" s="204"/>
      <c r="H5446" s="131"/>
      <c r="I5446" s="204"/>
      <c r="J5446" s="204"/>
      <c r="K5446" s="205"/>
      <c r="L5446" s="205"/>
      <c r="M5446" s="205"/>
      <c r="N5446" s="227">
        <f>Table7[[#This Row],[Drug Cost]]+Table7[[#This Row],[Drug Markup]]+Table7[[#This Row],[Drug Dispensing Fee]]</f>
        <v>0</v>
      </c>
      <c r="O5446" s="132"/>
      <c r="P5446" s="205">
        <f>Table7[[#This Row],[Total Drug Cost]]-Table7[[#This Row],[Total Third-party Pay]]</f>
        <v>0</v>
      </c>
      <c r="Q5446" s="205"/>
      <c r="R5446" s="70" t="e">
        <f>VLOOKUP(Table7[[#This Row],[Patient PHN]],'[1]MASTER LIST'!$C:$D,2,FALSE)</f>
        <v>#N/A</v>
      </c>
    </row>
    <row r="5447" spans="1:18" x14ac:dyDescent="0.25">
      <c r="A5447" s="202"/>
      <c r="B5447" s="203"/>
      <c r="C5447" s="204"/>
      <c r="D5447" s="204"/>
      <c r="E5447" s="204"/>
      <c r="F5447" s="204"/>
      <c r="G5447" s="204"/>
      <c r="H5447" s="131"/>
      <c r="I5447" s="204"/>
      <c r="J5447" s="204"/>
      <c r="K5447" s="205"/>
      <c r="L5447" s="205"/>
      <c r="M5447" s="205"/>
      <c r="N5447" s="227">
        <f>Table7[[#This Row],[Drug Cost]]+Table7[[#This Row],[Drug Markup]]+Table7[[#This Row],[Drug Dispensing Fee]]</f>
        <v>0</v>
      </c>
      <c r="O5447" s="132"/>
      <c r="P5447" s="205">
        <f>Table7[[#This Row],[Total Drug Cost]]-Table7[[#This Row],[Total Third-party Pay]]</f>
        <v>0</v>
      </c>
      <c r="Q5447" s="205"/>
      <c r="R5447" s="70" t="e">
        <f>VLOOKUP(Table7[[#This Row],[Patient PHN]],'[1]MASTER LIST'!$C:$D,2,FALSE)</f>
        <v>#N/A</v>
      </c>
    </row>
    <row r="5448" spans="1:18" x14ac:dyDescent="0.25">
      <c r="A5448" s="202"/>
      <c r="B5448" s="203"/>
      <c r="C5448" s="204"/>
      <c r="D5448" s="204"/>
      <c r="E5448" s="204"/>
      <c r="F5448" s="204"/>
      <c r="G5448" s="204"/>
      <c r="H5448" s="131"/>
      <c r="I5448" s="204"/>
      <c r="J5448" s="204"/>
      <c r="K5448" s="205"/>
      <c r="L5448" s="205"/>
      <c r="M5448" s="205"/>
      <c r="N5448" s="227">
        <f>Table7[[#This Row],[Drug Cost]]+Table7[[#This Row],[Drug Markup]]+Table7[[#This Row],[Drug Dispensing Fee]]</f>
        <v>0</v>
      </c>
      <c r="O5448" s="132"/>
      <c r="P5448" s="205">
        <f>Table7[[#This Row],[Total Drug Cost]]-Table7[[#This Row],[Total Third-party Pay]]</f>
        <v>0</v>
      </c>
      <c r="Q5448" s="205"/>
      <c r="R5448" s="70" t="e">
        <f>VLOOKUP(Table7[[#This Row],[Patient PHN]],'[1]MASTER LIST'!$C:$D,2,FALSE)</f>
        <v>#N/A</v>
      </c>
    </row>
    <row r="5449" spans="1:18" x14ac:dyDescent="0.25">
      <c r="A5449" s="202"/>
      <c r="B5449" s="203"/>
      <c r="C5449" s="204"/>
      <c r="D5449" s="204"/>
      <c r="E5449" s="204"/>
      <c r="F5449" s="204"/>
      <c r="G5449" s="204"/>
      <c r="H5449" s="131"/>
      <c r="I5449" s="204"/>
      <c r="J5449" s="204"/>
      <c r="K5449" s="205"/>
      <c r="L5449" s="205"/>
      <c r="M5449" s="205"/>
      <c r="N5449" s="227">
        <f>Table7[[#This Row],[Drug Cost]]+Table7[[#This Row],[Drug Markup]]+Table7[[#This Row],[Drug Dispensing Fee]]</f>
        <v>0</v>
      </c>
      <c r="O5449" s="132"/>
      <c r="P5449" s="205">
        <f>Table7[[#This Row],[Total Drug Cost]]-Table7[[#This Row],[Total Third-party Pay]]</f>
        <v>0</v>
      </c>
      <c r="Q5449" s="205"/>
      <c r="R5449" s="70" t="e">
        <f>VLOOKUP(Table7[[#This Row],[Patient PHN]],'[1]MASTER LIST'!$C:$D,2,FALSE)</f>
        <v>#N/A</v>
      </c>
    </row>
    <row r="5450" spans="1:18" x14ac:dyDescent="0.25">
      <c r="A5450" s="202"/>
      <c r="B5450" s="203"/>
      <c r="C5450" s="204"/>
      <c r="D5450" s="204"/>
      <c r="E5450" s="204"/>
      <c r="F5450" s="204"/>
      <c r="G5450" s="204"/>
      <c r="H5450" s="131"/>
      <c r="I5450" s="204"/>
      <c r="J5450" s="204"/>
      <c r="K5450" s="205"/>
      <c r="L5450" s="205"/>
      <c r="M5450" s="205"/>
      <c r="N5450" s="227">
        <f>Table7[[#This Row],[Drug Cost]]+Table7[[#This Row],[Drug Markup]]+Table7[[#This Row],[Drug Dispensing Fee]]</f>
        <v>0</v>
      </c>
      <c r="O5450" s="132"/>
      <c r="P5450" s="205">
        <f>Table7[[#This Row],[Total Drug Cost]]-Table7[[#This Row],[Total Third-party Pay]]</f>
        <v>0</v>
      </c>
      <c r="Q5450" s="205"/>
      <c r="R5450" s="70" t="e">
        <f>VLOOKUP(Table7[[#This Row],[Patient PHN]],'[1]MASTER LIST'!$C:$D,2,FALSE)</f>
        <v>#N/A</v>
      </c>
    </row>
    <row r="5451" spans="1:18" x14ac:dyDescent="0.25">
      <c r="A5451" s="202"/>
      <c r="B5451" s="203"/>
      <c r="C5451" s="204"/>
      <c r="D5451" s="204"/>
      <c r="E5451" s="204"/>
      <c r="F5451" s="204"/>
      <c r="G5451" s="204"/>
      <c r="H5451" s="131"/>
      <c r="I5451" s="204"/>
      <c r="J5451" s="204"/>
      <c r="K5451" s="205"/>
      <c r="L5451" s="205"/>
      <c r="M5451" s="205"/>
      <c r="N5451" s="227">
        <f>Table7[[#This Row],[Drug Cost]]+Table7[[#This Row],[Drug Markup]]+Table7[[#This Row],[Drug Dispensing Fee]]</f>
        <v>0</v>
      </c>
      <c r="O5451" s="132"/>
      <c r="P5451" s="205">
        <f>Table7[[#This Row],[Total Drug Cost]]-Table7[[#This Row],[Total Third-party Pay]]</f>
        <v>0</v>
      </c>
      <c r="Q5451" s="205"/>
      <c r="R5451" s="70" t="e">
        <f>VLOOKUP(Table7[[#This Row],[Patient PHN]],'[1]MASTER LIST'!$C:$D,2,FALSE)</f>
        <v>#N/A</v>
      </c>
    </row>
    <row r="5452" spans="1:18" x14ac:dyDescent="0.25">
      <c r="A5452" s="202"/>
      <c r="B5452" s="203"/>
      <c r="C5452" s="204"/>
      <c r="D5452" s="204"/>
      <c r="E5452" s="204"/>
      <c r="F5452" s="204"/>
      <c r="G5452" s="204"/>
      <c r="H5452" s="131"/>
      <c r="I5452" s="204"/>
      <c r="J5452" s="204"/>
      <c r="K5452" s="205"/>
      <c r="L5452" s="205"/>
      <c r="M5452" s="205"/>
      <c r="N5452" s="227">
        <f>Table7[[#This Row],[Drug Cost]]+Table7[[#This Row],[Drug Markup]]+Table7[[#This Row],[Drug Dispensing Fee]]</f>
        <v>0</v>
      </c>
      <c r="O5452" s="132"/>
      <c r="P5452" s="205">
        <f>Table7[[#This Row],[Total Drug Cost]]-Table7[[#This Row],[Total Third-party Pay]]</f>
        <v>0</v>
      </c>
      <c r="Q5452" s="205"/>
      <c r="R5452" s="70" t="e">
        <f>VLOOKUP(Table7[[#This Row],[Patient PHN]],'[1]MASTER LIST'!$C:$D,2,FALSE)</f>
        <v>#N/A</v>
      </c>
    </row>
    <row r="5453" spans="1:18" x14ac:dyDescent="0.25">
      <c r="A5453" s="202"/>
      <c r="B5453" s="203"/>
      <c r="C5453" s="204"/>
      <c r="D5453" s="204"/>
      <c r="E5453" s="204"/>
      <c r="F5453" s="204"/>
      <c r="G5453" s="204"/>
      <c r="H5453" s="131"/>
      <c r="I5453" s="204"/>
      <c r="J5453" s="204"/>
      <c r="K5453" s="205"/>
      <c r="L5453" s="205"/>
      <c r="M5453" s="205"/>
      <c r="N5453" s="227">
        <f>Table7[[#This Row],[Drug Cost]]+Table7[[#This Row],[Drug Markup]]+Table7[[#This Row],[Drug Dispensing Fee]]</f>
        <v>0</v>
      </c>
      <c r="O5453" s="132"/>
      <c r="P5453" s="205">
        <f>Table7[[#This Row],[Total Drug Cost]]-Table7[[#This Row],[Total Third-party Pay]]</f>
        <v>0</v>
      </c>
      <c r="Q5453" s="205"/>
      <c r="R5453" s="70" t="e">
        <f>VLOOKUP(Table7[[#This Row],[Patient PHN]],'[1]MASTER LIST'!$C:$D,2,FALSE)</f>
        <v>#N/A</v>
      </c>
    </row>
    <row r="5454" spans="1:18" x14ac:dyDescent="0.25">
      <c r="A5454" s="202"/>
      <c r="B5454" s="203"/>
      <c r="C5454" s="204"/>
      <c r="D5454" s="204"/>
      <c r="E5454" s="204"/>
      <c r="F5454" s="204"/>
      <c r="G5454" s="204"/>
      <c r="H5454" s="131"/>
      <c r="I5454" s="204"/>
      <c r="J5454" s="204"/>
      <c r="K5454" s="205"/>
      <c r="L5454" s="205"/>
      <c r="M5454" s="205"/>
      <c r="N5454" s="227">
        <f>Table7[[#This Row],[Drug Cost]]+Table7[[#This Row],[Drug Markup]]+Table7[[#This Row],[Drug Dispensing Fee]]</f>
        <v>0</v>
      </c>
      <c r="O5454" s="132"/>
      <c r="P5454" s="205">
        <f>Table7[[#This Row],[Total Drug Cost]]-Table7[[#This Row],[Total Third-party Pay]]</f>
        <v>0</v>
      </c>
      <c r="Q5454" s="205"/>
      <c r="R5454" s="70" t="e">
        <f>VLOOKUP(Table7[[#This Row],[Patient PHN]],'[1]MASTER LIST'!$C:$D,2,FALSE)</f>
        <v>#N/A</v>
      </c>
    </row>
    <row r="5455" spans="1:18" x14ac:dyDescent="0.25">
      <c r="A5455" s="202"/>
      <c r="B5455" s="203"/>
      <c r="C5455" s="204"/>
      <c r="D5455" s="204"/>
      <c r="E5455" s="204"/>
      <c r="F5455" s="204"/>
      <c r="G5455" s="204"/>
      <c r="H5455" s="131"/>
      <c r="I5455" s="204"/>
      <c r="J5455" s="204"/>
      <c r="K5455" s="205"/>
      <c r="L5455" s="205"/>
      <c r="M5455" s="205"/>
      <c r="N5455" s="227">
        <f>Table7[[#This Row],[Drug Cost]]+Table7[[#This Row],[Drug Markup]]+Table7[[#This Row],[Drug Dispensing Fee]]</f>
        <v>0</v>
      </c>
      <c r="O5455" s="132"/>
      <c r="P5455" s="205">
        <f>Table7[[#This Row],[Total Drug Cost]]-Table7[[#This Row],[Total Third-party Pay]]</f>
        <v>0</v>
      </c>
      <c r="Q5455" s="205"/>
      <c r="R5455" s="70" t="e">
        <f>VLOOKUP(Table7[[#This Row],[Patient PHN]],'[1]MASTER LIST'!$C:$D,2,FALSE)</f>
        <v>#N/A</v>
      </c>
    </row>
    <row r="5456" spans="1:18" x14ac:dyDescent="0.25">
      <c r="A5456" s="202"/>
      <c r="B5456" s="203"/>
      <c r="C5456" s="204"/>
      <c r="D5456" s="204"/>
      <c r="E5456" s="204"/>
      <c r="F5456" s="204"/>
      <c r="G5456" s="204"/>
      <c r="H5456" s="131"/>
      <c r="I5456" s="204"/>
      <c r="J5456" s="204"/>
      <c r="K5456" s="205"/>
      <c r="L5456" s="205"/>
      <c r="M5456" s="205"/>
      <c r="N5456" s="227">
        <f>Table7[[#This Row],[Drug Cost]]+Table7[[#This Row],[Drug Markup]]+Table7[[#This Row],[Drug Dispensing Fee]]</f>
        <v>0</v>
      </c>
      <c r="O5456" s="132"/>
      <c r="P5456" s="205">
        <f>Table7[[#This Row],[Total Drug Cost]]-Table7[[#This Row],[Total Third-party Pay]]</f>
        <v>0</v>
      </c>
      <c r="Q5456" s="205"/>
      <c r="R5456" s="70" t="e">
        <f>VLOOKUP(Table7[[#This Row],[Patient PHN]],'[1]MASTER LIST'!$C:$D,2,FALSE)</f>
        <v>#N/A</v>
      </c>
    </row>
    <row r="5457" spans="1:18" x14ac:dyDescent="0.25">
      <c r="A5457" s="202"/>
      <c r="B5457" s="203"/>
      <c r="C5457" s="204"/>
      <c r="D5457" s="204"/>
      <c r="E5457" s="204"/>
      <c r="F5457" s="204"/>
      <c r="G5457" s="204"/>
      <c r="H5457" s="131"/>
      <c r="I5457" s="204"/>
      <c r="J5457" s="204"/>
      <c r="K5457" s="205"/>
      <c r="L5457" s="205"/>
      <c r="M5457" s="205"/>
      <c r="N5457" s="227">
        <f>Table7[[#This Row],[Drug Cost]]+Table7[[#This Row],[Drug Markup]]+Table7[[#This Row],[Drug Dispensing Fee]]</f>
        <v>0</v>
      </c>
      <c r="O5457" s="132"/>
      <c r="P5457" s="205">
        <f>Table7[[#This Row],[Total Drug Cost]]-Table7[[#This Row],[Total Third-party Pay]]</f>
        <v>0</v>
      </c>
      <c r="Q5457" s="205"/>
      <c r="R5457" s="70" t="e">
        <f>VLOOKUP(Table7[[#This Row],[Patient PHN]],'[1]MASTER LIST'!$C:$D,2,FALSE)</f>
        <v>#N/A</v>
      </c>
    </row>
    <row r="5458" spans="1:18" x14ac:dyDescent="0.25">
      <c r="A5458" s="202"/>
      <c r="B5458" s="203"/>
      <c r="C5458" s="204"/>
      <c r="D5458" s="204"/>
      <c r="E5458" s="204"/>
      <c r="F5458" s="204"/>
      <c r="G5458" s="204"/>
      <c r="H5458" s="131"/>
      <c r="I5458" s="204"/>
      <c r="J5458" s="204"/>
      <c r="K5458" s="205"/>
      <c r="L5458" s="205"/>
      <c r="M5458" s="205"/>
      <c r="N5458" s="227">
        <f>Table7[[#This Row],[Drug Cost]]+Table7[[#This Row],[Drug Markup]]+Table7[[#This Row],[Drug Dispensing Fee]]</f>
        <v>0</v>
      </c>
      <c r="O5458" s="132"/>
      <c r="P5458" s="205">
        <f>Table7[[#This Row],[Total Drug Cost]]-Table7[[#This Row],[Total Third-party Pay]]</f>
        <v>0</v>
      </c>
      <c r="Q5458" s="205"/>
      <c r="R5458" s="70" t="e">
        <f>VLOOKUP(Table7[[#This Row],[Patient PHN]],'[1]MASTER LIST'!$C:$D,2,FALSE)</f>
        <v>#N/A</v>
      </c>
    </row>
    <row r="5459" spans="1:18" x14ac:dyDescent="0.25">
      <c r="A5459" s="202"/>
      <c r="B5459" s="203"/>
      <c r="C5459" s="204"/>
      <c r="D5459" s="204"/>
      <c r="E5459" s="204"/>
      <c r="F5459" s="204"/>
      <c r="G5459" s="204"/>
      <c r="H5459" s="131"/>
      <c r="I5459" s="204"/>
      <c r="J5459" s="204"/>
      <c r="K5459" s="205"/>
      <c r="L5459" s="205"/>
      <c r="M5459" s="205"/>
      <c r="N5459" s="227">
        <f>Table7[[#This Row],[Drug Cost]]+Table7[[#This Row],[Drug Markup]]+Table7[[#This Row],[Drug Dispensing Fee]]</f>
        <v>0</v>
      </c>
      <c r="O5459" s="132"/>
      <c r="P5459" s="205">
        <f>Table7[[#This Row],[Total Drug Cost]]-Table7[[#This Row],[Total Third-party Pay]]</f>
        <v>0</v>
      </c>
      <c r="Q5459" s="205"/>
      <c r="R5459" s="70" t="e">
        <f>VLOOKUP(Table7[[#This Row],[Patient PHN]],'[1]MASTER LIST'!$C:$D,2,FALSE)</f>
        <v>#N/A</v>
      </c>
    </row>
    <row r="5460" spans="1:18" x14ac:dyDescent="0.25">
      <c r="A5460" s="202"/>
      <c r="B5460" s="203"/>
      <c r="C5460" s="204"/>
      <c r="D5460" s="204"/>
      <c r="E5460" s="204"/>
      <c r="F5460" s="204"/>
      <c r="G5460" s="204"/>
      <c r="H5460" s="131"/>
      <c r="I5460" s="204"/>
      <c r="J5460" s="204"/>
      <c r="K5460" s="205"/>
      <c r="L5460" s="205"/>
      <c r="M5460" s="205"/>
      <c r="N5460" s="227">
        <f>Table7[[#This Row],[Drug Cost]]+Table7[[#This Row],[Drug Markup]]+Table7[[#This Row],[Drug Dispensing Fee]]</f>
        <v>0</v>
      </c>
      <c r="O5460" s="132"/>
      <c r="P5460" s="205">
        <f>Table7[[#This Row],[Total Drug Cost]]-Table7[[#This Row],[Total Third-party Pay]]</f>
        <v>0</v>
      </c>
      <c r="Q5460" s="205"/>
      <c r="R5460" s="70" t="e">
        <f>VLOOKUP(Table7[[#This Row],[Patient PHN]],'[1]MASTER LIST'!$C:$D,2,FALSE)</f>
        <v>#N/A</v>
      </c>
    </row>
    <row r="5461" spans="1:18" x14ac:dyDescent="0.25">
      <c r="A5461" s="202"/>
      <c r="B5461" s="203"/>
      <c r="C5461" s="204"/>
      <c r="D5461" s="204"/>
      <c r="E5461" s="204"/>
      <c r="F5461" s="204"/>
      <c r="G5461" s="204"/>
      <c r="H5461" s="131"/>
      <c r="I5461" s="204"/>
      <c r="J5461" s="204"/>
      <c r="K5461" s="205"/>
      <c r="L5461" s="205"/>
      <c r="M5461" s="205"/>
      <c r="N5461" s="227">
        <f>Table7[[#This Row],[Drug Cost]]+Table7[[#This Row],[Drug Markup]]+Table7[[#This Row],[Drug Dispensing Fee]]</f>
        <v>0</v>
      </c>
      <c r="O5461" s="132"/>
      <c r="P5461" s="205">
        <f>Table7[[#This Row],[Total Drug Cost]]-Table7[[#This Row],[Total Third-party Pay]]</f>
        <v>0</v>
      </c>
      <c r="Q5461" s="205"/>
      <c r="R5461" s="70" t="e">
        <f>VLOOKUP(Table7[[#This Row],[Patient PHN]],'[1]MASTER LIST'!$C:$D,2,FALSE)</f>
        <v>#N/A</v>
      </c>
    </row>
    <row r="5462" spans="1:18" x14ac:dyDescent="0.25">
      <c r="A5462" s="202"/>
      <c r="B5462" s="203"/>
      <c r="C5462" s="204"/>
      <c r="D5462" s="204"/>
      <c r="E5462" s="204"/>
      <c r="F5462" s="204"/>
      <c r="G5462" s="204"/>
      <c r="H5462" s="131"/>
      <c r="I5462" s="204"/>
      <c r="J5462" s="204"/>
      <c r="K5462" s="205"/>
      <c r="L5462" s="205"/>
      <c r="M5462" s="205"/>
      <c r="N5462" s="227">
        <f>Table7[[#This Row],[Drug Cost]]+Table7[[#This Row],[Drug Markup]]+Table7[[#This Row],[Drug Dispensing Fee]]</f>
        <v>0</v>
      </c>
      <c r="O5462" s="132"/>
      <c r="P5462" s="205">
        <f>Table7[[#This Row],[Total Drug Cost]]-Table7[[#This Row],[Total Third-party Pay]]</f>
        <v>0</v>
      </c>
      <c r="Q5462" s="205"/>
      <c r="R5462" s="70" t="e">
        <f>VLOOKUP(Table7[[#This Row],[Patient PHN]],'[1]MASTER LIST'!$C:$D,2,FALSE)</f>
        <v>#N/A</v>
      </c>
    </row>
    <row r="5463" spans="1:18" x14ac:dyDescent="0.25">
      <c r="A5463" s="202"/>
      <c r="B5463" s="203"/>
      <c r="C5463" s="204"/>
      <c r="D5463" s="204"/>
      <c r="E5463" s="204"/>
      <c r="F5463" s="204"/>
      <c r="G5463" s="204"/>
      <c r="H5463" s="131"/>
      <c r="I5463" s="204"/>
      <c r="J5463" s="204"/>
      <c r="K5463" s="205"/>
      <c r="L5463" s="205"/>
      <c r="M5463" s="205"/>
      <c r="N5463" s="227">
        <f>Table7[[#This Row],[Drug Cost]]+Table7[[#This Row],[Drug Markup]]+Table7[[#This Row],[Drug Dispensing Fee]]</f>
        <v>0</v>
      </c>
      <c r="O5463" s="132"/>
      <c r="P5463" s="205">
        <f>Table7[[#This Row],[Total Drug Cost]]-Table7[[#This Row],[Total Third-party Pay]]</f>
        <v>0</v>
      </c>
      <c r="Q5463" s="205"/>
      <c r="R5463" s="70" t="e">
        <f>VLOOKUP(Table7[[#This Row],[Patient PHN]],'[1]MASTER LIST'!$C:$D,2,FALSE)</f>
        <v>#N/A</v>
      </c>
    </row>
    <row r="5464" spans="1:18" x14ac:dyDescent="0.25">
      <c r="A5464" s="202"/>
      <c r="B5464" s="203"/>
      <c r="C5464" s="204"/>
      <c r="D5464" s="204"/>
      <c r="E5464" s="204"/>
      <c r="F5464" s="204"/>
      <c r="G5464" s="204"/>
      <c r="H5464" s="131"/>
      <c r="I5464" s="204"/>
      <c r="J5464" s="204"/>
      <c r="K5464" s="205"/>
      <c r="L5464" s="205"/>
      <c r="M5464" s="205"/>
      <c r="N5464" s="227">
        <f>Table7[[#This Row],[Drug Cost]]+Table7[[#This Row],[Drug Markup]]+Table7[[#This Row],[Drug Dispensing Fee]]</f>
        <v>0</v>
      </c>
      <c r="O5464" s="132"/>
      <c r="P5464" s="205">
        <f>Table7[[#This Row],[Total Drug Cost]]-Table7[[#This Row],[Total Third-party Pay]]</f>
        <v>0</v>
      </c>
      <c r="Q5464" s="205"/>
      <c r="R5464" s="70" t="e">
        <f>VLOOKUP(Table7[[#This Row],[Patient PHN]],'[1]MASTER LIST'!$C:$D,2,FALSE)</f>
        <v>#N/A</v>
      </c>
    </row>
    <row r="5465" spans="1:18" x14ac:dyDescent="0.25">
      <c r="A5465" s="202"/>
      <c r="B5465" s="203"/>
      <c r="C5465" s="204"/>
      <c r="D5465" s="204"/>
      <c r="E5465" s="204"/>
      <c r="F5465" s="204"/>
      <c r="G5465" s="204"/>
      <c r="H5465" s="131"/>
      <c r="I5465" s="204"/>
      <c r="J5465" s="204"/>
      <c r="K5465" s="205"/>
      <c r="L5465" s="205"/>
      <c r="M5465" s="205"/>
      <c r="N5465" s="227">
        <f>Table7[[#This Row],[Drug Cost]]+Table7[[#This Row],[Drug Markup]]+Table7[[#This Row],[Drug Dispensing Fee]]</f>
        <v>0</v>
      </c>
      <c r="O5465" s="132"/>
      <c r="P5465" s="205">
        <f>Table7[[#This Row],[Total Drug Cost]]-Table7[[#This Row],[Total Third-party Pay]]</f>
        <v>0</v>
      </c>
      <c r="Q5465" s="205"/>
      <c r="R5465" s="70" t="e">
        <f>VLOOKUP(Table7[[#This Row],[Patient PHN]],'[1]MASTER LIST'!$C:$D,2,FALSE)</f>
        <v>#N/A</v>
      </c>
    </row>
    <row r="5466" spans="1:18" x14ac:dyDescent="0.25">
      <c r="A5466" s="202"/>
      <c r="B5466" s="203"/>
      <c r="C5466" s="204"/>
      <c r="D5466" s="204"/>
      <c r="E5466" s="204"/>
      <c r="F5466" s="204"/>
      <c r="G5466" s="204"/>
      <c r="H5466" s="131"/>
      <c r="I5466" s="204"/>
      <c r="J5466" s="204"/>
      <c r="K5466" s="205"/>
      <c r="L5466" s="205"/>
      <c r="M5466" s="205"/>
      <c r="N5466" s="227">
        <f>Table7[[#This Row],[Drug Cost]]+Table7[[#This Row],[Drug Markup]]+Table7[[#This Row],[Drug Dispensing Fee]]</f>
        <v>0</v>
      </c>
      <c r="O5466" s="132"/>
      <c r="P5466" s="205">
        <f>Table7[[#This Row],[Total Drug Cost]]-Table7[[#This Row],[Total Third-party Pay]]</f>
        <v>0</v>
      </c>
      <c r="Q5466" s="205"/>
      <c r="R5466" s="70" t="e">
        <f>VLOOKUP(Table7[[#This Row],[Patient PHN]],'[1]MASTER LIST'!$C:$D,2,FALSE)</f>
        <v>#N/A</v>
      </c>
    </row>
    <row r="5467" spans="1:18" x14ac:dyDescent="0.25">
      <c r="A5467" s="202"/>
      <c r="B5467" s="203"/>
      <c r="C5467" s="204"/>
      <c r="D5467" s="204"/>
      <c r="E5467" s="204"/>
      <c r="F5467" s="204"/>
      <c r="G5467" s="204"/>
      <c r="H5467" s="131"/>
      <c r="I5467" s="204"/>
      <c r="J5467" s="204"/>
      <c r="K5467" s="205"/>
      <c r="L5467" s="205"/>
      <c r="M5467" s="205"/>
      <c r="N5467" s="227">
        <f>Table7[[#This Row],[Drug Cost]]+Table7[[#This Row],[Drug Markup]]+Table7[[#This Row],[Drug Dispensing Fee]]</f>
        <v>0</v>
      </c>
      <c r="O5467" s="132"/>
      <c r="P5467" s="205">
        <f>Table7[[#This Row],[Total Drug Cost]]-Table7[[#This Row],[Total Third-party Pay]]</f>
        <v>0</v>
      </c>
      <c r="Q5467" s="205"/>
      <c r="R5467" s="70" t="e">
        <f>VLOOKUP(Table7[[#This Row],[Patient PHN]],'[1]MASTER LIST'!$C:$D,2,FALSE)</f>
        <v>#N/A</v>
      </c>
    </row>
    <row r="5468" spans="1:18" x14ac:dyDescent="0.25">
      <c r="A5468" s="202"/>
      <c r="B5468" s="203"/>
      <c r="C5468" s="204"/>
      <c r="D5468" s="204"/>
      <c r="E5468" s="204"/>
      <c r="F5468" s="204"/>
      <c r="G5468" s="204"/>
      <c r="H5468" s="131"/>
      <c r="I5468" s="204"/>
      <c r="J5468" s="204"/>
      <c r="K5468" s="205"/>
      <c r="L5468" s="205"/>
      <c r="M5468" s="205"/>
      <c r="N5468" s="227">
        <f>Table7[[#This Row],[Drug Cost]]+Table7[[#This Row],[Drug Markup]]+Table7[[#This Row],[Drug Dispensing Fee]]</f>
        <v>0</v>
      </c>
      <c r="O5468" s="132"/>
      <c r="P5468" s="205">
        <f>Table7[[#This Row],[Total Drug Cost]]-Table7[[#This Row],[Total Third-party Pay]]</f>
        <v>0</v>
      </c>
      <c r="Q5468" s="205"/>
      <c r="R5468" s="70" t="e">
        <f>VLOOKUP(Table7[[#This Row],[Patient PHN]],'[1]MASTER LIST'!$C:$D,2,FALSE)</f>
        <v>#N/A</v>
      </c>
    </row>
    <row r="5469" spans="1:18" x14ac:dyDescent="0.25">
      <c r="A5469" s="202"/>
      <c r="B5469" s="203"/>
      <c r="C5469" s="204"/>
      <c r="D5469" s="204"/>
      <c r="E5469" s="204"/>
      <c r="F5469" s="204"/>
      <c r="G5469" s="204"/>
      <c r="H5469" s="131"/>
      <c r="I5469" s="204"/>
      <c r="J5469" s="204"/>
      <c r="K5469" s="205"/>
      <c r="L5469" s="205"/>
      <c r="M5469" s="205"/>
      <c r="N5469" s="227">
        <f>Table7[[#This Row],[Drug Cost]]+Table7[[#This Row],[Drug Markup]]+Table7[[#This Row],[Drug Dispensing Fee]]</f>
        <v>0</v>
      </c>
      <c r="O5469" s="132"/>
      <c r="P5469" s="205">
        <f>Table7[[#This Row],[Total Drug Cost]]-Table7[[#This Row],[Total Third-party Pay]]</f>
        <v>0</v>
      </c>
      <c r="Q5469" s="205"/>
      <c r="R5469" s="70" t="e">
        <f>VLOOKUP(Table7[[#This Row],[Patient PHN]],'[1]MASTER LIST'!$C:$D,2,FALSE)</f>
        <v>#N/A</v>
      </c>
    </row>
    <row r="5470" spans="1:18" x14ac:dyDescent="0.25">
      <c r="A5470" s="202"/>
      <c r="B5470" s="203"/>
      <c r="C5470" s="204"/>
      <c r="D5470" s="204"/>
      <c r="E5470" s="204"/>
      <c r="F5470" s="204"/>
      <c r="G5470" s="204"/>
      <c r="H5470" s="131"/>
      <c r="I5470" s="204"/>
      <c r="J5470" s="204"/>
      <c r="K5470" s="205"/>
      <c r="L5470" s="205"/>
      <c r="M5470" s="205"/>
      <c r="N5470" s="227">
        <f>Table7[[#This Row],[Drug Cost]]+Table7[[#This Row],[Drug Markup]]+Table7[[#This Row],[Drug Dispensing Fee]]</f>
        <v>0</v>
      </c>
      <c r="O5470" s="132"/>
      <c r="P5470" s="205">
        <f>Table7[[#This Row],[Total Drug Cost]]-Table7[[#This Row],[Total Third-party Pay]]</f>
        <v>0</v>
      </c>
      <c r="Q5470" s="205"/>
      <c r="R5470" s="70" t="e">
        <f>VLOOKUP(Table7[[#This Row],[Patient PHN]],'[1]MASTER LIST'!$C:$D,2,FALSE)</f>
        <v>#N/A</v>
      </c>
    </row>
    <row r="5471" spans="1:18" x14ac:dyDescent="0.25">
      <c r="A5471" s="202"/>
      <c r="B5471" s="203"/>
      <c r="C5471" s="204"/>
      <c r="D5471" s="204"/>
      <c r="E5471" s="204"/>
      <c r="F5471" s="204"/>
      <c r="G5471" s="204"/>
      <c r="H5471" s="131"/>
      <c r="I5471" s="204"/>
      <c r="J5471" s="204"/>
      <c r="K5471" s="205"/>
      <c r="L5471" s="205"/>
      <c r="M5471" s="205"/>
      <c r="N5471" s="227">
        <f>Table7[[#This Row],[Drug Cost]]+Table7[[#This Row],[Drug Markup]]+Table7[[#This Row],[Drug Dispensing Fee]]</f>
        <v>0</v>
      </c>
      <c r="O5471" s="132"/>
      <c r="P5471" s="205">
        <f>Table7[[#This Row],[Total Drug Cost]]-Table7[[#This Row],[Total Third-party Pay]]</f>
        <v>0</v>
      </c>
      <c r="Q5471" s="205"/>
      <c r="R5471" s="70" t="e">
        <f>VLOOKUP(Table7[[#This Row],[Patient PHN]],'[1]MASTER LIST'!$C:$D,2,FALSE)</f>
        <v>#N/A</v>
      </c>
    </row>
    <row r="5472" spans="1:18" x14ac:dyDescent="0.25">
      <c r="A5472" s="202"/>
      <c r="B5472" s="203"/>
      <c r="C5472" s="204"/>
      <c r="D5472" s="204"/>
      <c r="E5472" s="204"/>
      <c r="F5472" s="204"/>
      <c r="G5472" s="204"/>
      <c r="H5472" s="131"/>
      <c r="I5472" s="204"/>
      <c r="J5472" s="204"/>
      <c r="K5472" s="205"/>
      <c r="L5472" s="205"/>
      <c r="M5472" s="205"/>
      <c r="N5472" s="227">
        <f>Table7[[#This Row],[Drug Cost]]+Table7[[#This Row],[Drug Markup]]+Table7[[#This Row],[Drug Dispensing Fee]]</f>
        <v>0</v>
      </c>
      <c r="O5472" s="132"/>
      <c r="P5472" s="205">
        <f>Table7[[#This Row],[Total Drug Cost]]-Table7[[#This Row],[Total Third-party Pay]]</f>
        <v>0</v>
      </c>
      <c r="Q5472" s="205"/>
      <c r="R5472" s="70" t="e">
        <f>VLOOKUP(Table7[[#This Row],[Patient PHN]],'[1]MASTER LIST'!$C:$D,2,FALSE)</f>
        <v>#N/A</v>
      </c>
    </row>
    <row r="5473" spans="1:18" x14ac:dyDescent="0.25">
      <c r="A5473" s="202"/>
      <c r="B5473" s="203"/>
      <c r="C5473" s="204"/>
      <c r="D5473" s="204"/>
      <c r="E5473" s="204"/>
      <c r="F5473" s="204"/>
      <c r="G5473" s="204"/>
      <c r="H5473" s="131"/>
      <c r="I5473" s="204"/>
      <c r="J5473" s="204"/>
      <c r="K5473" s="205"/>
      <c r="L5473" s="205"/>
      <c r="M5473" s="205"/>
      <c r="N5473" s="227">
        <f>Table7[[#This Row],[Drug Cost]]+Table7[[#This Row],[Drug Markup]]+Table7[[#This Row],[Drug Dispensing Fee]]</f>
        <v>0</v>
      </c>
      <c r="O5473" s="132"/>
      <c r="P5473" s="205">
        <f>Table7[[#This Row],[Total Drug Cost]]-Table7[[#This Row],[Total Third-party Pay]]</f>
        <v>0</v>
      </c>
      <c r="Q5473" s="205"/>
      <c r="R5473" s="70" t="e">
        <f>VLOOKUP(Table7[[#This Row],[Patient PHN]],'[1]MASTER LIST'!$C:$D,2,FALSE)</f>
        <v>#N/A</v>
      </c>
    </row>
    <row r="5474" spans="1:18" x14ac:dyDescent="0.25">
      <c r="A5474" s="202"/>
      <c r="B5474" s="203"/>
      <c r="C5474" s="204"/>
      <c r="D5474" s="204"/>
      <c r="E5474" s="204"/>
      <c r="F5474" s="204"/>
      <c r="G5474" s="204"/>
      <c r="H5474" s="131"/>
      <c r="I5474" s="204"/>
      <c r="J5474" s="204"/>
      <c r="K5474" s="205"/>
      <c r="L5474" s="205"/>
      <c r="M5474" s="205"/>
      <c r="N5474" s="227">
        <f>Table7[[#This Row],[Drug Cost]]+Table7[[#This Row],[Drug Markup]]+Table7[[#This Row],[Drug Dispensing Fee]]</f>
        <v>0</v>
      </c>
      <c r="O5474" s="132"/>
      <c r="P5474" s="205">
        <f>Table7[[#This Row],[Total Drug Cost]]-Table7[[#This Row],[Total Third-party Pay]]</f>
        <v>0</v>
      </c>
      <c r="Q5474" s="205"/>
      <c r="R5474" s="70" t="e">
        <f>VLOOKUP(Table7[[#This Row],[Patient PHN]],'[1]MASTER LIST'!$C:$D,2,FALSE)</f>
        <v>#N/A</v>
      </c>
    </row>
    <row r="5475" spans="1:18" x14ac:dyDescent="0.25">
      <c r="A5475" s="202"/>
      <c r="B5475" s="203"/>
      <c r="C5475" s="204"/>
      <c r="D5475" s="204"/>
      <c r="E5475" s="204"/>
      <c r="F5475" s="204"/>
      <c r="G5475" s="204"/>
      <c r="H5475" s="131"/>
      <c r="I5475" s="204"/>
      <c r="J5475" s="204"/>
      <c r="K5475" s="205"/>
      <c r="L5475" s="205"/>
      <c r="M5475" s="205"/>
      <c r="N5475" s="227">
        <f>Table7[[#This Row],[Drug Cost]]+Table7[[#This Row],[Drug Markup]]+Table7[[#This Row],[Drug Dispensing Fee]]</f>
        <v>0</v>
      </c>
      <c r="O5475" s="132"/>
      <c r="P5475" s="205">
        <f>Table7[[#This Row],[Total Drug Cost]]-Table7[[#This Row],[Total Third-party Pay]]</f>
        <v>0</v>
      </c>
      <c r="Q5475" s="205"/>
      <c r="R5475" s="70" t="e">
        <f>VLOOKUP(Table7[[#This Row],[Patient PHN]],'[1]MASTER LIST'!$C:$D,2,FALSE)</f>
        <v>#N/A</v>
      </c>
    </row>
    <row r="5476" spans="1:18" x14ac:dyDescent="0.25">
      <c r="A5476" s="202"/>
      <c r="B5476" s="203"/>
      <c r="C5476" s="204"/>
      <c r="D5476" s="204"/>
      <c r="E5476" s="204"/>
      <c r="F5476" s="204"/>
      <c r="G5476" s="204"/>
      <c r="H5476" s="131"/>
      <c r="I5476" s="204"/>
      <c r="J5476" s="204"/>
      <c r="K5476" s="205"/>
      <c r="L5476" s="205"/>
      <c r="M5476" s="205"/>
      <c r="N5476" s="227">
        <f>Table7[[#This Row],[Drug Cost]]+Table7[[#This Row],[Drug Markup]]+Table7[[#This Row],[Drug Dispensing Fee]]</f>
        <v>0</v>
      </c>
      <c r="O5476" s="132"/>
      <c r="P5476" s="205">
        <f>Table7[[#This Row],[Total Drug Cost]]-Table7[[#This Row],[Total Third-party Pay]]</f>
        <v>0</v>
      </c>
      <c r="Q5476" s="205"/>
      <c r="R5476" s="70" t="e">
        <f>VLOOKUP(Table7[[#This Row],[Patient PHN]],'[1]MASTER LIST'!$C:$D,2,FALSE)</f>
        <v>#N/A</v>
      </c>
    </row>
    <row r="5477" spans="1:18" x14ac:dyDescent="0.25">
      <c r="A5477" s="202"/>
      <c r="B5477" s="203"/>
      <c r="C5477" s="204"/>
      <c r="D5477" s="204"/>
      <c r="E5477" s="204"/>
      <c r="F5477" s="204"/>
      <c r="G5477" s="204"/>
      <c r="H5477" s="131"/>
      <c r="I5477" s="204"/>
      <c r="J5477" s="204"/>
      <c r="K5477" s="205"/>
      <c r="L5477" s="205"/>
      <c r="M5477" s="205"/>
      <c r="N5477" s="227">
        <f>Table7[[#This Row],[Drug Cost]]+Table7[[#This Row],[Drug Markup]]+Table7[[#This Row],[Drug Dispensing Fee]]</f>
        <v>0</v>
      </c>
      <c r="O5477" s="132"/>
      <c r="P5477" s="205">
        <f>Table7[[#This Row],[Total Drug Cost]]-Table7[[#This Row],[Total Third-party Pay]]</f>
        <v>0</v>
      </c>
      <c r="Q5477" s="205"/>
      <c r="R5477" s="70" t="e">
        <f>VLOOKUP(Table7[[#This Row],[Patient PHN]],'[1]MASTER LIST'!$C:$D,2,FALSE)</f>
        <v>#N/A</v>
      </c>
    </row>
    <row r="5478" spans="1:18" x14ac:dyDescent="0.25">
      <c r="A5478" s="202"/>
      <c r="B5478" s="203"/>
      <c r="C5478" s="204"/>
      <c r="D5478" s="204"/>
      <c r="E5478" s="204"/>
      <c r="F5478" s="204"/>
      <c r="G5478" s="204"/>
      <c r="H5478" s="131"/>
      <c r="I5478" s="204"/>
      <c r="J5478" s="204"/>
      <c r="K5478" s="205"/>
      <c r="L5478" s="205"/>
      <c r="M5478" s="205"/>
      <c r="N5478" s="227">
        <f>Table7[[#This Row],[Drug Cost]]+Table7[[#This Row],[Drug Markup]]+Table7[[#This Row],[Drug Dispensing Fee]]</f>
        <v>0</v>
      </c>
      <c r="O5478" s="132"/>
      <c r="P5478" s="205">
        <f>Table7[[#This Row],[Total Drug Cost]]-Table7[[#This Row],[Total Third-party Pay]]</f>
        <v>0</v>
      </c>
      <c r="Q5478" s="205"/>
      <c r="R5478" s="70" t="e">
        <f>VLOOKUP(Table7[[#This Row],[Patient PHN]],'[1]MASTER LIST'!$C:$D,2,FALSE)</f>
        <v>#N/A</v>
      </c>
    </row>
    <row r="5479" spans="1:18" x14ac:dyDescent="0.25">
      <c r="A5479" s="202"/>
      <c r="B5479" s="203"/>
      <c r="C5479" s="204"/>
      <c r="D5479" s="204"/>
      <c r="E5479" s="204"/>
      <c r="F5479" s="204"/>
      <c r="G5479" s="204"/>
      <c r="H5479" s="131"/>
      <c r="I5479" s="204"/>
      <c r="J5479" s="204"/>
      <c r="K5479" s="205"/>
      <c r="L5479" s="205"/>
      <c r="M5479" s="205"/>
      <c r="N5479" s="227">
        <f>Table7[[#This Row],[Drug Cost]]+Table7[[#This Row],[Drug Markup]]+Table7[[#This Row],[Drug Dispensing Fee]]</f>
        <v>0</v>
      </c>
      <c r="O5479" s="132"/>
      <c r="P5479" s="205">
        <f>Table7[[#This Row],[Total Drug Cost]]-Table7[[#This Row],[Total Third-party Pay]]</f>
        <v>0</v>
      </c>
      <c r="Q5479" s="205"/>
      <c r="R5479" s="70" t="e">
        <f>VLOOKUP(Table7[[#This Row],[Patient PHN]],'[1]MASTER LIST'!$C:$D,2,FALSE)</f>
        <v>#N/A</v>
      </c>
    </row>
    <row r="5480" spans="1:18" x14ac:dyDescent="0.25">
      <c r="A5480" s="202"/>
      <c r="B5480" s="203"/>
      <c r="C5480" s="204"/>
      <c r="D5480" s="204"/>
      <c r="E5480" s="204"/>
      <c r="F5480" s="204"/>
      <c r="G5480" s="204"/>
      <c r="H5480" s="131"/>
      <c r="I5480" s="204"/>
      <c r="J5480" s="204"/>
      <c r="K5480" s="205"/>
      <c r="L5480" s="205"/>
      <c r="M5480" s="205"/>
      <c r="N5480" s="227">
        <f>Table7[[#This Row],[Drug Cost]]+Table7[[#This Row],[Drug Markup]]+Table7[[#This Row],[Drug Dispensing Fee]]</f>
        <v>0</v>
      </c>
      <c r="O5480" s="132"/>
      <c r="P5480" s="205">
        <f>Table7[[#This Row],[Total Drug Cost]]-Table7[[#This Row],[Total Third-party Pay]]</f>
        <v>0</v>
      </c>
      <c r="Q5480" s="205"/>
      <c r="R5480" s="70" t="e">
        <f>VLOOKUP(Table7[[#This Row],[Patient PHN]],'[1]MASTER LIST'!$C:$D,2,FALSE)</f>
        <v>#N/A</v>
      </c>
    </row>
    <row r="5481" spans="1:18" x14ac:dyDescent="0.25">
      <c r="A5481" s="202"/>
      <c r="B5481" s="203"/>
      <c r="C5481" s="204"/>
      <c r="D5481" s="204"/>
      <c r="E5481" s="204"/>
      <c r="F5481" s="204"/>
      <c r="G5481" s="204"/>
      <c r="H5481" s="131"/>
      <c r="I5481" s="204"/>
      <c r="J5481" s="204"/>
      <c r="K5481" s="205"/>
      <c r="L5481" s="205"/>
      <c r="M5481" s="205"/>
      <c r="N5481" s="227">
        <f>Table7[[#This Row],[Drug Cost]]+Table7[[#This Row],[Drug Markup]]+Table7[[#This Row],[Drug Dispensing Fee]]</f>
        <v>0</v>
      </c>
      <c r="O5481" s="132"/>
      <c r="P5481" s="205">
        <f>Table7[[#This Row],[Total Drug Cost]]-Table7[[#This Row],[Total Third-party Pay]]</f>
        <v>0</v>
      </c>
      <c r="Q5481" s="205"/>
      <c r="R5481" s="70" t="e">
        <f>VLOOKUP(Table7[[#This Row],[Patient PHN]],'[1]MASTER LIST'!$C:$D,2,FALSE)</f>
        <v>#N/A</v>
      </c>
    </row>
    <row r="5482" spans="1:18" x14ac:dyDescent="0.25">
      <c r="A5482" s="202"/>
      <c r="B5482" s="203"/>
      <c r="C5482" s="204"/>
      <c r="D5482" s="204"/>
      <c r="E5482" s="204"/>
      <c r="F5482" s="204"/>
      <c r="G5482" s="204"/>
      <c r="H5482" s="131"/>
      <c r="I5482" s="204"/>
      <c r="J5482" s="204"/>
      <c r="K5482" s="205"/>
      <c r="L5482" s="205"/>
      <c r="M5482" s="205"/>
      <c r="N5482" s="227">
        <f>Table7[[#This Row],[Drug Cost]]+Table7[[#This Row],[Drug Markup]]+Table7[[#This Row],[Drug Dispensing Fee]]</f>
        <v>0</v>
      </c>
      <c r="O5482" s="132"/>
      <c r="P5482" s="205">
        <f>Table7[[#This Row],[Total Drug Cost]]-Table7[[#This Row],[Total Third-party Pay]]</f>
        <v>0</v>
      </c>
      <c r="Q5482" s="205"/>
      <c r="R5482" s="70" t="e">
        <f>VLOOKUP(Table7[[#This Row],[Patient PHN]],'[1]MASTER LIST'!$C:$D,2,FALSE)</f>
        <v>#N/A</v>
      </c>
    </row>
    <row r="5483" spans="1:18" x14ac:dyDescent="0.25">
      <c r="A5483" s="202"/>
      <c r="B5483" s="203"/>
      <c r="C5483" s="204"/>
      <c r="D5483" s="204"/>
      <c r="E5483" s="204"/>
      <c r="F5483" s="204"/>
      <c r="G5483" s="204"/>
      <c r="H5483" s="131"/>
      <c r="I5483" s="204"/>
      <c r="J5483" s="204"/>
      <c r="K5483" s="205"/>
      <c r="L5483" s="205"/>
      <c r="M5483" s="205"/>
      <c r="N5483" s="227">
        <f>Table7[[#This Row],[Drug Cost]]+Table7[[#This Row],[Drug Markup]]+Table7[[#This Row],[Drug Dispensing Fee]]</f>
        <v>0</v>
      </c>
      <c r="O5483" s="132"/>
      <c r="P5483" s="205">
        <f>Table7[[#This Row],[Total Drug Cost]]-Table7[[#This Row],[Total Third-party Pay]]</f>
        <v>0</v>
      </c>
      <c r="Q5483" s="205"/>
      <c r="R5483" s="70" t="e">
        <f>VLOOKUP(Table7[[#This Row],[Patient PHN]],'[1]MASTER LIST'!$C:$D,2,FALSE)</f>
        <v>#N/A</v>
      </c>
    </row>
    <row r="5484" spans="1:18" x14ac:dyDescent="0.25">
      <c r="A5484" s="202"/>
      <c r="B5484" s="203"/>
      <c r="C5484" s="204"/>
      <c r="D5484" s="204"/>
      <c r="E5484" s="204"/>
      <c r="F5484" s="204"/>
      <c r="G5484" s="204"/>
      <c r="H5484" s="131"/>
      <c r="I5484" s="204"/>
      <c r="J5484" s="204"/>
      <c r="K5484" s="205"/>
      <c r="L5484" s="205"/>
      <c r="M5484" s="205"/>
      <c r="N5484" s="227">
        <f>Table7[[#This Row],[Drug Cost]]+Table7[[#This Row],[Drug Markup]]+Table7[[#This Row],[Drug Dispensing Fee]]</f>
        <v>0</v>
      </c>
      <c r="O5484" s="132"/>
      <c r="P5484" s="205">
        <f>Table7[[#This Row],[Total Drug Cost]]-Table7[[#This Row],[Total Third-party Pay]]</f>
        <v>0</v>
      </c>
      <c r="Q5484" s="205"/>
      <c r="R5484" s="70" t="e">
        <f>VLOOKUP(Table7[[#This Row],[Patient PHN]],'[1]MASTER LIST'!$C:$D,2,FALSE)</f>
        <v>#N/A</v>
      </c>
    </row>
    <row r="5485" spans="1:18" x14ac:dyDescent="0.25">
      <c r="A5485" s="202"/>
      <c r="B5485" s="203"/>
      <c r="C5485" s="204"/>
      <c r="D5485" s="204"/>
      <c r="E5485" s="204"/>
      <c r="F5485" s="204"/>
      <c r="G5485" s="204"/>
      <c r="H5485" s="131"/>
      <c r="I5485" s="204"/>
      <c r="J5485" s="204"/>
      <c r="K5485" s="205"/>
      <c r="L5485" s="205"/>
      <c r="M5485" s="205"/>
      <c r="N5485" s="227">
        <f>Table7[[#This Row],[Drug Cost]]+Table7[[#This Row],[Drug Markup]]+Table7[[#This Row],[Drug Dispensing Fee]]</f>
        <v>0</v>
      </c>
      <c r="O5485" s="132"/>
      <c r="P5485" s="205">
        <f>Table7[[#This Row],[Total Drug Cost]]-Table7[[#This Row],[Total Third-party Pay]]</f>
        <v>0</v>
      </c>
      <c r="Q5485" s="205"/>
      <c r="R5485" s="70" t="e">
        <f>VLOOKUP(Table7[[#This Row],[Patient PHN]],'[1]MASTER LIST'!$C:$D,2,FALSE)</f>
        <v>#N/A</v>
      </c>
    </row>
    <row r="5486" spans="1:18" x14ac:dyDescent="0.25">
      <c r="A5486" s="202"/>
      <c r="B5486" s="203"/>
      <c r="C5486" s="204"/>
      <c r="D5486" s="204"/>
      <c r="E5486" s="204"/>
      <c r="F5486" s="204"/>
      <c r="G5486" s="204"/>
      <c r="H5486" s="131"/>
      <c r="I5486" s="204"/>
      <c r="J5486" s="204"/>
      <c r="K5486" s="205"/>
      <c r="L5486" s="205"/>
      <c r="M5486" s="205"/>
      <c r="N5486" s="227">
        <f>Table7[[#This Row],[Drug Cost]]+Table7[[#This Row],[Drug Markup]]+Table7[[#This Row],[Drug Dispensing Fee]]</f>
        <v>0</v>
      </c>
      <c r="O5486" s="132"/>
      <c r="P5486" s="205">
        <f>Table7[[#This Row],[Total Drug Cost]]-Table7[[#This Row],[Total Third-party Pay]]</f>
        <v>0</v>
      </c>
      <c r="Q5486" s="205"/>
      <c r="R5486" s="70" t="e">
        <f>VLOOKUP(Table7[[#This Row],[Patient PHN]],'[1]MASTER LIST'!$C:$D,2,FALSE)</f>
        <v>#N/A</v>
      </c>
    </row>
    <row r="5487" spans="1:18" x14ac:dyDescent="0.25">
      <c r="A5487" s="202"/>
      <c r="B5487" s="203"/>
      <c r="C5487" s="204"/>
      <c r="D5487" s="204"/>
      <c r="E5487" s="204"/>
      <c r="F5487" s="204"/>
      <c r="G5487" s="204"/>
      <c r="H5487" s="131"/>
      <c r="I5487" s="204"/>
      <c r="J5487" s="204"/>
      <c r="K5487" s="205"/>
      <c r="L5487" s="205"/>
      <c r="M5487" s="205"/>
      <c r="N5487" s="227">
        <f>Table7[[#This Row],[Drug Cost]]+Table7[[#This Row],[Drug Markup]]+Table7[[#This Row],[Drug Dispensing Fee]]</f>
        <v>0</v>
      </c>
      <c r="O5487" s="132"/>
      <c r="P5487" s="205">
        <f>Table7[[#This Row],[Total Drug Cost]]-Table7[[#This Row],[Total Third-party Pay]]</f>
        <v>0</v>
      </c>
      <c r="Q5487" s="205"/>
      <c r="R5487" s="70" t="e">
        <f>VLOOKUP(Table7[[#This Row],[Patient PHN]],'[1]MASTER LIST'!$C:$D,2,FALSE)</f>
        <v>#N/A</v>
      </c>
    </row>
    <row r="5488" spans="1:18" x14ac:dyDescent="0.25">
      <c r="A5488" s="202"/>
      <c r="B5488" s="203"/>
      <c r="C5488" s="204"/>
      <c r="D5488" s="204"/>
      <c r="E5488" s="204"/>
      <c r="F5488" s="204"/>
      <c r="G5488" s="204"/>
      <c r="H5488" s="131"/>
      <c r="I5488" s="204"/>
      <c r="J5488" s="204"/>
      <c r="K5488" s="205"/>
      <c r="L5488" s="205"/>
      <c r="M5488" s="205"/>
      <c r="N5488" s="227">
        <f>Table7[[#This Row],[Drug Cost]]+Table7[[#This Row],[Drug Markup]]+Table7[[#This Row],[Drug Dispensing Fee]]</f>
        <v>0</v>
      </c>
      <c r="O5488" s="132"/>
      <c r="P5488" s="205">
        <f>Table7[[#This Row],[Total Drug Cost]]-Table7[[#This Row],[Total Third-party Pay]]</f>
        <v>0</v>
      </c>
      <c r="Q5488" s="205"/>
      <c r="R5488" s="70" t="e">
        <f>VLOOKUP(Table7[[#This Row],[Patient PHN]],'[1]MASTER LIST'!$C:$D,2,FALSE)</f>
        <v>#N/A</v>
      </c>
    </row>
    <row r="5489" spans="1:18" x14ac:dyDescent="0.25">
      <c r="A5489" s="202"/>
      <c r="B5489" s="203"/>
      <c r="C5489" s="204"/>
      <c r="D5489" s="204"/>
      <c r="E5489" s="204"/>
      <c r="F5489" s="204"/>
      <c r="G5489" s="204"/>
      <c r="H5489" s="131"/>
      <c r="I5489" s="204"/>
      <c r="J5489" s="204"/>
      <c r="K5489" s="205"/>
      <c r="L5489" s="205"/>
      <c r="M5489" s="205"/>
      <c r="N5489" s="227">
        <f>Table7[[#This Row],[Drug Cost]]+Table7[[#This Row],[Drug Markup]]+Table7[[#This Row],[Drug Dispensing Fee]]</f>
        <v>0</v>
      </c>
      <c r="O5489" s="132"/>
      <c r="P5489" s="205">
        <f>Table7[[#This Row],[Total Drug Cost]]-Table7[[#This Row],[Total Third-party Pay]]</f>
        <v>0</v>
      </c>
      <c r="Q5489" s="205"/>
      <c r="R5489" s="70" t="e">
        <f>VLOOKUP(Table7[[#This Row],[Patient PHN]],'[1]MASTER LIST'!$C:$D,2,FALSE)</f>
        <v>#N/A</v>
      </c>
    </row>
    <row r="5490" spans="1:18" x14ac:dyDescent="0.25">
      <c r="A5490" s="202"/>
      <c r="B5490" s="203"/>
      <c r="C5490" s="204"/>
      <c r="D5490" s="204"/>
      <c r="E5490" s="204"/>
      <c r="F5490" s="204"/>
      <c r="G5490" s="204"/>
      <c r="H5490" s="131"/>
      <c r="I5490" s="204"/>
      <c r="J5490" s="204"/>
      <c r="K5490" s="205"/>
      <c r="L5490" s="205"/>
      <c r="M5490" s="205"/>
      <c r="N5490" s="227">
        <f>Table7[[#This Row],[Drug Cost]]+Table7[[#This Row],[Drug Markup]]+Table7[[#This Row],[Drug Dispensing Fee]]</f>
        <v>0</v>
      </c>
      <c r="O5490" s="132"/>
      <c r="P5490" s="205">
        <f>Table7[[#This Row],[Total Drug Cost]]-Table7[[#This Row],[Total Third-party Pay]]</f>
        <v>0</v>
      </c>
      <c r="Q5490" s="205"/>
      <c r="R5490" s="70" t="e">
        <f>VLOOKUP(Table7[[#This Row],[Patient PHN]],'[1]MASTER LIST'!$C:$D,2,FALSE)</f>
        <v>#N/A</v>
      </c>
    </row>
    <row r="5491" spans="1:18" x14ac:dyDescent="0.25">
      <c r="A5491" s="202"/>
      <c r="B5491" s="203"/>
      <c r="C5491" s="204"/>
      <c r="D5491" s="204"/>
      <c r="E5491" s="204"/>
      <c r="F5491" s="204"/>
      <c r="G5491" s="204"/>
      <c r="H5491" s="131"/>
      <c r="I5491" s="204"/>
      <c r="J5491" s="204"/>
      <c r="K5491" s="205"/>
      <c r="L5491" s="205"/>
      <c r="M5491" s="205"/>
      <c r="N5491" s="227">
        <f>Table7[[#This Row],[Drug Cost]]+Table7[[#This Row],[Drug Markup]]+Table7[[#This Row],[Drug Dispensing Fee]]</f>
        <v>0</v>
      </c>
      <c r="O5491" s="132"/>
      <c r="P5491" s="205">
        <f>Table7[[#This Row],[Total Drug Cost]]-Table7[[#This Row],[Total Third-party Pay]]</f>
        <v>0</v>
      </c>
      <c r="Q5491" s="205"/>
      <c r="R5491" s="70" t="e">
        <f>VLOOKUP(Table7[[#This Row],[Patient PHN]],'[1]MASTER LIST'!$C:$D,2,FALSE)</f>
        <v>#N/A</v>
      </c>
    </row>
    <row r="5492" spans="1:18" x14ac:dyDescent="0.25">
      <c r="A5492" s="202"/>
      <c r="B5492" s="203"/>
      <c r="C5492" s="204"/>
      <c r="D5492" s="204"/>
      <c r="E5492" s="204"/>
      <c r="F5492" s="204"/>
      <c r="G5492" s="204"/>
      <c r="H5492" s="131"/>
      <c r="I5492" s="204"/>
      <c r="J5492" s="204"/>
      <c r="K5492" s="205"/>
      <c r="L5492" s="205"/>
      <c r="M5492" s="205"/>
      <c r="N5492" s="227">
        <f>Table7[[#This Row],[Drug Cost]]+Table7[[#This Row],[Drug Markup]]+Table7[[#This Row],[Drug Dispensing Fee]]</f>
        <v>0</v>
      </c>
      <c r="O5492" s="132"/>
      <c r="P5492" s="205">
        <f>Table7[[#This Row],[Total Drug Cost]]-Table7[[#This Row],[Total Third-party Pay]]</f>
        <v>0</v>
      </c>
      <c r="Q5492" s="205"/>
      <c r="R5492" s="70" t="e">
        <f>VLOOKUP(Table7[[#This Row],[Patient PHN]],'[1]MASTER LIST'!$C:$D,2,FALSE)</f>
        <v>#N/A</v>
      </c>
    </row>
    <row r="5493" spans="1:18" x14ac:dyDescent="0.25">
      <c r="A5493" s="202"/>
      <c r="B5493" s="203"/>
      <c r="C5493" s="204"/>
      <c r="D5493" s="204"/>
      <c r="E5493" s="204"/>
      <c r="F5493" s="204"/>
      <c r="G5493" s="204"/>
      <c r="H5493" s="131"/>
      <c r="I5493" s="204"/>
      <c r="J5493" s="204"/>
      <c r="K5493" s="205"/>
      <c r="L5493" s="205"/>
      <c r="M5493" s="205"/>
      <c r="N5493" s="227">
        <f>Table7[[#This Row],[Drug Cost]]+Table7[[#This Row],[Drug Markup]]+Table7[[#This Row],[Drug Dispensing Fee]]</f>
        <v>0</v>
      </c>
      <c r="O5493" s="132"/>
      <c r="P5493" s="205">
        <f>Table7[[#This Row],[Total Drug Cost]]-Table7[[#This Row],[Total Third-party Pay]]</f>
        <v>0</v>
      </c>
      <c r="Q5493" s="205"/>
      <c r="R5493" s="70" t="e">
        <f>VLOOKUP(Table7[[#This Row],[Patient PHN]],'[1]MASTER LIST'!$C:$D,2,FALSE)</f>
        <v>#N/A</v>
      </c>
    </row>
    <row r="5494" spans="1:18" x14ac:dyDescent="0.25">
      <c r="A5494" s="202"/>
      <c r="B5494" s="203"/>
      <c r="C5494" s="204"/>
      <c r="D5494" s="204"/>
      <c r="E5494" s="204"/>
      <c r="F5494" s="204"/>
      <c r="G5494" s="204"/>
      <c r="H5494" s="131"/>
      <c r="I5494" s="204"/>
      <c r="J5494" s="204"/>
      <c r="K5494" s="205"/>
      <c r="L5494" s="205"/>
      <c r="M5494" s="205"/>
      <c r="N5494" s="227">
        <f>Table7[[#This Row],[Drug Cost]]+Table7[[#This Row],[Drug Markup]]+Table7[[#This Row],[Drug Dispensing Fee]]</f>
        <v>0</v>
      </c>
      <c r="O5494" s="132"/>
      <c r="P5494" s="205">
        <f>Table7[[#This Row],[Total Drug Cost]]-Table7[[#This Row],[Total Third-party Pay]]</f>
        <v>0</v>
      </c>
      <c r="Q5494" s="205"/>
      <c r="R5494" s="70" t="e">
        <f>VLOOKUP(Table7[[#This Row],[Patient PHN]],'[1]MASTER LIST'!$C:$D,2,FALSE)</f>
        <v>#N/A</v>
      </c>
    </row>
    <row r="5495" spans="1:18" x14ac:dyDescent="0.25">
      <c r="A5495" s="202"/>
      <c r="B5495" s="203"/>
      <c r="C5495" s="204"/>
      <c r="D5495" s="204"/>
      <c r="E5495" s="204"/>
      <c r="F5495" s="204"/>
      <c r="G5495" s="204"/>
      <c r="H5495" s="131"/>
      <c r="I5495" s="204"/>
      <c r="J5495" s="204"/>
      <c r="K5495" s="205"/>
      <c r="L5495" s="205"/>
      <c r="M5495" s="205"/>
      <c r="N5495" s="227">
        <f>Table7[[#This Row],[Drug Cost]]+Table7[[#This Row],[Drug Markup]]+Table7[[#This Row],[Drug Dispensing Fee]]</f>
        <v>0</v>
      </c>
      <c r="O5495" s="132"/>
      <c r="P5495" s="205">
        <f>Table7[[#This Row],[Total Drug Cost]]-Table7[[#This Row],[Total Third-party Pay]]</f>
        <v>0</v>
      </c>
      <c r="Q5495" s="205"/>
      <c r="R5495" s="70" t="e">
        <f>VLOOKUP(Table7[[#This Row],[Patient PHN]],'[1]MASTER LIST'!$C:$D,2,FALSE)</f>
        <v>#N/A</v>
      </c>
    </row>
    <row r="5496" spans="1:18" x14ac:dyDescent="0.25">
      <c r="A5496" s="202"/>
      <c r="B5496" s="203"/>
      <c r="C5496" s="204"/>
      <c r="D5496" s="204"/>
      <c r="E5496" s="204"/>
      <c r="F5496" s="204"/>
      <c r="G5496" s="204"/>
      <c r="H5496" s="131"/>
      <c r="I5496" s="204"/>
      <c r="J5496" s="204"/>
      <c r="K5496" s="205"/>
      <c r="L5496" s="205"/>
      <c r="M5496" s="205"/>
      <c r="N5496" s="227">
        <f>Table7[[#This Row],[Drug Cost]]+Table7[[#This Row],[Drug Markup]]+Table7[[#This Row],[Drug Dispensing Fee]]</f>
        <v>0</v>
      </c>
      <c r="O5496" s="132"/>
      <c r="P5496" s="205">
        <f>Table7[[#This Row],[Total Drug Cost]]-Table7[[#This Row],[Total Third-party Pay]]</f>
        <v>0</v>
      </c>
      <c r="Q5496" s="205"/>
      <c r="R5496" s="70" t="e">
        <f>VLOOKUP(Table7[[#This Row],[Patient PHN]],'[1]MASTER LIST'!$C:$D,2,FALSE)</f>
        <v>#N/A</v>
      </c>
    </row>
    <row r="5497" spans="1:18" x14ac:dyDescent="0.25">
      <c r="A5497" s="202"/>
      <c r="B5497" s="203"/>
      <c r="C5497" s="204"/>
      <c r="D5497" s="204"/>
      <c r="E5497" s="204"/>
      <c r="F5497" s="204"/>
      <c r="G5497" s="204"/>
      <c r="H5497" s="131"/>
      <c r="I5497" s="204"/>
      <c r="J5497" s="204"/>
      <c r="K5497" s="205"/>
      <c r="L5497" s="205"/>
      <c r="M5497" s="205"/>
      <c r="N5497" s="227">
        <f>Table7[[#This Row],[Drug Cost]]+Table7[[#This Row],[Drug Markup]]+Table7[[#This Row],[Drug Dispensing Fee]]</f>
        <v>0</v>
      </c>
      <c r="O5497" s="132"/>
      <c r="P5497" s="205">
        <f>Table7[[#This Row],[Total Drug Cost]]-Table7[[#This Row],[Total Third-party Pay]]</f>
        <v>0</v>
      </c>
      <c r="Q5497" s="205"/>
      <c r="R5497" s="70" t="e">
        <f>VLOOKUP(Table7[[#This Row],[Patient PHN]],'[1]MASTER LIST'!$C:$D,2,FALSE)</f>
        <v>#N/A</v>
      </c>
    </row>
    <row r="5498" spans="1:18" x14ac:dyDescent="0.25">
      <c r="A5498" s="202"/>
      <c r="B5498" s="203"/>
      <c r="C5498" s="204"/>
      <c r="D5498" s="204"/>
      <c r="E5498" s="204"/>
      <c r="F5498" s="204"/>
      <c r="G5498" s="204"/>
      <c r="H5498" s="131"/>
      <c r="I5498" s="204"/>
      <c r="J5498" s="204"/>
      <c r="K5498" s="205"/>
      <c r="L5498" s="205"/>
      <c r="M5498" s="205"/>
      <c r="N5498" s="227">
        <f>Table7[[#This Row],[Drug Cost]]+Table7[[#This Row],[Drug Markup]]+Table7[[#This Row],[Drug Dispensing Fee]]</f>
        <v>0</v>
      </c>
      <c r="O5498" s="132"/>
      <c r="P5498" s="205">
        <f>Table7[[#This Row],[Total Drug Cost]]-Table7[[#This Row],[Total Third-party Pay]]</f>
        <v>0</v>
      </c>
      <c r="Q5498" s="205"/>
      <c r="R5498" s="70" t="e">
        <f>VLOOKUP(Table7[[#This Row],[Patient PHN]],'[1]MASTER LIST'!$C:$D,2,FALSE)</f>
        <v>#N/A</v>
      </c>
    </row>
    <row r="5499" spans="1:18" x14ac:dyDescent="0.25">
      <c r="A5499" s="202"/>
      <c r="B5499" s="203"/>
      <c r="C5499" s="204"/>
      <c r="D5499" s="204"/>
      <c r="E5499" s="204"/>
      <c r="F5499" s="204"/>
      <c r="G5499" s="204"/>
      <c r="H5499" s="131"/>
      <c r="I5499" s="204"/>
      <c r="J5499" s="204"/>
      <c r="K5499" s="205"/>
      <c r="L5499" s="205"/>
      <c r="M5499" s="205"/>
      <c r="N5499" s="227">
        <f>Table7[[#This Row],[Drug Cost]]+Table7[[#This Row],[Drug Markup]]+Table7[[#This Row],[Drug Dispensing Fee]]</f>
        <v>0</v>
      </c>
      <c r="O5499" s="132"/>
      <c r="P5499" s="205">
        <f>Table7[[#This Row],[Total Drug Cost]]-Table7[[#This Row],[Total Third-party Pay]]</f>
        <v>0</v>
      </c>
      <c r="Q5499" s="205"/>
      <c r="R5499" s="70" t="e">
        <f>VLOOKUP(Table7[[#This Row],[Patient PHN]],'[1]MASTER LIST'!$C:$D,2,FALSE)</f>
        <v>#N/A</v>
      </c>
    </row>
    <row r="5500" spans="1:18" x14ac:dyDescent="0.25">
      <c r="A5500" s="202"/>
      <c r="B5500" s="203"/>
      <c r="C5500" s="204"/>
      <c r="D5500" s="204"/>
      <c r="E5500" s="204"/>
      <c r="F5500" s="204"/>
      <c r="G5500" s="204"/>
      <c r="H5500" s="131"/>
      <c r="I5500" s="204"/>
      <c r="J5500" s="204"/>
      <c r="K5500" s="205"/>
      <c r="L5500" s="205"/>
      <c r="M5500" s="205"/>
      <c r="N5500" s="227">
        <f>Table7[[#This Row],[Drug Cost]]+Table7[[#This Row],[Drug Markup]]+Table7[[#This Row],[Drug Dispensing Fee]]</f>
        <v>0</v>
      </c>
      <c r="O5500" s="132"/>
      <c r="P5500" s="205">
        <f>Table7[[#This Row],[Total Drug Cost]]-Table7[[#This Row],[Total Third-party Pay]]</f>
        <v>0</v>
      </c>
      <c r="Q5500" s="205"/>
      <c r="R5500" s="70" t="e">
        <f>VLOOKUP(Table7[[#This Row],[Patient PHN]],'[1]MASTER LIST'!$C:$D,2,FALSE)</f>
        <v>#N/A</v>
      </c>
    </row>
    <row r="5501" spans="1:18" x14ac:dyDescent="0.25">
      <c r="A5501" s="202"/>
      <c r="B5501" s="203"/>
      <c r="C5501" s="204"/>
      <c r="D5501" s="204"/>
      <c r="E5501" s="204"/>
      <c r="F5501" s="204"/>
      <c r="G5501" s="204"/>
      <c r="H5501" s="131"/>
      <c r="I5501" s="204"/>
      <c r="J5501" s="204"/>
      <c r="K5501" s="205"/>
      <c r="L5501" s="205"/>
      <c r="M5501" s="205"/>
      <c r="N5501" s="227">
        <f>Table7[[#This Row],[Drug Cost]]+Table7[[#This Row],[Drug Markup]]+Table7[[#This Row],[Drug Dispensing Fee]]</f>
        <v>0</v>
      </c>
      <c r="O5501" s="132"/>
      <c r="P5501" s="205">
        <f>Table7[[#This Row],[Total Drug Cost]]-Table7[[#This Row],[Total Third-party Pay]]</f>
        <v>0</v>
      </c>
      <c r="Q5501" s="205"/>
      <c r="R5501" s="70" t="e">
        <f>VLOOKUP(Table7[[#This Row],[Patient PHN]],'[1]MASTER LIST'!$C:$D,2,FALSE)</f>
        <v>#N/A</v>
      </c>
    </row>
    <row r="5502" spans="1:18" x14ac:dyDescent="0.25">
      <c r="A5502" s="202"/>
      <c r="B5502" s="203"/>
      <c r="C5502" s="204"/>
      <c r="D5502" s="204"/>
      <c r="E5502" s="204"/>
      <c r="F5502" s="204"/>
      <c r="G5502" s="204"/>
      <c r="H5502" s="131"/>
      <c r="I5502" s="204"/>
      <c r="J5502" s="204"/>
      <c r="K5502" s="205"/>
      <c r="L5502" s="205"/>
      <c r="M5502" s="205"/>
      <c r="N5502" s="227">
        <f>Table7[[#This Row],[Drug Cost]]+Table7[[#This Row],[Drug Markup]]+Table7[[#This Row],[Drug Dispensing Fee]]</f>
        <v>0</v>
      </c>
      <c r="O5502" s="132"/>
      <c r="P5502" s="205">
        <f>Table7[[#This Row],[Total Drug Cost]]-Table7[[#This Row],[Total Third-party Pay]]</f>
        <v>0</v>
      </c>
      <c r="Q5502" s="205"/>
      <c r="R5502" s="70" t="e">
        <f>VLOOKUP(Table7[[#This Row],[Patient PHN]],'[1]MASTER LIST'!$C:$D,2,FALSE)</f>
        <v>#N/A</v>
      </c>
    </row>
    <row r="5503" spans="1:18" x14ac:dyDescent="0.25">
      <c r="A5503" s="202"/>
      <c r="B5503" s="203"/>
      <c r="C5503" s="204"/>
      <c r="D5503" s="204"/>
      <c r="E5503" s="204"/>
      <c r="F5503" s="204"/>
      <c r="G5503" s="204"/>
      <c r="H5503" s="131"/>
      <c r="I5503" s="204"/>
      <c r="J5503" s="204"/>
      <c r="K5503" s="205"/>
      <c r="L5503" s="205"/>
      <c r="M5503" s="205"/>
      <c r="N5503" s="227">
        <f>Table7[[#This Row],[Drug Cost]]+Table7[[#This Row],[Drug Markup]]+Table7[[#This Row],[Drug Dispensing Fee]]</f>
        <v>0</v>
      </c>
      <c r="O5503" s="132"/>
      <c r="P5503" s="205">
        <f>Table7[[#This Row],[Total Drug Cost]]-Table7[[#This Row],[Total Third-party Pay]]</f>
        <v>0</v>
      </c>
      <c r="Q5503" s="205"/>
      <c r="R5503" s="70" t="e">
        <f>VLOOKUP(Table7[[#This Row],[Patient PHN]],'[1]MASTER LIST'!$C:$D,2,FALSE)</f>
        <v>#N/A</v>
      </c>
    </row>
    <row r="5504" spans="1:18" x14ac:dyDescent="0.25">
      <c r="A5504" s="202"/>
      <c r="B5504" s="203"/>
      <c r="C5504" s="204"/>
      <c r="D5504" s="204"/>
      <c r="E5504" s="204"/>
      <c r="F5504" s="204"/>
      <c r="G5504" s="204"/>
      <c r="H5504" s="131"/>
      <c r="I5504" s="204"/>
      <c r="J5504" s="204"/>
      <c r="K5504" s="205"/>
      <c r="L5504" s="205"/>
      <c r="M5504" s="205"/>
      <c r="N5504" s="227">
        <f>Table7[[#This Row],[Drug Cost]]+Table7[[#This Row],[Drug Markup]]+Table7[[#This Row],[Drug Dispensing Fee]]</f>
        <v>0</v>
      </c>
      <c r="O5504" s="132"/>
      <c r="P5504" s="205">
        <f>Table7[[#This Row],[Total Drug Cost]]-Table7[[#This Row],[Total Third-party Pay]]</f>
        <v>0</v>
      </c>
      <c r="Q5504" s="205"/>
      <c r="R5504" s="70" t="e">
        <f>VLOOKUP(Table7[[#This Row],[Patient PHN]],'[1]MASTER LIST'!$C:$D,2,FALSE)</f>
        <v>#N/A</v>
      </c>
    </row>
    <row r="5505" spans="1:18" x14ac:dyDescent="0.25">
      <c r="A5505" s="202"/>
      <c r="B5505" s="203"/>
      <c r="C5505" s="204"/>
      <c r="D5505" s="204"/>
      <c r="E5505" s="204"/>
      <c r="F5505" s="204"/>
      <c r="G5505" s="204"/>
      <c r="H5505" s="131"/>
      <c r="I5505" s="204"/>
      <c r="J5505" s="204"/>
      <c r="K5505" s="205"/>
      <c r="L5505" s="205"/>
      <c r="M5505" s="205"/>
      <c r="N5505" s="227">
        <f>Table7[[#This Row],[Drug Cost]]+Table7[[#This Row],[Drug Markup]]+Table7[[#This Row],[Drug Dispensing Fee]]</f>
        <v>0</v>
      </c>
      <c r="O5505" s="132"/>
      <c r="P5505" s="205">
        <f>Table7[[#This Row],[Total Drug Cost]]-Table7[[#This Row],[Total Third-party Pay]]</f>
        <v>0</v>
      </c>
      <c r="Q5505" s="205"/>
      <c r="R5505" s="70" t="e">
        <f>VLOOKUP(Table7[[#This Row],[Patient PHN]],'[1]MASTER LIST'!$C:$D,2,FALSE)</f>
        <v>#N/A</v>
      </c>
    </row>
    <row r="5506" spans="1:18" x14ac:dyDescent="0.25">
      <c r="A5506" s="202"/>
      <c r="B5506" s="203"/>
      <c r="C5506" s="204"/>
      <c r="D5506" s="204"/>
      <c r="E5506" s="204"/>
      <c r="F5506" s="204"/>
      <c r="G5506" s="204"/>
      <c r="H5506" s="131"/>
      <c r="I5506" s="204"/>
      <c r="J5506" s="204"/>
      <c r="K5506" s="205"/>
      <c r="L5506" s="205"/>
      <c r="M5506" s="205"/>
      <c r="N5506" s="227">
        <f>Table7[[#This Row],[Drug Cost]]+Table7[[#This Row],[Drug Markup]]+Table7[[#This Row],[Drug Dispensing Fee]]</f>
        <v>0</v>
      </c>
      <c r="O5506" s="132"/>
      <c r="P5506" s="205">
        <f>Table7[[#This Row],[Total Drug Cost]]-Table7[[#This Row],[Total Third-party Pay]]</f>
        <v>0</v>
      </c>
      <c r="Q5506" s="205"/>
      <c r="R5506" s="70" t="e">
        <f>VLOOKUP(Table7[[#This Row],[Patient PHN]],'[1]MASTER LIST'!$C:$D,2,FALSE)</f>
        <v>#N/A</v>
      </c>
    </row>
    <row r="5507" spans="1:18" x14ac:dyDescent="0.25">
      <c r="A5507" s="202"/>
      <c r="B5507" s="203"/>
      <c r="C5507" s="204"/>
      <c r="D5507" s="204"/>
      <c r="E5507" s="204"/>
      <c r="F5507" s="204"/>
      <c r="G5507" s="204"/>
      <c r="H5507" s="131"/>
      <c r="I5507" s="204"/>
      <c r="J5507" s="204"/>
      <c r="K5507" s="205"/>
      <c r="L5507" s="205"/>
      <c r="M5507" s="205"/>
      <c r="N5507" s="227">
        <f>Table7[[#This Row],[Drug Cost]]+Table7[[#This Row],[Drug Markup]]+Table7[[#This Row],[Drug Dispensing Fee]]</f>
        <v>0</v>
      </c>
      <c r="O5507" s="132"/>
      <c r="P5507" s="205">
        <f>Table7[[#This Row],[Total Drug Cost]]-Table7[[#This Row],[Total Third-party Pay]]</f>
        <v>0</v>
      </c>
      <c r="Q5507" s="205"/>
      <c r="R5507" s="70" t="e">
        <f>VLOOKUP(Table7[[#This Row],[Patient PHN]],'[1]MASTER LIST'!$C:$D,2,FALSE)</f>
        <v>#N/A</v>
      </c>
    </row>
    <row r="5508" spans="1:18" x14ac:dyDescent="0.25">
      <c r="A5508" s="202"/>
      <c r="B5508" s="203"/>
      <c r="C5508" s="204"/>
      <c r="D5508" s="204"/>
      <c r="E5508" s="204"/>
      <c r="F5508" s="204"/>
      <c r="G5508" s="204"/>
      <c r="H5508" s="131"/>
      <c r="I5508" s="204"/>
      <c r="J5508" s="204"/>
      <c r="K5508" s="205"/>
      <c r="L5508" s="205"/>
      <c r="M5508" s="205"/>
      <c r="N5508" s="227">
        <f>Table7[[#This Row],[Drug Cost]]+Table7[[#This Row],[Drug Markup]]+Table7[[#This Row],[Drug Dispensing Fee]]</f>
        <v>0</v>
      </c>
      <c r="O5508" s="132"/>
      <c r="P5508" s="205">
        <f>Table7[[#This Row],[Total Drug Cost]]-Table7[[#This Row],[Total Third-party Pay]]</f>
        <v>0</v>
      </c>
      <c r="Q5508" s="205"/>
      <c r="R5508" s="70" t="e">
        <f>VLOOKUP(Table7[[#This Row],[Patient PHN]],'[1]MASTER LIST'!$C:$D,2,FALSE)</f>
        <v>#N/A</v>
      </c>
    </row>
    <row r="5509" spans="1:18" x14ac:dyDescent="0.25">
      <c r="A5509" s="202"/>
      <c r="B5509" s="203"/>
      <c r="C5509" s="204"/>
      <c r="D5509" s="204"/>
      <c r="E5509" s="204"/>
      <c r="F5509" s="204"/>
      <c r="G5509" s="204"/>
      <c r="H5509" s="131"/>
      <c r="I5509" s="204"/>
      <c r="J5509" s="204"/>
      <c r="K5509" s="205"/>
      <c r="L5509" s="205"/>
      <c r="M5509" s="205"/>
      <c r="N5509" s="227">
        <f>Table7[[#This Row],[Drug Cost]]+Table7[[#This Row],[Drug Markup]]+Table7[[#This Row],[Drug Dispensing Fee]]</f>
        <v>0</v>
      </c>
      <c r="O5509" s="132"/>
      <c r="P5509" s="205">
        <f>Table7[[#This Row],[Total Drug Cost]]-Table7[[#This Row],[Total Third-party Pay]]</f>
        <v>0</v>
      </c>
      <c r="Q5509" s="205"/>
      <c r="R5509" s="70" t="e">
        <f>VLOOKUP(Table7[[#This Row],[Patient PHN]],'[1]MASTER LIST'!$C:$D,2,FALSE)</f>
        <v>#N/A</v>
      </c>
    </row>
    <row r="5510" spans="1:18" x14ac:dyDescent="0.25">
      <c r="A5510" s="202"/>
      <c r="B5510" s="203"/>
      <c r="C5510" s="204"/>
      <c r="D5510" s="204"/>
      <c r="E5510" s="204"/>
      <c r="F5510" s="204"/>
      <c r="G5510" s="204"/>
      <c r="H5510" s="131"/>
      <c r="I5510" s="204"/>
      <c r="J5510" s="204"/>
      <c r="K5510" s="205"/>
      <c r="L5510" s="205"/>
      <c r="M5510" s="205"/>
      <c r="N5510" s="227">
        <f>Table7[[#This Row],[Drug Cost]]+Table7[[#This Row],[Drug Markup]]+Table7[[#This Row],[Drug Dispensing Fee]]</f>
        <v>0</v>
      </c>
      <c r="O5510" s="132"/>
      <c r="P5510" s="205">
        <f>Table7[[#This Row],[Total Drug Cost]]-Table7[[#This Row],[Total Third-party Pay]]</f>
        <v>0</v>
      </c>
      <c r="Q5510" s="205"/>
      <c r="R5510" s="70" t="e">
        <f>VLOOKUP(Table7[[#This Row],[Patient PHN]],'[1]MASTER LIST'!$C:$D,2,FALSE)</f>
        <v>#N/A</v>
      </c>
    </row>
    <row r="5511" spans="1:18" x14ac:dyDescent="0.25">
      <c r="A5511" s="202"/>
      <c r="B5511" s="203"/>
      <c r="C5511" s="204"/>
      <c r="D5511" s="204"/>
      <c r="E5511" s="204"/>
      <c r="F5511" s="204"/>
      <c r="G5511" s="204"/>
      <c r="H5511" s="131"/>
      <c r="I5511" s="204"/>
      <c r="J5511" s="204"/>
      <c r="K5511" s="205"/>
      <c r="L5511" s="205"/>
      <c r="M5511" s="205"/>
      <c r="N5511" s="227">
        <f>Table7[[#This Row],[Drug Cost]]+Table7[[#This Row],[Drug Markup]]+Table7[[#This Row],[Drug Dispensing Fee]]</f>
        <v>0</v>
      </c>
      <c r="O5511" s="132"/>
      <c r="P5511" s="205">
        <f>Table7[[#This Row],[Total Drug Cost]]-Table7[[#This Row],[Total Third-party Pay]]</f>
        <v>0</v>
      </c>
      <c r="Q5511" s="205"/>
      <c r="R5511" s="70" t="e">
        <f>VLOOKUP(Table7[[#This Row],[Patient PHN]],'[1]MASTER LIST'!$C:$D,2,FALSE)</f>
        <v>#N/A</v>
      </c>
    </row>
    <row r="5512" spans="1:18" x14ac:dyDescent="0.25">
      <c r="A5512" s="202"/>
      <c r="B5512" s="203"/>
      <c r="C5512" s="204"/>
      <c r="D5512" s="204"/>
      <c r="E5512" s="204"/>
      <c r="F5512" s="204"/>
      <c r="G5512" s="204"/>
      <c r="H5512" s="131"/>
      <c r="I5512" s="204"/>
      <c r="J5512" s="204"/>
      <c r="K5512" s="205"/>
      <c r="L5512" s="205"/>
      <c r="M5512" s="205"/>
      <c r="N5512" s="227">
        <f>Table7[[#This Row],[Drug Cost]]+Table7[[#This Row],[Drug Markup]]+Table7[[#This Row],[Drug Dispensing Fee]]</f>
        <v>0</v>
      </c>
      <c r="O5512" s="132"/>
      <c r="P5512" s="205">
        <f>Table7[[#This Row],[Total Drug Cost]]-Table7[[#This Row],[Total Third-party Pay]]</f>
        <v>0</v>
      </c>
      <c r="Q5512" s="205"/>
      <c r="R5512" s="70" t="e">
        <f>VLOOKUP(Table7[[#This Row],[Patient PHN]],'[1]MASTER LIST'!$C:$D,2,FALSE)</f>
        <v>#N/A</v>
      </c>
    </row>
    <row r="5513" spans="1:18" x14ac:dyDescent="0.25">
      <c r="A5513" s="202"/>
      <c r="B5513" s="203"/>
      <c r="C5513" s="204"/>
      <c r="D5513" s="204"/>
      <c r="E5513" s="204"/>
      <c r="F5513" s="204"/>
      <c r="G5513" s="204"/>
      <c r="H5513" s="131"/>
      <c r="I5513" s="204"/>
      <c r="J5513" s="204"/>
      <c r="K5513" s="205"/>
      <c r="L5513" s="205"/>
      <c r="M5513" s="205"/>
      <c r="N5513" s="227">
        <f>Table7[[#This Row],[Drug Cost]]+Table7[[#This Row],[Drug Markup]]+Table7[[#This Row],[Drug Dispensing Fee]]</f>
        <v>0</v>
      </c>
      <c r="O5513" s="132"/>
      <c r="P5513" s="205">
        <f>Table7[[#This Row],[Total Drug Cost]]-Table7[[#This Row],[Total Third-party Pay]]</f>
        <v>0</v>
      </c>
      <c r="Q5513" s="205"/>
      <c r="R5513" s="70" t="e">
        <f>VLOOKUP(Table7[[#This Row],[Patient PHN]],'[1]MASTER LIST'!$C:$D,2,FALSE)</f>
        <v>#N/A</v>
      </c>
    </row>
    <row r="5514" spans="1:18" x14ac:dyDescent="0.25">
      <c r="A5514" s="202"/>
      <c r="B5514" s="203"/>
      <c r="C5514" s="204"/>
      <c r="D5514" s="204"/>
      <c r="E5514" s="204"/>
      <c r="F5514" s="204"/>
      <c r="G5514" s="204"/>
      <c r="H5514" s="131"/>
      <c r="I5514" s="204"/>
      <c r="J5514" s="204"/>
      <c r="K5514" s="205"/>
      <c r="L5514" s="205"/>
      <c r="M5514" s="205"/>
      <c r="N5514" s="227">
        <f>Table7[[#This Row],[Drug Cost]]+Table7[[#This Row],[Drug Markup]]+Table7[[#This Row],[Drug Dispensing Fee]]</f>
        <v>0</v>
      </c>
      <c r="O5514" s="132"/>
      <c r="P5514" s="205">
        <f>Table7[[#This Row],[Total Drug Cost]]-Table7[[#This Row],[Total Third-party Pay]]</f>
        <v>0</v>
      </c>
      <c r="Q5514" s="205"/>
      <c r="R5514" s="70" t="e">
        <f>VLOOKUP(Table7[[#This Row],[Patient PHN]],'[1]MASTER LIST'!$C:$D,2,FALSE)</f>
        <v>#N/A</v>
      </c>
    </row>
    <row r="5515" spans="1:18" x14ac:dyDescent="0.25">
      <c r="A5515" s="202"/>
      <c r="B5515" s="203"/>
      <c r="C5515" s="204"/>
      <c r="D5515" s="204"/>
      <c r="E5515" s="204"/>
      <c r="F5515" s="204"/>
      <c r="G5515" s="204"/>
      <c r="H5515" s="131"/>
      <c r="I5515" s="204"/>
      <c r="J5515" s="204"/>
      <c r="K5515" s="205"/>
      <c r="L5515" s="205"/>
      <c r="M5515" s="205"/>
      <c r="N5515" s="227">
        <f>Table7[[#This Row],[Drug Cost]]+Table7[[#This Row],[Drug Markup]]+Table7[[#This Row],[Drug Dispensing Fee]]</f>
        <v>0</v>
      </c>
      <c r="O5515" s="132"/>
      <c r="P5515" s="205">
        <f>Table7[[#This Row],[Total Drug Cost]]-Table7[[#This Row],[Total Third-party Pay]]</f>
        <v>0</v>
      </c>
      <c r="Q5515" s="205"/>
      <c r="R5515" s="70" t="e">
        <f>VLOOKUP(Table7[[#This Row],[Patient PHN]],'[1]MASTER LIST'!$C:$D,2,FALSE)</f>
        <v>#N/A</v>
      </c>
    </row>
    <row r="5516" spans="1:18" x14ac:dyDescent="0.25">
      <c r="A5516" s="202"/>
      <c r="B5516" s="203"/>
      <c r="C5516" s="204"/>
      <c r="D5516" s="204"/>
      <c r="E5516" s="204"/>
      <c r="F5516" s="204"/>
      <c r="G5516" s="204"/>
      <c r="H5516" s="131"/>
      <c r="I5516" s="204"/>
      <c r="J5516" s="204"/>
      <c r="K5516" s="205"/>
      <c r="L5516" s="205"/>
      <c r="M5516" s="205"/>
      <c r="N5516" s="227">
        <f>Table7[[#This Row],[Drug Cost]]+Table7[[#This Row],[Drug Markup]]+Table7[[#This Row],[Drug Dispensing Fee]]</f>
        <v>0</v>
      </c>
      <c r="O5516" s="132"/>
      <c r="P5516" s="205">
        <f>Table7[[#This Row],[Total Drug Cost]]-Table7[[#This Row],[Total Third-party Pay]]</f>
        <v>0</v>
      </c>
      <c r="Q5516" s="205"/>
      <c r="R5516" s="70" t="e">
        <f>VLOOKUP(Table7[[#This Row],[Patient PHN]],'[1]MASTER LIST'!$C:$D,2,FALSE)</f>
        <v>#N/A</v>
      </c>
    </row>
    <row r="5517" spans="1:18" x14ac:dyDescent="0.25">
      <c r="A5517" s="202"/>
      <c r="B5517" s="203"/>
      <c r="C5517" s="204"/>
      <c r="D5517" s="204"/>
      <c r="E5517" s="204"/>
      <c r="F5517" s="204"/>
      <c r="G5517" s="204"/>
      <c r="H5517" s="131"/>
      <c r="I5517" s="204"/>
      <c r="J5517" s="204"/>
      <c r="K5517" s="205"/>
      <c r="L5517" s="205"/>
      <c r="M5517" s="205"/>
      <c r="N5517" s="227">
        <f>Table7[[#This Row],[Drug Cost]]+Table7[[#This Row],[Drug Markup]]+Table7[[#This Row],[Drug Dispensing Fee]]</f>
        <v>0</v>
      </c>
      <c r="O5517" s="132"/>
      <c r="P5517" s="205">
        <f>Table7[[#This Row],[Total Drug Cost]]-Table7[[#This Row],[Total Third-party Pay]]</f>
        <v>0</v>
      </c>
      <c r="Q5517" s="205"/>
      <c r="R5517" s="70" t="e">
        <f>VLOOKUP(Table7[[#This Row],[Patient PHN]],'[1]MASTER LIST'!$C:$D,2,FALSE)</f>
        <v>#N/A</v>
      </c>
    </row>
    <row r="5518" spans="1:18" x14ac:dyDescent="0.25">
      <c r="A5518" s="202"/>
      <c r="B5518" s="203"/>
      <c r="C5518" s="204"/>
      <c r="D5518" s="204"/>
      <c r="E5518" s="204"/>
      <c r="F5518" s="204"/>
      <c r="G5518" s="204"/>
      <c r="H5518" s="131"/>
      <c r="I5518" s="204"/>
      <c r="J5518" s="204"/>
      <c r="K5518" s="205"/>
      <c r="L5518" s="205"/>
      <c r="M5518" s="205"/>
      <c r="N5518" s="227">
        <f>Table7[[#This Row],[Drug Cost]]+Table7[[#This Row],[Drug Markup]]+Table7[[#This Row],[Drug Dispensing Fee]]</f>
        <v>0</v>
      </c>
      <c r="O5518" s="132"/>
      <c r="P5518" s="205">
        <f>Table7[[#This Row],[Total Drug Cost]]-Table7[[#This Row],[Total Third-party Pay]]</f>
        <v>0</v>
      </c>
      <c r="Q5518" s="205"/>
      <c r="R5518" s="70" t="e">
        <f>VLOOKUP(Table7[[#This Row],[Patient PHN]],'[1]MASTER LIST'!$C:$D,2,FALSE)</f>
        <v>#N/A</v>
      </c>
    </row>
    <row r="5519" spans="1:18" x14ac:dyDescent="0.25">
      <c r="A5519" s="202"/>
      <c r="B5519" s="203"/>
      <c r="C5519" s="204"/>
      <c r="D5519" s="204"/>
      <c r="E5519" s="204"/>
      <c r="F5519" s="204"/>
      <c r="G5519" s="204"/>
      <c r="H5519" s="131"/>
      <c r="I5519" s="204"/>
      <c r="J5519" s="204"/>
      <c r="K5519" s="205"/>
      <c r="L5519" s="205"/>
      <c r="M5519" s="205"/>
      <c r="N5519" s="227">
        <f>Table7[[#This Row],[Drug Cost]]+Table7[[#This Row],[Drug Markup]]+Table7[[#This Row],[Drug Dispensing Fee]]</f>
        <v>0</v>
      </c>
      <c r="O5519" s="132"/>
      <c r="P5519" s="205">
        <f>Table7[[#This Row],[Total Drug Cost]]-Table7[[#This Row],[Total Third-party Pay]]</f>
        <v>0</v>
      </c>
      <c r="Q5519" s="205"/>
      <c r="R5519" s="70" t="e">
        <f>VLOOKUP(Table7[[#This Row],[Patient PHN]],'[1]MASTER LIST'!$C:$D,2,FALSE)</f>
        <v>#N/A</v>
      </c>
    </row>
    <row r="5520" spans="1:18" x14ac:dyDescent="0.25">
      <c r="A5520" s="202"/>
      <c r="B5520" s="203"/>
      <c r="C5520" s="204"/>
      <c r="D5520" s="204"/>
      <c r="E5520" s="204"/>
      <c r="F5520" s="204"/>
      <c r="G5520" s="204"/>
      <c r="H5520" s="131"/>
      <c r="I5520" s="204"/>
      <c r="J5520" s="204"/>
      <c r="K5520" s="205"/>
      <c r="L5520" s="205"/>
      <c r="M5520" s="205"/>
      <c r="N5520" s="227">
        <f>Table7[[#This Row],[Drug Cost]]+Table7[[#This Row],[Drug Markup]]+Table7[[#This Row],[Drug Dispensing Fee]]</f>
        <v>0</v>
      </c>
      <c r="O5520" s="132"/>
      <c r="P5520" s="205">
        <f>Table7[[#This Row],[Total Drug Cost]]-Table7[[#This Row],[Total Third-party Pay]]</f>
        <v>0</v>
      </c>
      <c r="Q5520" s="205"/>
      <c r="R5520" s="70" t="e">
        <f>VLOOKUP(Table7[[#This Row],[Patient PHN]],'[1]MASTER LIST'!$C:$D,2,FALSE)</f>
        <v>#N/A</v>
      </c>
    </row>
    <row r="5521" spans="1:18" x14ac:dyDescent="0.25">
      <c r="A5521" s="202"/>
      <c r="B5521" s="203"/>
      <c r="C5521" s="204"/>
      <c r="D5521" s="204"/>
      <c r="E5521" s="204"/>
      <c r="F5521" s="204"/>
      <c r="G5521" s="204"/>
      <c r="H5521" s="131"/>
      <c r="I5521" s="204"/>
      <c r="J5521" s="204"/>
      <c r="K5521" s="205"/>
      <c r="L5521" s="205"/>
      <c r="M5521" s="205"/>
      <c r="N5521" s="227">
        <f>Table7[[#This Row],[Drug Cost]]+Table7[[#This Row],[Drug Markup]]+Table7[[#This Row],[Drug Dispensing Fee]]</f>
        <v>0</v>
      </c>
      <c r="O5521" s="132"/>
      <c r="P5521" s="205">
        <f>Table7[[#This Row],[Total Drug Cost]]-Table7[[#This Row],[Total Third-party Pay]]</f>
        <v>0</v>
      </c>
      <c r="Q5521" s="205"/>
      <c r="R5521" s="70" t="e">
        <f>VLOOKUP(Table7[[#This Row],[Patient PHN]],'[1]MASTER LIST'!$C:$D,2,FALSE)</f>
        <v>#N/A</v>
      </c>
    </row>
    <row r="5522" spans="1:18" x14ac:dyDescent="0.25">
      <c r="A5522" s="202"/>
      <c r="B5522" s="203"/>
      <c r="C5522" s="204"/>
      <c r="D5522" s="204"/>
      <c r="E5522" s="204"/>
      <c r="F5522" s="204"/>
      <c r="G5522" s="204"/>
      <c r="H5522" s="131"/>
      <c r="I5522" s="204"/>
      <c r="J5522" s="204"/>
      <c r="K5522" s="205"/>
      <c r="L5522" s="205"/>
      <c r="M5522" s="205"/>
      <c r="N5522" s="227">
        <f>Table7[[#This Row],[Drug Cost]]+Table7[[#This Row],[Drug Markup]]+Table7[[#This Row],[Drug Dispensing Fee]]</f>
        <v>0</v>
      </c>
      <c r="O5522" s="132"/>
      <c r="P5522" s="205">
        <f>Table7[[#This Row],[Total Drug Cost]]-Table7[[#This Row],[Total Third-party Pay]]</f>
        <v>0</v>
      </c>
      <c r="Q5522" s="205"/>
      <c r="R5522" s="70" t="e">
        <f>VLOOKUP(Table7[[#This Row],[Patient PHN]],'[1]MASTER LIST'!$C:$D,2,FALSE)</f>
        <v>#N/A</v>
      </c>
    </row>
    <row r="5523" spans="1:18" x14ac:dyDescent="0.25">
      <c r="A5523" s="202"/>
      <c r="B5523" s="203"/>
      <c r="C5523" s="204"/>
      <c r="D5523" s="204"/>
      <c r="E5523" s="204"/>
      <c r="F5523" s="204"/>
      <c r="G5523" s="204"/>
      <c r="H5523" s="131"/>
      <c r="I5523" s="204"/>
      <c r="J5523" s="204"/>
      <c r="K5523" s="205"/>
      <c r="L5523" s="205"/>
      <c r="M5523" s="205"/>
      <c r="N5523" s="227">
        <f>Table7[[#This Row],[Drug Cost]]+Table7[[#This Row],[Drug Markup]]+Table7[[#This Row],[Drug Dispensing Fee]]</f>
        <v>0</v>
      </c>
      <c r="O5523" s="132"/>
      <c r="P5523" s="205">
        <f>Table7[[#This Row],[Total Drug Cost]]-Table7[[#This Row],[Total Third-party Pay]]</f>
        <v>0</v>
      </c>
      <c r="Q5523" s="205"/>
      <c r="R5523" s="70" t="e">
        <f>VLOOKUP(Table7[[#This Row],[Patient PHN]],'[1]MASTER LIST'!$C:$D,2,FALSE)</f>
        <v>#N/A</v>
      </c>
    </row>
    <row r="5524" spans="1:18" x14ac:dyDescent="0.25">
      <c r="A5524" s="202"/>
      <c r="B5524" s="203"/>
      <c r="C5524" s="204"/>
      <c r="D5524" s="204"/>
      <c r="E5524" s="204"/>
      <c r="F5524" s="204"/>
      <c r="G5524" s="204"/>
      <c r="H5524" s="131"/>
      <c r="I5524" s="204"/>
      <c r="J5524" s="204"/>
      <c r="K5524" s="205"/>
      <c r="L5524" s="205"/>
      <c r="M5524" s="205"/>
      <c r="N5524" s="227">
        <f>Table7[[#This Row],[Drug Cost]]+Table7[[#This Row],[Drug Markup]]+Table7[[#This Row],[Drug Dispensing Fee]]</f>
        <v>0</v>
      </c>
      <c r="O5524" s="132"/>
      <c r="P5524" s="205">
        <f>Table7[[#This Row],[Total Drug Cost]]-Table7[[#This Row],[Total Third-party Pay]]</f>
        <v>0</v>
      </c>
      <c r="Q5524" s="205"/>
      <c r="R5524" s="70" t="e">
        <f>VLOOKUP(Table7[[#This Row],[Patient PHN]],'[1]MASTER LIST'!$C:$D,2,FALSE)</f>
        <v>#N/A</v>
      </c>
    </row>
    <row r="5525" spans="1:18" x14ac:dyDescent="0.25">
      <c r="A5525" s="202"/>
      <c r="B5525" s="203"/>
      <c r="C5525" s="204"/>
      <c r="D5525" s="204"/>
      <c r="E5525" s="204"/>
      <c r="F5525" s="204"/>
      <c r="G5525" s="204"/>
      <c r="H5525" s="131"/>
      <c r="I5525" s="204"/>
      <c r="J5525" s="204"/>
      <c r="K5525" s="205"/>
      <c r="L5525" s="205"/>
      <c r="M5525" s="205"/>
      <c r="N5525" s="227">
        <f>Table7[[#This Row],[Drug Cost]]+Table7[[#This Row],[Drug Markup]]+Table7[[#This Row],[Drug Dispensing Fee]]</f>
        <v>0</v>
      </c>
      <c r="O5525" s="132"/>
      <c r="P5525" s="205">
        <f>Table7[[#This Row],[Total Drug Cost]]-Table7[[#This Row],[Total Third-party Pay]]</f>
        <v>0</v>
      </c>
      <c r="Q5525" s="205"/>
      <c r="R5525" s="70" t="e">
        <f>VLOOKUP(Table7[[#This Row],[Patient PHN]],'[1]MASTER LIST'!$C:$D,2,FALSE)</f>
        <v>#N/A</v>
      </c>
    </row>
    <row r="5526" spans="1:18" x14ac:dyDescent="0.25">
      <c r="A5526" s="202"/>
      <c r="B5526" s="203"/>
      <c r="C5526" s="204"/>
      <c r="D5526" s="204"/>
      <c r="E5526" s="204"/>
      <c r="F5526" s="204"/>
      <c r="G5526" s="204"/>
      <c r="H5526" s="131"/>
      <c r="I5526" s="204"/>
      <c r="J5526" s="204"/>
      <c r="K5526" s="205"/>
      <c r="L5526" s="205"/>
      <c r="M5526" s="205"/>
      <c r="N5526" s="227">
        <f>Table7[[#This Row],[Drug Cost]]+Table7[[#This Row],[Drug Markup]]+Table7[[#This Row],[Drug Dispensing Fee]]</f>
        <v>0</v>
      </c>
      <c r="O5526" s="132"/>
      <c r="P5526" s="205">
        <f>Table7[[#This Row],[Total Drug Cost]]-Table7[[#This Row],[Total Third-party Pay]]</f>
        <v>0</v>
      </c>
      <c r="Q5526" s="205"/>
      <c r="R5526" s="70" t="e">
        <f>VLOOKUP(Table7[[#This Row],[Patient PHN]],'[1]MASTER LIST'!$C:$D,2,FALSE)</f>
        <v>#N/A</v>
      </c>
    </row>
    <row r="5527" spans="1:18" x14ac:dyDescent="0.25">
      <c r="A5527" s="202"/>
      <c r="B5527" s="203"/>
      <c r="C5527" s="204"/>
      <c r="D5527" s="204"/>
      <c r="E5527" s="204"/>
      <c r="F5527" s="204"/>
      <c r="G5527" s="204"/>
      <c r="H5527" s="131"/>
      <c r="I5527" s="204"/>
      <c r="J5527" s="204"/>
      <c r="K5527" s="205"/>
      <c r="L5527" s="205"/>
      <c r="M5527" s="205"/>
      <c r="N5527" s="227">
        <f>Table7[[#This Row],[Drug Cost]]+Table7[[#This Row],[Drug Markup]]+Table7[[#This Row],[Drug Dispensing Fee]]</f>
        <v>0</v>
      </c>
      <c r="O5527" s="132"/>
      <c r="P5527" s="205">
        <f>Table7[[#This Row],[Total Drug Cost]]-Table7[[#This Row],[Total Third-party Pay]]</f>
        <v>0</v>
      </c>
      <c r="Q5527" s="205"/>
      <c r="R5527" s="70" t="e">
        <f>VLOOKUP(Table7[[#This Row],[Patient PHN]],'[1]MASTER LIST'!$C:$D,2,FALSE)</f>
        <v>#N/A</v>
      </c>
    </row>
    <row r="5528" spans="1:18" x14ac:dyDescent="0.25">
      <c r="A5528" s="202"/>
      <c r="B5528" s="203"/>
      <c r="C5528" s="204"/>
      <c r="D5528" s="204"/>
      <c r="E5528" s="204"/>
      <c r="F5528" s="204"/>
      <c r="G5528" s="204"/>
      <c r="H5528" s="131"/>
      <c r="I5528" s="204"/>
      <c r="J5528" s="204"/>
      <c r="K5528" s="205"/>
      <c r="L5528" s="205"/>
      <c r="M5528" s="205"/>
      <c r="N5528" s="227">
        <f>Table7[[#This Row],[Drug Cost]]+Table7[[#This Row],[Drug Markup]]+Table7[[#This Row],[Drug Dispensing Fee]]</f>
        <v>0</v>
      </c>
      <c r="O5528" s="132"/>
      <c r="P5528" s="205">
        <f>Table7[[#This Row],[Total Drug Cost]]-Table7[[#This Row],[Total Third-party Pay]]</f>
        <v>0</v>
      </c>
      <c r="Q5528" s="205"/>
      <c r="R5528" s="70" t="e">
        <f>VLOOKUP(Table7[[#This Row],[Patient PHN]],'[1]MASTER LIST'!$C:$D,2,FALSE)</f>
        <v>#N/A</v>
      </c>
    </row>
    <row r="5529" spans="1:18" x14ac:dyDescent="0.25">
      <c r="A5529" s="202"/>
      <c r="B5529" s="203"/>
      <c r="C5529" s="204"/>
      <c r="D5529" s="204"/>
      <c r="E5529" s="204"/>
      <c r="F5529" s="204"/>
      <c r="G5529" s="204"/>
      <c r="H5529" s="131"/>
      <c r="I5529" s="204"/>
      <c r="J5529" s="204"/>
      <c r="K5529" s="205"/>
      <c r="L5529" s="205"/>
      <c r="M5529" s="205"/>
      <c r="N5529" s="227">
        <f>Table7[[#This Row],[Drug Cost]]+Table7[[#This Row],[Drug Markup]]+Table7[[#This Row],[Drug Dispensing Fee]]</f>
        <v>0</v>
      </c>
      <c r="O5529" s="132"/>
      <c r="P5529" s="205">
        <f>Table7[[#This Row],[Total Drug Cost]]-Table7[[#This Row],[Total Third-party Pay]]</f>
        <v>0</v>
      </c>
      <c r="Q5529" s="205"/>
      <c r="R5529" s="70" t="e">
        <f>VLOOKUP(Table7[[#This Row],[Patient PHN]],'[1]MASTER LIST'!$C:$D,2,FALSE)</f>
        <v>#N/A</v>
      </c>
    </row>
    <row r="5530" spans="1:18" x14ac:dyDescent="0.25">
      <c r="A5530" s="202"/>
      <c r="B5530" s="203"/>
      <c r="C5530" s="204"/>
      <c r="D5530" s="204"/>
      <c r="E5530" s="204"/>
      <c r="F5530" s="204"/>
      <c r="G5530" s="204"/>
      <c r="H5530" s="131"/>
      <c r="I5530" s="204"/>
      <c r="J5530" s="204"/>
      <c r="K5530" s="205"/>
      <c r="L5530" s="205"/>
      <c r="M5530" s="205"/>
      <c r="N5530" s="227">
        <f>Table7[[#This Row],[Drug Cost]]+Table7[[#This Row],[Drug Markup]]+Table7[[#This Row],[Drug Dispensing Fee]]</f>
        <v>0</v>
      </c>
      <c r="O5530" s="132"/>
      <c r="P5530" s="205">
        <f>Table7[[#This Row],[Total Drug Cost]]-Table7[[#This Row],[Total Third-party Pay]]</f>
        <v>0</v>
      </c>
      <c r="Q5530" s="205"/>
      <c r="R5530" s="70" t="e">
        <f>VLOOKUP(Table7[[#This Row],[Patient PHN]],'[1]MASTER LIST'!$C:$D,2,FALSE)</f>
        <v>#N/A</v>
      </c>
    </row>
    <row r="5531" spans="1:18" x14ac:dyDescent="0.25">
      <c r="A5531" s="202"/>
      <c r="B5531" s="203"/>
      <c r="C5531" s="204"/>
      <c r="D5531" s="204"/>
      <c r="E5531" s="204"/>
      <c r="F5531" s="204"/>
      <c r="G5531" s="204"/>
      <c r="H5531" s="131"/>
      <c r="I5531" s="204"/>
      <c r="J5531" s="204"/>
      <c r="K5531" s="205"/>
      <c r="L5531" s="205"/>
      <c r="M5531" s="205"/>
      <c r="N5531" s="227">
        <f>Table7[[#This Row],[Drug Cost]]+Table7[[#This Row],[Drug Markup]]+Table7[[#This Row],[Drug Dispensing Fee]]</f>
        <v>0</v>
      </c>
      <c r="O5531" s="132"/>
      <c r="P5531" s="205">
        <f>Table7[[#This Row],[Total Drug Cost]]-Table7[[#This Row],[Total Third-party Pay]]</f>
        <v>0</v>
      </c>
      <c r="Q5531" s="205"/>
      <c r="R5531" s="70" t="e">
        <f>VLOOKUP(Table7[[#This Row],[Patient PHN]],'[1]MASTER LIST'!$C:$D,2,FALSE)</f>
        <v>#N/A</v>
      </c>
    </row>
    <row r="5532" spans="1:18" x14ac:dyDescent="0.25">
      <c r="A5532" s="202"/>
      <c r="B5532" s="203"/>
      <c r="C5532" s="204"/>
      <c r="D5532" s="204"/>
      <c r="E5532" s="204"/>
      <c r="F5532" s="204"/>
      <c r="G5532" s="204"/>
      <c r="H5532" s="131"/>
      <c r="I5532" s="204"/>
      <c r="J5532" s="204"/>
      <c r="K5532" s="205"/>
      <c r="L5532" s="205"/>
      <c r="M5532" s="205"/>
      <c r="N5532" s="227">
        <f>Table7[[#This Row],[Drug Cost]]+Table7[[#This Row],[Drug Markup]]+Table7[[#This Row],[Drug Dispensing Fee]]</f>
        <v>0</v>
      </c>
      <c r="O5532" s="132"/>
      <c r="P5532" s="205">
        <f>Table7[[#This Row],[Total Drug Cost]]-Table7[[#This Row],[Total Third-party Pay]]</f>
        <v>0</v>
      </c>
      <c r="Q5532" s="205"/>
      <c r="R5532" s="70" t="e">
        <f>VLOOKUP(Table7[[#This Row],[Patient PHN]],'[1]MASTER LIST'!$C:$D,2,FALSE)</f>
        <v>#N/A</v>
      </c>
    </row>
    <row r="5533" spans="1:18" x14ac:dyDescent="0.25">
      <c r="A5533" s="202"/>
      <c r="B5533" s="203"/>
      <c r="C5533" s="204"/>
      <c r="D5533" s="204"/>
      <c r="E5533" s="204"/>
      <c r="F5533" s="204"/>
      <c r="G5533" s="204"/>
      <c r="H5533" s="131"/>
      <c r="I5533" s="204"/>
      <c r="J5533" s="204"/>
      <c r="K5533" s="205"/>
      <c r="L5533" s="205"/>
      <c r="M5533" s="205"/>
      <c r="N5533" s="227">
        <f>Table7[[#This Row],[Drug Cost]]+Table7[[#This Row],[Drug Markup]]+Table7[[#This Row],[Drug Dispensing Fee]]</f>
        <v>0</v>
      </c>
      <c r="O5533" s="132"/>
      <c r="P5533" s="205">
        <f>Table7[[#This Row],[Total Drug Cost]]-Table7[[#This Row],[Total Third-party Pay]]</f>
        <v>0</v>
      </c>
      <c r="Q5533" s="205"/>
      <c r="R5533" s="70" t="e">
        <f>VLOOKUP(Table7[[#This Row],[Patient PHN]],'[1]MASTER LIST'!$C:$D,2,FALSE)</f>
        <v>#N/A</v>
      </c>
    </row>
    <row r="5534" spans="1:18" x14ac:dyDescent="0.25">
      <c r="A5534" s="202"/>
      <c r="B5534" s="203"/>
      <c r="C5534" s="204"/>
      <c r="D5534" s="204"/>
      <c r="E5534" s="204"/>
      <c r="F5534" s="204"/>
      <c r="G5534" s="204"/>
      <c r="H5534" s="131"/>
      <c r="I5534" s="204"/>
      <c r="J5534" s="204"/>
      <c r="K5534" s="205"/>
      <c r="L5534" s="205"/>
      <c r="M5534" s="205"/>
      <c r="N5534" s="227">
        <f>Table7[[#This Row],[Drug Cost]]+Table7[[#This Row],[Drug Markup]]+Table7[[#This Row],[Drug Dispensing Fee]]</f>
        <v>0</v>
      </c>
      <c r="O5534" s="132"/>
      <c r="P5534" s="205">
        <f>Table7[[#This Row],[Total Drug Cost]]-Table7[[#This Row],[Total Third-party Pay]]</f>
        <v>0</v>
      </c>
      <c r="Q5534" s="205"/>
      <c r="R5534" s="70" t="e">
        <f>VLOOKUP(Table7[[#This Row],[Patient PHN]],'[1]MASTER LIST'!$C:$D,2,FALSE)</f>
        <v>#N/A</v>
      </c>
    </row>
    <row r="5535" spans="1:18" x14ac:dyDescent="0.25">
      <c r="A5535" s="202"/>
      <c r="B5535" s="203"/>
      <c r="C5535" s="204"/>
      <c r="D5535" s="204"/>
      <c r="E5535" s="204"/>
      <c r="F5535" s="204"/>
      <c r="G5535" s="204"/>
      <c r="H5535" s="131"/>
      <c r="I5535" s="204"/>
      <c r="J5535" s="204"/>
      <c r="K5535" s="205"/>
      <c r="L5535" s="205"/>
      <c r="M5535" s="205"/>
      <c r="N5535" s="227">
        <f>Table7[[#This Row],[Drug Cost]]+Table7[[#This Row],[Drug Markup]]+Table7[[#This Row],[Drug Dispensing Fee]]</f>
        <v>0</v>
      </c>
      <c r="O5535" s="132"/>
      <c r="P5535" s="205">
        <f>Table7[[#This Row],[Total Drug Cost]]-Table7[[#This Row],[Total Third-party Pay]]</f>
        <v>0</v>
      </c>
      <c r="Q5535" s="205"/>
      <c r="R5535" s="70" t="e">
        <f>VLOOKUP(Table7[[#This Row],[Patient PHN]],'[1]MASTER LIST'!$C:$D,2,FALSE)</f>
        <v>#N/A</v>
      </c>
    </row>
    <row r="5536" spans="1:18" x14ac:dyDescent="0.25">
      <c r="A5536" s="202"/>
      <c r="B5536" s="203"/>
      <c r="C5536" s="204"/>
      <c r="D5536" s="204"/>
      <c r="E5536" s="204"/>
      <c r="F5536" s="204"/>
      <c r="G5536" s="204"/>
      <c r="H5536" s="131"/>
      <c r="I5536" s="204"/>
      <c r="J5536" s="204"/>
      <c r="K5536" s="205"/>
      <c r="L5536" s="205"/>
      <c r="M5536" s="205"/>
      <c r="N5536" s="227">
        <f>Table7[[#This Row],[Drug Cost]]+Table7[[#This Row],[Drug Markup]]+Table7[[#This Row],[Drug Dispensing Fee]]</f>
        <v>0</v>
      </c>
      <c r="O5536" s="132"/>
      <c r="P5536" s="205">
        <f>Table7[[#This Row],[Total Drug Cost]]-Table7[[#This Row],[Total Third-party Pay]]</f>
        <v>0</v>
      </c>
      <c r="Q5536" s="205"/>
      <c r="R5536" s="70" t="e">
        <f>VLOOKUP(Table7[[#This Row],[Patient PHN]],'[1]MASTER LIST'!$C:$D,2,FALSE)</f>
        <v>#N/A</v>
      </c>
    </row>
    <row r="5537" spans="1:18" x14ac:dyDescent="0.25">
      <c r="A5537" s="202"/>
      <c r="B5537" s="203"/>
      <c r="C5537" s="204"/>
      <c r="D5537" s="204"/>
      <c r="E5537" s="204"/>
      <c r="F5537" s="204"/>
      <c r="G5537" s="204"/>
      <c r="H5537" s="131"/>
      <c r="I5537" s="204"/>
      <c r="J5537" s="204"/>
      <c r="K5537" s="205"/>
      <c r="L5537" s="205"/>
      <c r="M5537" s="205"/>
      <c r="N5537" s="227">
        <f>Table7[[#This Row],[Drug Cost]]+Table7[[#This Row],[Drug Markup]]+Table7[[#This Row],[Drug Dispensing Fee]]</f>
        <v>0</v>
      </c>
      <c r="O5537" s="132"/>
      <c r="P5537" s="205">
        <f>Table7[[#This Row],[Total Drug Cost]]-Table7[[#This Row],[Total Third-party Pay]]</f>
        <v>0</v>
      </c>
      <c r="Q5537" s="205"/>
      <c r="R5537" s="70" t="e">
        <f>VLOOKUP(Table7[[#This Row],[Patient PHN]],'[1]MASTER LIST'!$C:$D,2,FALSE)</f>
        <v>#N/A</v>
      </c>
    </row>
    <row r="5538" spans="1:18" x14ac:dyDescent="0.25">
      <c r="A5538" s="202"/>
      <c r="B5538" s="203"/>
      <c r="C5538" s="204"/>
      <c r="D5538" s="204"/>
      <c r="E5538" s="204"/>
      <c r="F5538" s="204"/>
      <c r="G5538" s="204"/>
      <c r="H5538" s="131"/>
      <c r="I5538" s="204"/>
      <c r="J5538" s="204"/>
      <c r="K5538" s="205"/>
      <c r="L5538" s="205"/>
      <c r="M5538" s="205"/>
      <c r="N5538" s="227">
        <f>Table7[[#This Row],[Drug Cost]]+Table7[[#This Row],[Drug Markup]]+Table7[[#This Row],[Drug Dispensing Fee]]</f>
        <v>0</v>
      </c>
      <c r="O5538" s="132"/>
      <c r="P5538" s="205">
        <f>Table7[[#This Row],[Total Drug Cost]]-Table7[[#This Row],[Total Third-party Pay]]</f>
        <v>0</v>
      </c>
      <c r="Q5538" s="205"/>
      <c r="R5538" s="70" t="e">
        <f>VLOOKUP(Table7[[#This Row],[Patient PHN]],'[1]MASTER LIST'!$C:$D,2,FALSE)</f>
        <v>#N/A</v>
      </c>
    </row>
    <row r="5539" spans="1:18" x14ac:dyDescent="0.25">
      <c r="A5539" s="202"/>
      <c r="B5539" s="203"/>
      <c r="C5539" s="204"/>
      <c r="D5539" s="204"/>
      <c r="E5539" s="204"/>
      <c r="F5539" s="204"/>
      <c r="G5539" s="204"/>
      <c r="H5539" s="131"/>
      <c r="I5539" s="204"/>
      <c r="J5539" s="204"/>
      <c r="K5539" s="205"/>
      <c r="L5539" s="205"/>
      <c r="M5539" s="205"/>
      <c r="N5539" s="227">
        <f>Table7[[#This Row],[Drug Cost]]+Table7[[#This Row],[Drug Markup]]+Table7[[#This Row],[Drug Dispensing Fee]]</f>
        <v>0</v>
      </c>
      <c r="O5539" s="132"/>
      <c r="P5539" s="205">
        <f>Table7[[#This Row],[Total Drug Cost]]-Table7[[#This Row],[Total Third-party Pay]]</f>
        <v>0</v>
      </c>
      <c r="Q5539" s="205"/>
      <c r="R5539" s="70" t="e">
        <f>VLOOKUP(Table7[[#This Row],[Patient PHN]],'[1]MASTER LIST'!$C:$D,2,FALSE)</f>
        <v>#N/A</v>
      </c>
    </row>
    <row r="5540" spans="1:18" x14ac:dyDescent="0.25">
      <c r="A5540" s="202"/>
      <c r="B5540" s="203"/>
      <c r="C5540" s="204"/>
      <c r="D5540" s="204"/>
      <c r="E5540" s="204"/>
      <c r="F5540" s="204"/>
      <c r="G5540" s="204"/>
      <c r="H5540" s="131"/>
      <c r="I5540" s="204"/>
      <c r="J5540" s="204"/>
      <c r="K5540" s="205"/>
      <c r="L5540" s="205"/>
      <c r="M5540" s="205"/>
      <c r="N5540" s="227">
        <f>Table7[[#This Row],[Drug Cost]]+Table7[[#This Row],[Drug Markup]]+Table7[[#This Row],[Drug Dispensing Fee]]</f>
        <v>0</v>
      </c>
      <c r="O5540" s="132"/>
      <c r="P5540" s="205">
        <f>Table7[[#This Row],[Total Drug Cost]]-Table7[[#This Row],[Total Third-party Pay]]</f>
        <v>0</v>
      </c>
      <c r="Q5540" s="205"/>
      <c r="R5540" s="70" t="e">
        <f>VLOOKUP(Table7[[#This Row],[Patient PHN]],'[1]MASTER LIST'!$C:$D,2,FALSE)</f>
        <v>#N/A</v>
      </c>
    </row>
    <row r="5541" spans="1:18" x14ac:dyDescent="0.25">
      <c r="A5541" s="202"/>
      <c r="B5541" s="203"/>
      <c r="C5541" s="204"/>
      <c r="D5541" s="204"/>
      <c r="E5541" s="204"/>
      <c r="F5541" s="204"/>
      <c r="G5541" s="204"/>
      <c r="H5541" s="131"/>
      <c r="I5541" s="204"/>
      <c r="J5541" s="204"/>
      <c r="K5541" s="205"/>
      <c r="L5541" s="205"/>
      <c r="M5541" s="205"/>
      <c r="N5541" s="227">
        <f>Table7[[#This Row],[Drug Cost]]+Table7[[#This Row],[Drug Markup]]+Table7[[#This Row],[Drug Dispensing Fee]]</f>
        <v>0</v>
      </c>
      <c r="O5541" s="132"/>
      <c r="P5541" s="205">
        <f>Table7[[#This Row],[Total Drug Cost]]-Table7[[#This Row],[Total Third-party Pay]]</f>
        <v>0</v>
      </c>
      <c r="Q5541" s="205"/>
      <c r="R5541" s="70" t="e">
        <f>VLOOKUP(Table7[[#This Row],[Patient PHN]],'[1]MASTER LIST'!$C:$D,2,FALSE)</f>
        <v>#N/A</v>
      </c>
    </row>
    <row r="5542" spans="1:18" x14ac:dyDescent="0.25">
      <c r="A5542" s="202"/>
      <c r="B5542" s="203"/>
      <c r="C5542" s="204"/>
      <c r="D5542" s="204"/>
      <c r="E5542" s="204"/>
      <c r="F5542" s="204"/>
      <c r="G5542" s="204"/>
      <c r="H5542" s="131"/>
      <c r="I5542" s="204"/>
      <c r="J5542" s="204"/>
      <c r="K5542" s="205"/>
      <c r="L5542" s="205"/>
      <c r="M5542" s="205"/>
      <c r="N5542" s="227">
        <f>Table7[[#This Row],[Drug Cost]]+Table7[[#This Row],[Drug Markup]]+Table7[[#This Row],[Drug Dispensing Fee]]</f>
        <v>0</v>
      </c>
      <c r="O5542" s="132"/>
      <c r="P5542" s="205">
        <f>Table7[[#This Row],[Total Drug Cost]]-Table7[[#This Row],[Total Third-party Pay]]</f>
        <v>0</v>
      </c>
      <c r="Q5542" s="205"/>
      <c r="R5542" s="70" t="e">
        <f>VLOOKUP(Table7[[#This Row],[Patient PHN]],'[1]MASTER LIST'!$C:$D,2,FALSE)</f>
        <v>#N/A</v>
      </c>
    </row>
    <row r="5543" spans="1:18" x14ac:dyDescent="0.25">
      <c r="A5543" s="202"/>
      <c r="B5543" s="203"/>
      <c r="C5543" s="204"/>
      <c r="D5543" s="204"/>
      <c r="E5543" s="204"/>
      <c r="F5543" s="204"/>
      <c r="G5543" s="204"/>
      <c r="H5543" s="131"/>
      <c r="I5543" s="204"/>
      <c r="J5543" s="204"/>
      <c r="K5543" s="205"/>
      <c r="L5543" s="205"/>
      <c r="M5543" s="205"/>
      <c r="N5543" s="227">
        <f>Table7[[#This Row],[Drug Cost]]+Table7[[#This Row],[Drug Markup]]+Table7[[#This Row],[Drug Dispensing Fee]]</f>
        <v>0</v>
      </c>
      <c r="O5543" s="132"/>
      <c r="P5543" s="205">
        <f>Table7[[#This Row],[Total Drug Cost]]-Table7[[#This Row],[Total Third-party Pay]]</f>
        <v>0</v>
      </c>
      <c r="Q5543" s="205"/>
      <c r="R5543" s="70" t="e">
        <f>VLOOKUP(Table7[[#This Row],[Patient PHN]],'[1]MASTER LIST'!$C:$D,2,FALSE)</f>
        <v>#N/A</v>
      </c>
    </row>
    <row r="5544" spans="1:18" x14ac:dyDescent="0.25">
      <c r="A5544" s="202"/>
      <c r="B5544" s="203"/>
      <c r="C5544" s="204"/>
      <c r="D5544" s="204"/>
      <c r="E5544" s="204"/>
      <c r="F5544" s="204"/>
      <c r="G5544" s="204"/>
      <c r="H5544" s="131"/>
      <c r="I5544" s="204"/>
      <c r="J5544" s="204"/>
      <c r="K5544" s="205"/>
      <c r="L5544" s="205"/>
      <c r="M5544" s="205"/>
      <c r="N5544" s="227">
        <f>Table7[[#This Row],[Drug Cost]]+Table7[[#This Row],[Drug Markup]]+Table7[[#This Row],[Drug Dispensing Fee]]</f>
        <v>0</v>
      </c>
      <c r="O5544" s="132"/>
      <c r="P5544" s="205">
        <f>Table7[[#This Row],[Total Drug Cost]]-Table7[[#This Row],[Total Third-party Pay]]</f>
        <v>0</v>
      </c>
      <c r="Q5544" s="205"/>
      <c r="R5544" s="70" t="e">
        <f>VLOOKUP(Table7[[#This Row],[Patient PHN]],'[1]MASTER LIST'!$C:$D,2,FALSE)</f>
        <v>#N/A</v>
      </c>
    </row>
    <row r="5545" spans="1:18" x14ac:dyDescent="0.25">
      <c r="A5545" s="202"/>
      <c r="B5545" s="203"/>
      <c r="C5545" s="204"/>
      <c r="D5545" s="204"/>
      <c r="E5545" s="204"/>
      <c r="F5545" s="204"/>
      <c r="G5545" s="204"/>
      <c r="H5545" s="131"/>
      <c r="I5545" s="204"/>
      <c r="J5545" s="204"/>
      <c r="K5545" s="205"/>
      <c r="L5545" s="205"/>
      <c r="M5545" s="205"/>
      <c r="N5545" s="227">
        <f>Table7[[#This Row],[Drug Cost]]+Table7[[#This Row],[Drug Markup]]+Table7[[#This Row],[Drug Dispensing Fee]]</f>
        <v>0</v>
      </c>
      <c r="O5545" s="132"/>
      <c r="P5545" s="205">
        <f>Table7[[#This Row],[Total Drug Cost]]-Table7[[#This Row],[Total Third-party Pay]]</f>
        <v>0</v>
      </c>
      <c r="Q5545" s="205"/>
      <c r="R5545" s="70" t="e">
        <f>VLOOKUP(Table7[[#This Row],[Patient PHN]],'[1]MASTER LIST'!$C:$D,2,FALSE)</f>
        <v>#N/A</v>
      </c>
    </row>
    <row r="5546" spans="1:18" x14ac:dyDescent="0.25">
      <c r="A5546" s="202"/>
      <c r="B5546" s="203"/>
      <c r="C5546" s="204"/>
      <c r="D5546" s="204"/>
      <c r="E5546" s="204"/>
      <c r="F5546" s="204"/>
      <c r="G5546" s="204"/>
      <c r="H5546" s="131"/>
      <c r="I5546" s="204"/>
      <c r="J5546" s="204"/>
      <c r="K5546" s="205"/>
      <c r="L5546" s="205"/>
      <c r="M5546" s="205"/>
      <c r="N5546" s="227">
        <f>Table7[[#This Row],[Drug Cost]]+Table7[[#This Row],[Drug Markup]]+Table7[[#This Row],[Drug Dispensing Fee]]</f>
        <v>0</v>
      </c>
      <c r="O5546" s="132"/>
      <c r="P5546" s="205">
        <f>Table7[[#This Row],[Total Drug Cost]]-Table7[[#This Row],[Total Third-party Pay]]</f>
        <v>0</v>
      </c>
      <c r="Q5546" s="205"/>
      <c r="R5546" s="70" t="e">
        <f>VLOOKUP(Table7[[#This Row],[Patient PHN]],'[1]MASTER LIST'!$C:$D,2,FALSE)</f>
        <v>#N/A</v>
      </c>
    </row>
    <row r="5547" spans="1:18" x14ac:dyDescent="0.25">
      <c r="A5547" s="202"/>
      <c r="B5547" s="203"/>
      <c r="C5547" s="204"/>
      <c r="D5547" s="204"/>
      <c r="E5547" s="204"/>
      <c r="F5547" s="204"/>
      <c r="G5547" s="204"/>
      <c r="H5547" s="131"/>
      <c r="I5547" s="204"/>
      <c r="J5547" s="204"/>
      <c r="K5547" s="205"/>
      <c r="L5547" s="205"/>
      <c r="M5547" s="205"/>
      <c r="N5547" s="227">
        <f>Table7[[#This Row],[Drug Cost]]+Table7[[#This Row],[Drug Markup]]+Table7[[#This Row],[Drug Dispensing Fee]]</f>
        <v>0</v>
      </c>
      <c r="O5547" s="132"/>
      <c r="P5547" s="205">
        <f>Table7[[#This Row],[Total Drug Cost]]-Table7[[#This Row],[Total Third-party Pay]]</f>
        <v>0</v>
      </c>
      <c r="Q5547" s="205"/>
      <c r="R5547" s="70" t="e">
        <f>VLOOKUP(Table7[[#This Row],[Patient PHN]],'[1]MASTER LIST'!$C:$D,2,FALSE)</f>
        <v>#N/A</v>
      </c>
    </row>
    <row r="5548" spans="1:18" x14ac:dyDescent="0.25">
      <c r="A5548" s="202"/>
      <c r="B5548" s="203"/>
      <c r="C5548" s="204"/>
      <c r="D5548" s="204"/>
      <c r="E5548" s="204"/>
      <c r="F5548" s="204"/>
      <c r="G5548" s="204"/>
      <c r="H5548" s="131"/>
      <c r="I5548" s="204"/>
      <c r="J5548" s="204"/>
      <c r="K5548" s="205"/>
      <c r="L5548" s="205"/>
      <c r="M5548" s="205"/>
      <c r="N5548" s="227">
        <f>Table7[[#This Row],[Drug Cost]]+Table7[[#This Row],[Drug Markup]]+Table7[[#This Row],[Drug Dispensing Fee]]</f>
        <v>0</v>
      </c>
      <c r="O5548" s="132"/>
      <c r="P5548" s="205">
        <f>Table7[[#This Row],[Total Drug Cost]]-Table7[[#This Row],[Total Third-party Pay]]</f>
        <v>0</v>
      </c>
      <c r="Q5548" s="205"/>
      <c r="R5548" s="70" t="e">
        <f>VLOOKUP(Table7[[#This Row],[Patient PHN]],'[1]MASTER LIST'!$C:$D,2,FALSE)</f>
        <v>#N/A</v>
      </c>
    </row>
    <row r="5549" spans="1:18" x14ac:dyDescent="0.25">
      <c r="A5549" s="202"/>
      <c r="B5549" s="203"/>
      <c r="C5549" s="204"/>
      <c r="D5549" s="204"/>
      <c r="E5549" s="204"/>
      <c r="F5549" s="204"/>
      <c r="G5549" s="204"/>
      <c r="H5549" s="131"/>
      <c r="I5549" s="204"/>
      <c r="J5549" s="204"/>
      <c r="K5549" s="205"/>
      <c r="L5549" s="205"/>
      <c r="M5549" s="205"/>
      <c r="N5549" s="227">
        <f>Table7[[#This Row],[Drug Cost]]+Table7[[#This Row],[Drug Markup]]+Table7[[#This Row],[Drug Dispensing Fee]]</f>
        <v>0</v>
      </c>
      <c r="O5549" s="132"/>
      <c r="P5549" s="205">
        <f>Table7[[#This Row],[Total Drug Cost]]-Table7[[#This Row],[Total Third-party Pay]]</f>
        <v>0</v>
      </c>
      <c r="Q5549" s="205"/>
      <c r="R5549" s="70" t="e">
        <f>VLOOKUP(Table7[[#This Row],[Patient PHN]],'[1]MASTER LIST'!$C:$D,2,FALSE)</f>
        <v>#N/A</v>
      </c>
    </row>
    <row r="5550" spans="1:18" x14ac:dyDescent="0.25">
      <c r="A5550" s="202"/>
      <c r="B5550" s="203"/>
      <c r="C5550" s="204"/>
      <c r="D5550" s="204"/>
      <c r="E5550" s="204"/>
      <c r="F5550" s="204"/>
      <c r="G5550" s="204"/>
      <c r="H5550" s="131"/>
      <c r="I5550" s="204"/>
      <c r="J5550" s="204"/>
      <c r="K5550" s="205"/>
      <c r="L5550" s="205"/>
      <c r="M5550" s="205"/>
      <c r="N5550" s="227">
        <f>Table7[[#This Row],[Drug Cost]]+Table7[[#This Row],[Drug Markup]]+Table7[[#This Row],[Drug Dispensing Fee]]</f>
        <v>0</v>
      </c>
      <c r="O5550" s="132"/>
      <c r="P5550" s="205">
        <f>Table7[[#This Row],[Total Drug Cost]]-Table7[[#This Row],[Total Third-party Pay]]</f>
        <v>0</v>
      </c>
      <c r="Q5550" s="205"/>
      <c r="R5550" s="70" t="e">
        <f>VLOOKUP(Table7[[#This Row],[Patient PHN]],'[1]MASTER LIST'!$C:$D,2,FALSE)</f>
        <v>#N/A</v>
      </c>
    </row>
    <row r="5551" spans="1:18" x14ac:dyDescent="0.25">
      <c r="A5551" s="202"/>
      <c r="B5551" s="203"/>
      <c r="C5551" s="204"/>
      <c r="D5551" s="204"/>
      <c r="E5551" s="204"/>
      <c r="F5551" s="204"/>
      <c r="G5551" s="204"/>
      <c r="H5551" s="131"/>
      <c r="I5551" s="204"/>
      <c r="J5551" s="204"/>
      <c r="K5551" s="205"/>
      <c r="L5551" s="205"/>
      <c r="M5551" s="205"/>
      <c r="N5551" s="227">
        <f>Table7[[#This Row],[Drug Cost]]+Table7[[#This Row],[Drug Markup]]+Table7[[#This Row],[Drug Dispensing Fee]]</f>
        <v>0</v>
      </c>
      <c r="O5551" s="132"/>
      <c r="P5551" s="205">
        <f>Table7[[#This Row],[Total Drug Cost]]-Table7[[#This Row],[Total Third-party Pay]]</f>
        <v>0</v>
      </c>
      <c r="Q5551" s="205"/>
      <c r="R5551" s="70" t="e">
        <f>VLOOKUP(Table7[[#This Row],[Patient PHN]],'[1]MASTER LIST'!$C:$D,2,FALSE)</f>
        <v>#N/A</v>
      </c>
    </row>
    <row r="5552" spans="1:18" x14ac:dyDescent="0.25">
      <c r="A5552" s="202"/>
      <c r="B5552" s="203"/>
      <c r="C5552" s="204"/>
      <c r="D5552" s="204"/>
      <c r="E5552" s="204"/>
      <c r="F5552" s="204"/>
      <c r="G5552" s="204"/>
      <c r="H5552" s="131"/>
      <c r="I5552" s="204"/>
      <c r="J5552" s="204"/>
      <c r="K5552" s="205"/>
      <c r="L5552" s="205"/>
      <c r="M5552" s="205"/>
      <c r="N5552" s="227">
        <f>Table7[[#This Row],[Drug Cost]]+Table7[[#This Row],[Drug Markup]]+Table7[[#This Row],[Drug Dispensing Fee]]</f>
        <v>0</v>
      </c>
      <c r="O5552" s="132"/>
      <c r="P5552" s="205">
        <f>Table7[[#This Row],[Total Drug Cost]]-Table7[[#This Row],[Total Third-party Pay]]</f>
        <v>0</v>
      </c>
      <c r="Q5552" s="205"/>
      <c r="R5552" s="70" t="e">
        <f>VLOOKUP(Table7[[#This Row],[Patient PHN]],'[1]MASTER LIST'!$C:$D,2,FALSE)</f>
        <v>#N/A</v>
      </c>
    </row>
    <row r="5553" spans="1:18" x14ac:dyDescent="0.25">
      <c r="A5553" s="202"/>
      <c r="B5553" s="203"/>
      <c r="C5553" s="204"/>
      <c r="D5553" s="204"/>
      <c r="E5553" s="204"/>
      <c r="F5553" s="204"/>
      <c r="G5553" s="204"/>
      <c r="H5553" s="131"/>
      <c r="I5553" s="204"/>
      <c r="J5553" s="204"/>
      <c r="K5553" s="205"/>
      <c r="L5553" s="205"/>
      <c r="M5553" s="205"/>
      <c r="N5553" s="227">
        <f>Table7[[#This Row],[Drug Cost]]+Table7[[#This Row],[Drug Markup]]+Table7[[#This Row],[Drug Dispensing Fee]]</f>
        <v>0</v>
      </c>
      <c r="O5553" s="132"/>
      <c r="P5553" s="205">
        <f>Table7[[#This Row],[Total Drug Cost]]-Table7[[#This Row],[Total Third-party Pay]]</f>
        <v>0</v>
      </c>
      <c r="Q5553" s="205"/>
      <c r="R5553" s="70" t="e">
        <f>VLOOKUP(Table7[[#This Row],[Patient PHN]],'[1]MASTER LIST'!$C:$D,2,FALSE)</f>
        <v>#N/A</v>
      </c>
    </row>
    <row r="5554" spans="1:18" x14ac:dyDescent="0.25">
      <c r="A5554" s="202"/>
      <c r="B5554" s="203"/>
      <c r="C5554" s="204"/>
      <c r="D5554" s="204"/>
      <c r="E5554" s="204"/>
      <c r="F5554" s="204"/>
      <c r="G5554" s="204"/>
      <c r="H5554" s="131"/>
      <c r="I5554" s="204"/>
      <c r="J5554" s="204"/>
      <c r="K5554" s="205"/>
      <c r="L5554" s="205"/>
      <c r="M5554" s="205"/>
      <c r="N5554" s="227">
        <f>Table7[[#This Row],[Drug Cost]]+Table7[[#This Row],[Drug Markup]]+Table7[[#This Row],[Drug Dispensing Fee]]</f>
        <v>0</v>
      </c>
      <c r="O5554" s="132"/>
      <c r="P5554" s="205">
        <f>Table7[[#This Row],[Total Drug Cost]]-Table7[[#This Row],[Total Third-party Pay]]</f>
        <v>0</v>
      </c>
      <c r="Q5554" s="205"/>
      <c r="R5554" s="70" t="e">
        <f>VLOOKUP(Table7[[#This Row],[Patient PHN]],'[1]MASTER LIST'!$C:$D,2,FALSE)</f>
        <v>#N/A</v>
      </c>
    </row>
    <row r="5555" spans="1:18" x14ac:dyDescent="0.25">
      <c r="A5555" s="202"/>
      <c r="B5555" s="203"/>
      <c r="C5555" s="204"/>
      <c r="D5555" s="204"/>
      <c r="E5555" s="204"/>
      <c r="F5555" s="204"/>
      <c r="G5555" s="204"/>
      <c r="H5555" s="131"/>
      <c r="I5555" s="204"/>
      <c r="J5555" s="204"/>
      <c r="K5555" s="205"/>
      <c r="L5555" s="205"/>
      <c r="M5555" s="205"/>
      <c r="N5555" s="227">
        <f>Table7[[#This Row],[Drug Cost]]+Table7[[#This Row],[Drug Markup]]+Table7[[#This Row],[Drug Dispensing Fee]]</f>
        <v>0</v>
      </c>
      <c r="O5555" s="132"/>
      <c r="P5555" s="205">
        <f>Table7[[#This Row],[Total Drug Cost]]-Table7[[#This Row],[Total Third-party Pay]]</f>
        <v>0</v>
      </c>
      <c r="Q5555" s="205"/>
      <c r="R5555" s="70" t="e">
        <f>VLOOKUP(Table7[[#This Row],[Patient PHN]],'[1]MASTER LIST'!$C:$D,2,FALSE)</f>
        <v>#N/A</v>
      </c>
    </row>
    <row r="5556" spans="1:18" x14ac:dyDescent="0.25">
      <c r="A5556" s="202"/>
      <c r="B5556" s="203"/>
      <c r="C5556" s="204"/>
      <c r="D5556" s="204"/>
      <c r="E5556" s="204"/>
      <c r="F5556" s="204"/>
      <c r="G5556" s="204"/>
      <c r="H5556" s="131"/>
      <c r="I5556" s="204"/>
      <c r="J5556" s="204"/>
      <c r="K5556" s="205"/>
      <c r="L5556" s="205"/>
      <c r="M5556" s="205"/>
      <c r="N5556" s="227">
        <f>Table7[[#This Row],[Drug Cost]]+Table7[[#This Row],[Drug Markup]]+Table7[[#This Row],[Drug Dispensing Fee]]</f>
        <v>0</v>
      </c>
      <c r="O5556" s="132"/>
      <c r="P5556" s="205">
        <f>Table7[[#This Row],[Total Drug Cost]]-Table7[[#This Row],[Total Third-party Pay]]</f>
        <v>0</v>
      </c>
      <c r="Q5556" s="205"/>
      <c r="R5556" s="70" t="e">
        <f>VLOOKUP(Table7[[#This Row],[Patient PHN]],'[1]MASTER LIST'!$C:$D,2,FALSE)</f>
        <v>#N/A</v>
      </c>
    </row>
    <row r="5557" spans="1:18" x14ac:dyDescent="0.25">
      <c r="A5557" s="202"/>
      <c r="B5557" s="203"/>
      <c r="C5557" s="204"/>
      <c r="D5557" s="204"/>
      <c r="E5557" s="204"/>
      <c r="F5557" s="204"/>
      <c r="G5557" s="204"/>
      <c r="H5557" s="131"/>
      <c r="I5557" s="204"/>
      <c r="J5557" s="204"/>
      <c r="K5557" s="205"/>
      <c r="L5557" s="205"/>
      <c r="M5557" s="205"/>
      <c r="N5557" s="227">
        <f>Table7[[#This Row],[Drug Cost]]+Table7[[#This Row],[Drug Markup]]+Table7[[#This Row],[Drug Dispensing Fee]]</f>
        <v>0</v>
      </c>
      <c r="O5557" s="132"/>
      <c r="P5557" s="205">
        <f>Table7[[#This Row],[Total Drug Cost]]-Table7[[#This Row],[Total Third-party Pay]]</f>
        <v>0</v>
      </c>
      <c r="Q5557" s="205"/>
      <c r="R5557" s="70" t="e">
        <f>VLOOKUP(Table7[[#This Row],[Patient PHN]],'[1]MASTER LIST'!$C:$D,2,FALSE)</f>
        <v>#N/A</v>
      </c>
    </row>
    <row r="5558" spans="1:18" x14ac:dyDescent="0.25">
      <c r="A5558" s="202"/>
      <c r="B5558" s="203"/>
      <c r="C5558" s="204"/>
      <c r="D5558" s="204"/>
      <c r="E5558" s="204"/>
      <c r="F5558" s="204"/>
      <c r="G5558" s="204"/>
      <c r="H5558" s="131"/>
      <c r="I5558" s="204"/>
      <c r="J5558" s="204"/>
      <c r="K5558" s="205"/>
      <c r="L5558" s="205"/>
      <c r="M5558" s="205"/>
      <c r="N5558" s="227">
        <f>Table7[[#This Row],[Drug Cost]]+Table7[[#This Row],[Drug Markup]]+Table7[[#This Row],[Drug Dispensing Fee]]</f>
        <v>0</v>
      </c>
      <c r="O5558" s="132"/>
      <c r="P5558" s="205">
        <f>Table7[[#This Row],[Total Drug Cost]]-Table7[[#This Row],[Total Third-party Pay]]</f>
        <v>0</v>
      </c>
      <c r="Q5558" s="205"/>
      <c r="R5558" s="70" t="e">
        <f>VLOOKUP(Table7[[#This Row],[Patient PHN]],'[1]MASTER LIST'!$C:$D,2,FALSE)</f>
        <v>#N/A</v>
      </c>
    </row>
    <row r="5559" spans="1:18" x14ac:dyDescent="0.25">
      <c r="A5559" s="202"/>
      <c r="B5559" s="203"/>
      <c r="C5559" s="204"/>
      <c r="D5559" s="204"/>
      <c r="E5559" s="204"/>
      <c r="F5559" s="204"/>
      <c r="G5559" s="204"/>
      <c r="H5559" s="131"/>
      <c r="I5559" s="204"/>
      <c r="J5559" s="204"/>
      <c r="K5559" s="205"/>
      <c r="L5559" s="205"/>
      <c r="M5559" s="205"/>
      <c r="N5559" s="227">
        <f>Table7[[#This Row],[Drug Cost]]+Table7[[#This Row],[Drug Markup]]+Table7[[#This Row],[Drug Dispensing Fee]]</f>
        <v>0</v>
      </c>
      <c r="O5559" s="132"/>
      <c r="P5559" s="205">
        <f>Table7[[#This Row],[Total Drug Cost]]-Table7[[#This Row],[Total Third-party Pay]]</f>
        <v>0</v>
      </c>
      <c r="Q5559" s="205"/>
      <c r="R5559" s="70" t="e">
        <f>VLOOKUP(Table7[[#This Row],[Patient PHN]],'[1]MASTER LIST'!$C:$D,2,FALSE)</f>
        <v>#N/A</v>
      </c>
    </row>
    <row r="5560" spans="1:18" x14ac:dyDescent="0.25">
      <c r="A5560" s="202"/>
      <c r="B5560" s="203"/>
      <c r="C5560" s="204"/>
      <c r="D5560" s="204"/>
      <c r="E5560" s="204"/>
      <c r="F5560" s="204"/>
      <c r="G5560" s="204"/>
      <c r="H5560" s="131"/>
      <c r="I5560" s="204"/>
      <c r="J5560" s="204"/>
      <c r="K5560" s="205"/>
      <c r="L5560" s="205"/>
      <c r="M5560" s="205"/>
      <c r="N5560" s="227">
        <f>Table7[[#This Row],[Drug Cost]]+Table7[[#This Row],[Drug Markup]]+Table7[[#This Row],[Drug Dispensing Fee]]</f>
        <v>0</v>
      </c>
      <c r="O5560" s="132"/>
      <c r="P5560" s="205">
        <f>Table7[[#This Row],[Total Drug Cost]]-Table7[[#This Row],[Total Third-party Pay]]</f>
        <v>0</v>
      </c>
      <c r="Q5560" s="205"/>
      <c r="R5560" s="70" t="e">
        <f>VLOOKUP(Table7[[#This Row],[Patient PHN]],'[1]MASTER LIST'!$C:$D,2,FALSE)</f>
        <v>#N/A</v>
      </c>
    </row>
    <row r="5561" spans="1:18" x14ac:dyDescent="0.25">
      <c r="A5561" s="202"/>
      <c r="B5561" s="203"/>
      <c r="C5561" s="204"/>
      <c r="D5561" s="204"/>
      <c r="E5561" s="204"/>
      <c r="F5561" s="204"/>
      <c r="G5561" s="204"/>
      <c r="H5561" s="131"/>
      <c r="I5561" s="204"/>
      <c r="J5561" s="204"/>
      <c r="K5561" s="205"/>
      <c r="L5561" s="205"/>
      <c r="M5561" s="205"/>
      <c r="N5561" s="227">
        <f>Table7[[#This Row],[Drug Cost]]+Table7[[#This Row],[Drug Markup]]+Table7[[#This Row],[Drug Dispensing Fee]]</f>
        <v>0</v>
      </c>
      <c r="O5561" s="132"/>
      <c r="P5561" s="205">
        <f>Table7[[#This Row],[Total Drug Cost]]-Table7[[#This Row],[Total Third-party Pay]]</f>
        <v>0</v>
      </c>
      <c r="Q5561" s="205"/>
      <c r="R5561" s="70" t="e">
        <f>VLOOKUP(Table7[[#This Row],[Patient PHN]],'[1]MASTER LIST'!$C:$D,2,FALSE)</f>
        <v>#N/A</v>
      </c>
    </row>
    <row r="5562" spans="1:18" x14ac:dyDescent="0.25">
      <c r="A5562" s="202"/>
      <c r="B5562" s="203"/>
      <c r="C5562" s="204"/>
      <c r="D5562" s="204"/>
      <c r="E5562" s="204"/>
      <c r="F5562" s="204"/>
      <c r="G5562" s="204"/>
      <c r="H5562" s="131"/>
      <c r="I5562" s="204"/>
      <c r="J5562" s="204"/>
      <c r="K5562" s="205"/>
      <c r="L5562" s="205"/>
      <c r="M5562" s="205"/>
      <c r="N5562" s="227">
        <f>Table7[[#This Row],[Drug Cost]]+Table7[[#This Row],[Drug Markup]]+Table7[[#This Row],[Drug Dispensing Fee]]</f>
        <v>0</v>
      </c>
      <c r="O5562" s="132"/>
      <c r="P5562" s="205">
        <f>Table7[[#This Row],[Total Drug Cost]]-Table7[[#This Row],[Total Third-party Pay]]</f>
        <v>0</v>
      </c>
      <c r="Q5562" s="205"/>
      <c r="R5562" s="70" t="e">
        <f>VLOOKUP(Table7[[#This Row],[Patient PHN]],'[1]MASTER LIST'!$C:$D,2,FALSE)</f>
        <v>#N/A</v>
      </c>
    </row>
    <row r="5563" spans="1:18" x14ac:dyDescent="0.25">
      <c r="A5563" s="202"/>
      <c r="B5563" s="203"/>
      <c r="C5563" s="204"/>
      <c r="D5563" s="204"/>
      <c r="E5563" s="204"/>
      <c r="F5563" s="204"/>
      <c r="G5563" s="204"/>
      <c r="H5563" s="131"/>
      <c r="I5563" s="204"/>
      <c r="J5563" s="204"/>
      <c r="K5563" s="205"/>
      <c r="L5563" s="205"/>
      <c r="M5563" s="205"/>
      <c r="N5563" s="227">
        <f>Table7[[#This Row],[Drug Cost]]+Table7[[#This Row],[Drug Markup]]+Table7[[#This Row],[Drug Dispensing Fee]]</f>
        <v>0</v>
      </c>
      <c r="O5563" s="132"/>
      <c r="P5563" s="205">
        <f>Table7[[#This Row],[Total Drug Cost]]-Table7[[#This Row],[Total Third-party Pay]]</f>
        <v>0</v>
      </c>
      <c r="Q5563" s="205"/>
      <c r="R5563" s="70" t="e">
        <f>VLOOKUP(Table7[[#This Row],[Patient PHN]],'[1]MASTER LIST'!$C:$D,2,FALSE)</f>
        <v>#N/A</v>
      </c>
    </row>
    <row r="5564" spans="1:18" x14ac:dyDescent="0.25">
      <c r="A5564" s="202"/>
      <c r="B5564" s="203"/>
      <c r="C5564" s="204"/>
      <c r="D5564" s="204"/>
      <c r="E5564" s="204"/>
      <c r="F5564" s="204"/>
      <c r="G5564" s="204"/>
      <c r="H5564" s="131"/>
      <c r="I5564" s="204"/>
      <c r="J5564" s="204"/>
      <c r="K5564" s="205"/>
      <c r="L5564" s="205"/>
      <c r="M5564" s="205"/>
      <c r="N5564" s="227">
        <f>Table7[[#This Row],[Drug Cost]]+Table7[[#This Row],[Drug Markup]]+Table7[[#This Row],[Drug Dispensing Fee]]</f>
        <v>0</v>
      </c>
      <c r="O5564" s="132"/>
      <c r="P5564" s="205">
        <f>Table7[[#This Row],[Total Drug Cost]]-Table7[[#This Row],[Total Third-party Pay]]</f>
        <v>0</v>
      </c>
      <c r="Q5564" s="205"/>
      <c r="R5564" s="70" t="e">
        <f>VLOOKUP(Table7[[#This Row],[Patient PHN]],'[1]MASTER LIST'!$C:$D,2,FALSE)</f>
        <v>#N/A</v>
      </c>
    </row>
    <row r="5565" spans="1:18" x14ac:dyDescent="0.25">
      <c r="A5565" s="202"/>
      <c r="B5565" s="203"/>
      <c r="C5565" s="204"/>
      <c r="D5565" s="204"/>
      <c r="E5565" s="204"/>
      <c r="F5565" s="204"/>
      <c r="G5565" s="204"/>
      <c r="H5565" s="131"/>
      <c r="I5565" s="204"/>
      <c r="J5565" s="204"/>
      <c r="K5565" s="205"/>
      <c r="L5565" s="205"/>
      <c r="M5565" s="205"/>
      <c r="N5565" s="227">
        <f>Table7[[#This Row],[Drug Cost]]+Table7[[#This Row],[Drug Markup]]+Table7[[#This Row],[Drug Dispensing Fee]]</f>
        <v>0</v>
      </c>
      <c r="O5565" s="132"/>
      <c r="P5565" s="205">
        <f>Table7[[#This Row],[Total Drug Cost]]-Table7[[#This Row],[Total Third-party Pay]]</f>
        <v>0</v>
      </c>
      <c r="Q5565" s="205"/>
      <c r="R5565" s="70" t="e">
        <f>VLOOKUP(Table7[[#This Row],[Patient PHN]],'[1]MASTER LIST'!$C:$D,2,FALSE)</f>
        <v>#N/A</v>
      </c>
    </row>
    <row r="5566" spans="1:18" x14ac:dyDescent="0.25">
      <c r="A5566" s="202"/>
      <c r="B5566" s="203"/>
      <c r="C5566" s="204"/>
      <c r="D5566" s="204"/>
      <c r="E5566" s="204"/>
      <c r="F5566" s="204"/>
      <c r="G5566" s="204"/>
      <c r="H5566" s="131"/>
      <c r="I5566" s="204"/>
      <c r="J5566" s="204"/>
      <c r="K5566" s="205"/>
      <c r="L5566" s="205"/>
      <c r="M5566" s="205"/>
      <c r="N5566" s="227">
        <f>Table7[[#This Row],[Drug Cost]]+Table7[[#This Row],[Drug Markup]]+Table7[[#This Row],[Drug Dispensing Fee]]</f>
        <v>0</v>
      </c>
      <c r="O5566" s="132"/>
      <c r="P5566" s="205">
        <f>Table7[[#This Row],[Total Drug Cost]]-Table7[[#This Row],[Total Third-party Pay]]</f>
        <v>0</v>
      </c>
      <c r="Q5566" s="205"/>
      <c r="R5566" s="70" t="e">
        <f>VLOOKUP(Table7[[#This Row],[Patient PHN]],'[1]MASTER LIST'!$C:$D,2,FALSE)</f>
        <v>#N/A</v>
      </c>
    </row>
    <row r="5567" spans="1:18" x14ac:dyDescent="0.25">
      <c r="A5567" s="202"/>
      <c r="B5567" s="203"/>
      <c r="C5567" s="204"/>
      <c r="D5567" s="204"/>
      <c r="E5567" s="204"/>
      <c r="F5567" s="204"/>
      <c r="G5567" s="204"/>
      <c r="H5567" s="131"/>
      <c r="I5567" s="204"/>
      <c r="J5567" s="204"/>
      <c r="K5567" s="205"/>
      <c r="L5567" s="205"/>
      <c r="M5567" s="205"/>
      <c r="N5567" s="227">
        <f>Table7[[#This Row],[Drug Cost]]+Table7[[#This Row],[Drug Markup]]+Table7[[#This Row],[Drug Dispensing Fee]]</f>
        <v>0</v>
      </c>
      <c r="O5567" s="132"/>
      <c r="P5567" s="205">
        <f>Table7[[#This Row],[Total Drug Cost]]-Table7[[#This Row],[Total Third-party Pay]]</f>
        <v>0</v>
      </c>
      <c r="Q5567" s="205"/>
      <c r="R5567" s="70" t="e">
        <f>VLOOKUP(Table7[[#This Row],[Patient PHN]],'[1]MASTER LIST'!$C:$D,2,FALSE)</f>
        <v>#N/A</v>
      </c>
    </row>
    <row r="5568" spans="1:18" x14ac:dyDescent="0.25">
      <c r="A5568" s="202"/>
      <c r="B5568" s="203"/>
      <c r="C5568" s="204"/>
      <c r="D5568" s="204"/>
      <c r="E5568" s="204"/>
      <c r="F5568" s="204"/>
      <c r="G5568" s="204"/>
      <c r="H5568" s="131"/>
      <c r="I5568" s="204"/>
      <c r="J5568" s="204"/>
      <c r="K5568" s="205"/>
      <c r="L5568" s="205"/>
      <c r="M5568" s="205"/>
      <c r="N5568" s="227">
        <f>Table7[[#This Row],[Drug Cost]]+Table7[[#This Row],[Drug Markup]]+Table7[[#This Row],[Drug Dispensing Fee]]</f>
        <v>0</v>
      </c>
      <c r="O5568" s="132"/>
      <c r="P5568" s="205">
        <f>Table7[[#This Row],[Total Drug Cost]]-Table7[[#This Row],[Total Third-party Pay]]</f>
        <v>0</v>
      </c>
      <c r="Q5568" s="205"/>
      <c r="R5568" s="70" t="e">
        <f>VLOOKUP(Table7[[#This Row],[Patient PHN]],'[1]MASTER LIST'!$C:$D,2,FALSE)</f>
        <v>#N/A</v>
      </c>
    </row>
    <row r="5569" spans="1:18" x14ac:dyDescent="0.25">
      <c r="A5569" s="202"/>
      <c r="B5569" s="203"/>
      <c r="C5569" s="204"/>
      <c r="D5569" s="204"/>
      <c r="E5569" s="204"/>
      <c r="F5569" s="204"/>
      <c r="G5569" s="204"/>
      <c r="H5569" s="131"/>
      <c r="I5569" s="204"/>
      <c r="J5569" s="204"/>
      <c r="K5569" s="205"/>
      <c r="L5569" s="205"/>
      <c r="M5569" s="205"/>
      <c r="N5569" s="227">
        <f>Table7[[#This Row],[Drug Cost]]+Table7[[#This Row],[Drug Markup]]+Table7[[#This Row],[Drug Dispensing Fee]]</f>
        <v>0</v>
      </c>
      <c r="O5569" s="132"/>
      <c r="P5569" s="205">
        <f>Table7[[#This Row],[Total Drug Cost]]-Table7[[#This Row],[Total Third-party Pay]]</f>
        <v>0</v>
      </c>
      <c r="Q5569" s="205"/>
      <c r="R5569" s="70" t="e">
        <f>VLOOKUP(Table7[[#This Row],[Patient PHN]],'[1]MASTER LIST'!$C:$D,2,FALSE)</f>
        <v>#N/A</v>
      </c>
    </row>
    <row r="5570" spans="1:18" x14ac:dyDescent="0.25">
      <c r="A5570" s="202"/>
      <c r="B5570" s="203"/>
      <c r="C5570" s="204"/>
      <c r="D5570" s="204"/>
      <c r="E5570" s="204"/>
      <c r="F5570" s="204"/>
      <c r="G5570" s="204"/>
      <c r="H5570" s="131"/>
      <c r="I5570" s="204"/>
      <c r="J5570" s="204"/>
      <c r="K5570" s="205"/>
      <c r="L5570" s="205"/>
      <c r="M5570" s="205"/>
      <c r="N5570" s="227">
        <f>Table7[[#This Row],[Drug Cost]]+Table7[[#This Row],[Drug Markup]]+Table7[[#This Row],[Drug Dispensing Fee]]</f>
        <v>0</v>
      </c>
      <c r="O5570" s="132"/>
      <c r="P5570" s="205">
        <f>Table7[[#This Row],[Total Drug Cost]]-Table7[[#This Row],[Total Third-party Pay]]</f>
        <v>0</v>
      </c>
      <c r="Q5570" s="205"/>
      <c r="R5570" s="70" t="e">
        <f>VLOOKUP(Table7[[#This Row],[Patient PHN]],'[1]MASTER LIST'!$C:$D,2,FALSE)</f>
        <v>#N/A</v>
      </c>
    </row>
    <row r="5571" spans="1:18" x14ac:dyDescent="0.25">
      <c r="A5571" s="202"/>
      <c r="B5571" s="203"/>
      <c r="C5571" s="204"/>
      <c r="D5571" s="204"/>
      <c r="E5571" s="204"/>
      <c r="F5571" s="204"/>
      <c r="G5571" s="204"/>
      <c r="H5571" s="131"/>
      <c r="I5571" s="204"/>
      <c r="J5571" s="204"/>
      <c r="K5571" s="205"/>
      <c r="L5571" s="205"/>
      <c r="M5571" s="205"/>
      <c r="N5571" s="227">
        <f>Table7[[#This Row],[Drug Cost]]+Table7[[#This Row],[Drug Markup]]+Table7[[#This Row],[Drug Dispensing Fee]]</f>
        <v>0</v>
      </c>
      <c r="O5571" s="132"/>
      <c r="P5571" s="205">
        <f>Table7[[#This Row],[Total Drug Cost]]-Table7[[#This Row],[Total Third-party Pay]]</f>
        <v>0</v>
      </c>
      <c r="Q5571" s="205"/>
      <c r="R5571" s="70" t="e">
        <f>VLOOKUP(Table7[[#This Row],[Patient PHN]],'[1]MASTER LIST'!$C:$D,2,FALSE)</f>
        <v>#N/A</v>
      </c>
    </row>
    <row r="5572" spans="1:18" x14ac:dyDescent="0.25">
      <c r="A5572" s="202"/>
      <c r="B5572" s="203"/>
      <c r="C5572" s="204"/>
      <c r="D5572" s="204"/>
      <c r="E5572" s="204"/>
      <c r="F5572" s="204"/>
      <c r="G5572" s="204"/>
      <c r="H5572" s="131"/>
      <c r="I5572" s="204"/>
      <c r="J5572" s="204"/>
      <c r="K5572" s="205"/>
      <c r="L5572" s="205"/>
      <c r="M5572" s="205"/>
      <c r="N5572" s="227">
        <f>Table7[[#This Row],[Drug Cost]]+Table7[[#This Row],[Drug Markup]]+Table7[[#This Row],[Drug Dispensing Fee]]</f>
        <v>0</v>
      </c>
      <c r="O5572" s="132"/>
      <c r="P5572" s="205">
        <f>Table7[[#This Row],[Total Drug Cost]]-Table7[[#This Row],[Total Third-party Pay]]</f>
        <v>0</v>
      </c>
      <c r="Q5572" s="205"/>
      <c r="R5572" s="70" t="e">
        <f>VLOOKUP(Table7[[#This Row],[Patient PHN]],'[1]MASTER LIST'!$C:$D,2,FALSE)</f>
        <v>#N/A</v>
      </c>
    </row>
    <row r="5573" spans="1:18" x14ac:dyDescent="0.25">
      <c r="A5573" s="202"/>
      <c r="B5573" s="203"/>
      <c r="C5573" s="204"/>
      <c r="D5573" s="204"/>
      <c r="E5573" s="204"/>
      <c r="F5573" s="204"/>
      <c r="G5573" s="204"/>
      <c r="H5573" s="131"/>
      <c r="I5573" s="204"/>
      <c r="J5573" s="204"/>
      <c r="K5573" s="205"/>
      <c r="L5573" s="205"/>
      <c r="M5573" s="205"/>
      <c r="N5573" s="227">
        <f>Table7[[#This Row],[Drug Cost]]+Table7[[#This Row],[Drug Markup]]+Table7[[#This Row],[Drug Dispensing Fee]]</f>
        <v>0</v>
      </c>
      <c r="O5573" s="132"/>
      <c r="P5573" s="205">
        <f>Table7[[#This Row],[Total Drug Cost]]-Table7[[#This Row],[Total Third-party Pay]]</f>
        <v>0</v>
      </c>
      <c r="Q5573" s="205"/>
      <c r="R5573" s="70" t="e">
        <f>VLOOKUP(Table7[[#This Row],[Patient PHN]],'[1]MASTER LIST'!$C:$D,2,FALSE)</f>
        <v>#N/A</v>
      </c>
    </row>
    <row r="5574" spans="1:18" x14ac:dyDescent="0.25">
      <c r="A5574" s="202"/>
      <c r="B5574" s="203"/>
      <c r="C5574" s="204"/>
      <c r="D5574" s="204"/>
      <c r="E5574" s="204"/>
      <c r="F5574" s="204"/>
      <c r="G5574" s="204"/>
      <c r="H5574" s="131"/>
      <c r="I5574" s="204"/>
      <c r="J5574" s="204"/>
      <c r="K5574" s="205"/>
      <c r="L5574" s="205"/>
      <c r="M5574" s="205"/>
      <c r="N5574" s="227">
        <f>Table7[[#This Row],[Drug Cost]]+Table7[[#This Row],[Drug Markup]]+Table7[[#This Row],[Drug Dispensing Fee]]</f>
        <v>0</v>
      </c>
      <c r="O5574" s="132"/>
      <c r="P5574" s="205">
        <f>Table7[[#This Row],[Total Drug Cost]]-Table7[[#This Row],[Total Third-party Pay]]</f>
        <v>0</v>
      </c>
      <c r="Q5574" s="205"/>
      <c r="R5574" s="70" t="e">
        <f>VLOOKUP(Table7[[#This Row],[Patient PHN]],'[1]MASTER LIST'!$C:$D,2,FALSE)</f>
        <v>#N/A</v>
      </c>
    </row>
    <row r="5575" spans="1:18" x14ac:dyDescent="0.25">
      <c r="A5575" s="202"/>
      <c r="B5575" s="203"/>
      <c r="C5575" s="204"/>
      <c r="D5575" s="204"/>
      <c r="E5575" s="204"/>
      <c r="F5575" s="204"/>
      <c r="G5575" s="204"/>
      <c r="H5575" s="131"/>
      <c r="I5575" s="204"/>
      <c r="J5575" s="204"/>
      <c r="K5575" s="205"/>
      <c r="L5575" s="205"/>
      <c r="M5575" s="205"/>
      <c r="N5575" s="227">
        <f>Table7[[#This Row],[Drug Cost]]+Table7[[#This Row],[Drug Markup]]+Table7[[#This Row],[Drug Dispensing Fee]]</f>
        <v>0</v>
      </c>
      <c r="O5575" s="132"/>
      <c r="P5575" s="205">
        <f>Table7[[#This Row],[Total Drug Cost]]-Table7[[#This Row],[Total Third-party Pay]]</f>
        <v>0</v>
      </c>
      <c r="Q5575" s="205"/>
      <c r="R5575" s="70" t="e">
        <f>VLOOKUP(Table7[[#This Row],[Patient PHN]],'[1]MASTER LIST'!$C:$D,2,FALSE)</f>
        <v>#N/A</v>
      </c>
    </row>
    <row r="5576" spans="1:18" x14ac:dyDescent="0.25">
      <c r="A5576" s="202"/>
      <c r="B5576" s="203"/>
      <c r="C5576" s="204"/>
      <c r="D5576" s="204"/>
      <c r="E5576" s="204"/>
      <c r="F5576" s="204"/>
      <c r="G5576" s="204"/>
      <c r="H5576" s="131"/>
      <c r="I5576" s="204"/>
      <c r="J5576" s="204"/>
      <c r="K5576" s="205"/>
      <c r="L5576" s="205"/>
      <c r="M5576" s="205"/>
      <c r="N5576" s="227">
        <f>Table7[[#This Row],[Drug Cost]]+Table7[[#This Row],[Drug Markup]]+Table7[[#This Row],[Drug Dispensing Fee]]</f>
        <v>0</v>
      </c>
      <c r="O5576" s="132"/>
      <c r="P5576" s="205">
        <f>Table7[[#This Row],[Total Drug Cost]]-Table7[[#This Row],[Total Third-party Pay]]</f>
        <v>0</v>
      </c>
      <c r="Q5576" s="205"/>
      <c r="R5576" s="70" t="e">
        <f>VLOOKUP(Table7[[#This Row],[Patient PHN]],'[1]MASTER LIST'!$C:$D,2,FALSE)</f>
        <v>#N/A</v>
      </c>
    </row>
    <row r="5577" spans="1:18" x14ac:dyDescent="0.25">
      <c r="A5577" s="202"/>
      <c r="B5577" s="203"/>
      <c r="C5577" s="204"/>
      <c r="D5577" s="204"/>
      <c r="E5577" s="204"/>
      <c r="F5577" s="204"/>
      <c r="G5577" s="204"/>
      <c r="H5577" s="131"/>
      <c r="I5577" s="204"/>
      <c r="J5577" s="204"/>
      <c r="K5577" s="205"/>
      <c r="L5577" s="205"/>
      <c r="M5577" s="205"/>
      <c r="N5577" s="227">
        <f>Table7[[#This Row],[Drug Cost]]+Table7[[#This Row],[Drug Markup]]+Table7[[#This Row],[Drug Dispensing Fee]]</f>
        <v>0</v>
      </c>
      <c r="O5577" s="132"/>
      <c r="P5577" s="205">
        <f>Table7[[#This Row],[Total Drug Cost]]-Table7[[#This Row],[Total Third-party Pay]]</f>
        <v>0</v>
      </c>
      <c r="Q5577" s="205"/>
      <c r="R5577" s="70" t="e">
        <f>VLOOKUP(Table7[[#This Row],[Patient PHN]],'[1]MASTER LIST'!$C:$D,2,FALSE)</f>
        <v>#N/A</v>
      </c>
    </row>
    <row r="5578" spans="1:18" x14ac:dyDescent="0.25">
      <c r="A5578" s="202"/>
      <c r="B5578" s="203"/>
      <c r="C5578" s="204"/>
      <c r="D5578" s="204"/>
      <c r="E5578" s="204"/>
      <c r="F5578" s="204"/>
      <c r="G5578" s="204"/>
      <c r="H5578" s="131"/>
      <c r="I5578" s="204"/>
      <c r="J5578" s="204"/>
      <c r="K5578" s="205"/>
      <c r="L5578" s="205"/>
      <c r="M5578" s="205"/>
      <c r="N5578" s="227">
        <f>Table7[[#This Row],[Drug Cost]]+Table7[[#This Row],[Drug Markup]]+Table7[[#This Row],[Drug Dispensing Fee]]</f>
        <v>0</v>
      </c>
      <c r="O5578" s="132"/>
      <c r="P5578" s="205">
        <f>Table7[[#This Row],[Total Drug Cost]]-Table7[[#This Row],[Total Third-party Pay]]</f>
        <v>0</v>
      </c>
      <c r="Q5578" s="205"/>
      <c r="R5578" s="70" t="e">
        <f>VLOOKUP(Table7[[#This Row],[Patient PHN]],'[1]MASTER LIST'!$C:$D,2,FALSE)</f>
        <v>#N/A</v>
      </c>
    </row>
    <row r="5579" spans="1:18" x14ac:dyDescent="0.25">
      <c r="A5579" s="202"/>
      <c r="B5579" s="203"/>
      <c r="C5579" s="204"/>
      <c r="D5579" s="204"/>
      <c r="E5579" s="204"/>
      <c r="F5579" s="204"/>
      <c r="G5579" s="204"/>
      <c r="H5579" s="131"/>
      <c r="I5579" s="204"/>
      <c r="J5579" s="204"/>
      <c r="K5579" s="205"/>
      <c r="L5579" s="205"/>
      <c r="M5579" s="205"/>
      <c r="N5579" s="227">
        <f>Table7[[#This Row],[Drug Cost]]+Table7[[#This Row],[Drug Markup]]+Table7[[#This Row],[Drug Dispensing Fee]]</f>
        <v>0</v>
      </c>
      <c r="O5579" s="132"/>
      <c r="P5579" s="205">
        <f>Table7[[#This Row],[Total Drug Cost]]-Table7[[#This Row],[Total Third-party Pay]]</f>
        <v>0</v>
      </c>
      <c r="Q5579" s="205"/>
      <c r="R5579" s="70" t="e">
        <f>VLOOKUP(Table7[[#This Row],[Patient PHN]],'[1]MASTER LIST'!$C:$D,2,FALSE)</f>
        <v>#N/A</v>
      </c>
    </row>
    <row r="5580" spans="1:18" x14ac:dyDescent="0.25">
      <c r="A5580" s="202"/>
      <c r="B5580" s="203"/>
      <c r="C5580" s="204"/>
      <c r="D5580" s="204"/>
      <c r="E5580" s="204"/>
      <c r="F5580" s="204"/>
      <c r="G5580" s="204"/>
      <c r="H5580" s="131"/>
      <c r="I5580" s="204"/>
      <c r="J5580" s="204"/>
      <c r="K5580" s="205"/>
      <c r="L5580" s="205"/>
      <c r="M5580" s="205"/>
      <c r="N5580" s="227">
        <f>Table7[[#This Row],[Drug Cost]]+Table7[[#This Row],[Drug Markup]]+Table7[[#This Row],[Drug Dispensing Fee]]</f>
        <v>0</v>
      </c>
      <c r="O5580" s="132"/>
      <c r="P5580" s="205">
        <f>Table7[[#This Row],[Total Drug Cost]]-Table7[[#This Row],[Total Third-party Pay]]</f>
        <v>0</v>
      </c>
      <c r="Q5580" s="205"/>
      <c r="R5580" s="70" t="e">
        <f>VLOOKUP(Table7[[#This Row],[Patient PHN]],'[1]MASTER LIST'!$C:$D,2,FALSE)</f>
        <v>#N/A</v>
      </c>
    </row>
    <row r="5581" spans="1:18" x14ac:dyDescent="0.25">
      <c r="A5581" s="202"/>
      <c r="B5581" s="203"/>
      <c r="C5581" s="204"/>
      <c r="D5581" s="204"/>
      <c r="E5581" s="204"/>
      <c r="F5581" s="204"/>
      <c r="G5581" s="204"/>
      <c r="H5581" s="131"/>
      <c r="I5581" s="204"/>
      <c r="J5581" s="204"/>
      <c r="K5581" s="205"/>
      <c r="L5581" s="205"/>
      <c r="M5581" s="205"/>
      <c r="N5581" s="227">
        <f>Table7[[#This Row],[Drug Cost]]+Table7[[#This Row],[Drug Markup]]+Table7[[#This Row],[Drug Dispensing Fee]]</f>
        <v>0</v>
      </c>
      <c r="O5581" s="132"/>
      <c r="P5581" s="205">
        <f>Table7[[#This Row],[Total Drug Cost]]-Table7[[#This Row],[Total Third-party Pay]]</f>
        <v>0</v>
      </c>
      <c r="Q5581" s="205"/>
      <c r="R5581" s="70" t="e">
        <f>VLOOKUP(Table7[[#This Row],[Patient PHN]],'[1]MASTER LIST'!$C:$D,2,FALSE)</f>
        <v>#N/A</v>
      </c>
    </row>
    <row r="5582" spans="1:18" x14ac:dyDescent="0.25">
      <c r="A5582" s="202"/>
      <c r="B5582" s="203"/>
      <c r="C5582" s="204"/>
      <c r="D5582" s="204"/>
      <c r="E5582" s="204"/>
      <c r="F5582" s="204"/>
      <c r="G5582" s="204"/>
      <c r="H5582" s="131"/>
      <c r="I5582" s="204"/>
      <c r="J5582" s="204"/>
      <c r="K5582" s="205"/>
      <c r="L5582" s="205"/>
      <c r="M5582" s="205"/>
      <c r="N5582" s="227">
        <f>Table7[[#This Row],[Drug Cost]]+Table7[[#This Row],[Drug Markup]]+Table7[[#This Row],[Drug Dispensing Fee]]</f>
        <v>0</v>
      </c>
      <c r="O5582" s="132"/>
      <c r="P5582" s="205">
        <f>Table7[[#This Row],[Total Drug Cost]]-Table7[[#This Row],[Total Third-party Pay]]</f>
        <v>0</v>
      </c>
      <c r="Q5582" s="205"/>
      <c r="R5582" s="70" t="e">
        <f>VLOOKUP(Table7[[#This Row],[Patient PHN]],'[1]MASTER LIST'!$C:$D,2,FALSE)</f>
        <v>#N/A</v>
      </c>
    </row>
    <row r="5583" spans="1:18" x14ac:dyDescent="0.25">
      <c r="A5583" s="202"/>
      <c r="B5583" s="203"/>
      <c r="C5583" s="204"/>
      <c r="D5583" s="204"/>
      <c r="E5583" s="204"/>
      <c r="F5583" s="204"/>
      <c r="G5583" s="204"/>
      <c r="H5583" s="131"/>
      <c r="I5583" s="204"/>
      <c r="J5583" s="204"/>
      <c r="K5583" s="205"/>
      <c r="L5583" s="205"/>
      <c r="M5583" s="205"/>
      <c r="N5583" s="227">
        <f>Table7[[#This Row],[Drug Cost]]+Table7[[#This Row],[Drug Markup]]+Table7[[#This Row],[Drug Dispensing Fee]]</f>
        <v>0</v>
      </c>
      <c r="O5583" s="132"/>
      <c r="P5583" s="205">
        <f>Table7[[#This Row],[Total Drug Cost]]-Table7[[#This Row],[Total Third-party Pay]]</f>
        <v>0</v>
      </c>
      <c r="Q5583" s="205"/>
      <c r="R5583" s="70" t="e">
        <f>VLOOKUP(Table7[[#This Row],[Patient PHN]],'[1]MASTER LIST'!$C:$D,2,FALSE)</f>
        <v>#N/A</v>
      </c>
    </row>
    <row r="5584" spans="1:18" x14ac:dyDescent="0.25">
      <c r="A5584" s="202"/>
      <c r="B5584" s="203"/>
      <c r="C5584" s="204"/>
      <c r="D5584" s="204"/>
      <c r="E5584" s="204"/>
      <c r="F5584" s="204"/>
      <c r="G5584" s="204"/>
      <c r="H5584" s="131"/>
      <c r="I5584" s="204"/>
      <c r="J5584" s="204"/>
      <c r="K5584" s="205"/>
      <c r="L5584" s="205"/>
      <c r="M5584" s="205"/>
      <c r="N5584" s="227">
        <f>Table7[[#This Row],[Drug Cost]]+Table7[[#This Row],[Drug Markup]]+Table7[[#This Row],[Drug Dispensing Fee]]</f>
        <v>0</v>
      </c>
      <c r="O5584" s="132"/>
      <c r="P5584" s="205">
        <f>Table7[[#This Row],[Total Drug Cost]]-Table7[[#This Row],[Total Third-party Pay]]</f>
        <v>0</v>
      </c>
      <c r="Q5584" s="205"/>
      <c r="R5584" s="70" t="e">
        <f>VLOOKUP(Table7[[#This Row],[Patient PHN]],'[1]MASTER LIST'!$C:$D,2,FALSE)</f>
        <v>#N/A</v>
      </c>
    </row>
    <row r="5585" spans="1:18" x14ac:dyDescent="0.25">
      <c r="A5585" s="202"/>
      <c r="B5585" s="203"/>
      <c r="C5585" s="204"/>
      <c r="D5585" s="204"/>
      <c r="E5585" s="204"/>
      <c r="F5585" s="204"/>
      <c r="G5585" s="204"/>
      <c r="H5585" s="131"/>
      <c r="I5585" s="204"/>
      <c r="J5585" s="204"/>
      <c r="K5585" s="205"/>
      <c r="L5585" s="205"/>
      <c r="M5585" s="205"/>
      <c r="N5585" s="227">
        <f>Table7[[#This Row],[Drug Cost]]+Table7[[#This Row],[Drug Markup]]+Table7[[#This Row],[Drug Dispensing Fee]]</f>
        <v>0</v>
      </c>
      <c r="O5585" s="132"/>
      <c r="P5585" s="205">
        <f>Table7[[#This Row],[Total Drug Cost]]-Table7[[#This Row],[Total Third-party Pay]]</f>
        <v>0</v>
      </c>
      <c r="Q5585" s="205"/>
      <c r="R5585" s="70" t="e">
        <f>VLOOKUP(Table7[[#This Row],[Patient PHN]],'[1]MASTER LIST'!$C:$D,2,FALSE)</f>
        <v>#N/A</v>
      </c>
    </row>
    <row r="5586" spans="1:18" x14ac:dyDescent="0.25">
      <c r="A5586" s="202"/>
      <c r="B5586" s="203"/>
      <c r="C5586" s="204"/>
      <c r="D5586" s="204"/>
      <c r="E5586" s="204"/>
      <c r="F5586" s="204"/>
      <c r="G5586" s="204"/>
      <c r="H5586" s="131"/>
      <c r="I5586" s="204"/>
      <c r="J5586" s="204"/>
      <c r="K5586" s="205"/>
      <c r="L5586" s="205"/>
      <c r="M5586" s="205"/>
      <c r="N5586" s="227">
        <f>Table7[[#This Row],[Drug Cost]]+Table7[[#This Row],[Drug Markup]]+Table7[[#This Row],[Drug Dispensing Fee]]</f>
        <v>0</v>
      </c>
      <c r="O5586" s="132"/>
      <c r="P5586" s="205">
        <f>Table7[[#This Row],[Total Drug Cost]]-Table7[[#This Row],[Total Third-party Pay]]</f>
        <v>0</v>
      </c>
      <c r="Q5586" s="205"/>
      <c r="R5586" s="70" t="e">
        <f>VLOOKUP(Table7[[#This Row],[Patient PHN]],'[1]MASTER LIST'!$C:$D,2,FALSE)</f>
        <v>#N/A</v>
      </c>
    </row>
    <row r="5587" spans="1:18" x14ac:dyDescent="0.25">
      <c r="A5587" s="202"/>
      <c r="B5587" s="203"/>
      <c r="C5587" s="204"/>
      <c r="D5587" s="204"/>
      <c r="E5587" s="204"/>
      <c r="F5587" s="204"/>
      <c r="G5587" s="204"/>
      <c r="H5587" s="131"/>
      <c r="I5587" s="204"/>
      <c r="J5587" s="204"/>
      <c r="K5587" s="205"/>
      <c r="L5587" s="205"/>
      <c r="M5587" s="205"/>
      <c r="N5587" s="227">
        <f>Table7[[#This Row],[Drug Cost]]+Table7[[#This Row],[Drug Markup]]+Table7[[#This Row],[Drug Dispensing Fee]]</f>
        <v>0</v>
      </c>
      <c r="O5587" s="132"/>
      <c r="P5587" s="205">
        <f>Table7[[#This Row],[Total Drug Cost]]-Table7[[#This Row],[Total Third-party Pay]]</f>
        <v>0</v>
      </c>
      <c r="Q5587" s="205"/>
      <c r="R5587" s="70" t="e">
        <f>VLOOKUP(Table7[[#This Row],[Patient PHN]],'[1]MASTER LIST'!$C:$D,2,FALSE)</f>
        <v>#N/A</v>
      </c>
    </row>
    <row r="5588" spans="1:18" x14ac:dyDescent="0.25">
      <c r="A5588" s="202"/>
      <c r="B5588" s="203"/>
      <c r="C5588" s="204"/>
      <c r="D5588" s="204"/>
      <c r="E5588" s="204"/>
      <c r="F5588" s="204"/>
      <c r="G5588" s="204"/>
      <c r="H5588" s="131"/>
      <c r="I5588" s="204"/>
      <c r="J5588" s="204"/>
      <c r="K5588" s="205"/>
      <c r="L5588" s="205"/>
      <c r="M5588" s="205"/>
      <c r="N5588" s="227">
        <f>Table7[[#This Row],[Drug Cost]]+Table7[[#This Row],[Drug Markup]]+Table7[[#This Row],[Drug Dispensing Fee]]</f>
        <v>0</v>
      </c>
      <c r="O5588" s="132"/>
      <c r="P5588" s="205">
        <f>Table7[[#This Row],[Total Drug Cost]]-Table7[[#This Row],[Total Third-party Pay]]</f>
        <v>0</v>
      </c>
      <c r="Q5588" s="205"/>
      <c r="R5588" s="70" t="e">
        <f>VLOOKUP(Table7[[#This Row],[Patient PHN]],'[1]MASTER LIST'!$C:$D,2,FALSE)</f>
        <v>#N/A</v>
      </c>
    </row>
    <row r="5589" spans="1:18" x14ac:dyDescent="0.25">
      <c r="A5589" s="202"/>
      <c r="B5589" s="203"/>
      <c r="C5589" s="204"/>
      <c r="D5589" s="204"/>
      <c r="E5589" s="204"/>
      <c r="F5589" s="204"/>
      <c r="G5589" s="204"/>
      <c r="H5589" s="131"/>
      <c r="I5589" s="204"/>
      <c r="J5589" s="204"/>
      <c r="K5589" s="205"/>
      <c r="L5589" s="205"/>
      <c r="M5589" s="205"/>
      <c r="N5589" s="227">
        <f>Table7[[#This Row],[Drug Cost]]+Table7[[#This Row],[Drug Markup]]+Table7[[#This Row],[Drug Dispensing Fee]]</f>
        <v>0</v>
      </c>
      <c r="O5589" s="132"/>
      <c r="P5589" s="205">
        <f>Table7[[#This Row],[Total Drug Cost]]-Table7[[#This Row],[Total Third-party Pay]]</f>
        <v>0</v>
      </c>
      <c r="Q5589" s="205"/>
      <c r="R5589" s="70" t="e">
        <f>VLOOKUP(Table7[[#This Row],[Patient PHN]],'[1]MASTER LIST'!$C:$D,2,FALSE)</f>
        <v>#N/A</v>
      </c>
    </row>
    <row r="5590" spans="1:18" x14ac:dyDescent="0.25">
      <c r="A5590" s="202"/>
      <c r="B5590" s="203"/>
      <c r="C5590" s="204"/>
      <c r="D5590" s="204"/>
      <c r="E5590" s="204"/>
      <c r="F5590" s="204"/>
      <c r="G5590" s="204"/>
      <c r="H5590" s="131"/>
      <c r="I5590" s="204"/>
      <c r="J5590" s="204"/>
      <c r="K5590" s="205"/>
      <c r="L5590" s="205"/>
      <c r="M5590" s="205"/>
      <c r="N5590" s="227">
        <f>Table7[[#This Row],[Drug Cost]]+Table7[[#This Row],[Drug Markup]]+Table7[[#This Row],[Drug Dispensing Fee]]</f>
        <v>0</v>
      </c>
      <c r="O5590" s="132"/>
      <c r="P5590" s="205">
        <f>Table7[[#This Row],[Total Drug Cost]]-Table7[[#This Row],[Total Third-party Pay]]</f>
        <v>0</v>
      </c>
      <c r="Q5590" s="205"/>
      <c r="R5590" s="70" t="e">
        <f>VLOOKUP(Table7[[#This Row],[Patient PHN]],'[1]MASTER LIST'!$C:$D,2,FALSE)</f>
        <v>#N/A</v>
      </c>
    </row>
    <row r="5591" spans="1:18" x14ac:dyDescent="0.25">
      <c r="A5591" s="202"/>
      <c r="B5591" s="203"/>
      <c r="C5591" s="204"/>
      <c r="D5591" s="204"/>
      <c r="E5591" s="204"/>
      <c r="F5591" s="204"/>
      <c r="G5591" s="204"/>
      <c r="H5591" s="131"/>
      <c r="I5591" s="204"/>
      <c r="J5591" s="204"/>
      <c r="K5591" s="205"/>
      <c r="L5591" s="205"/>
      <c r="M5591" s="205"/>
      <c r="N5591" s="227">
        <f>Table7[[#This Row],[Drug Cost]]+Table7[[#This Row],[Drug Markup]]+Table7[[#This Row],[Drug Dispensing Fee]]</f>
        <v>0</v>
      </c>
      <c r="O5591" s="132"/>
      <c r="P5591" s="205">
        <f>Table7[[#This Row],[Total Drug Cost]]-Table7[[#This Row],[Total Third-party Pay]]</f>
        <v>0</v>
      </c>
      <c r="Q5591" s="205"/>
      <c r="R5591" s="70" t="e">
        <f>VLOOKUP(Table7[[#This Row],[Patient PHN]],'[1]MASTER LIST'!$C:$D,2,FALSE)</f>
        <v>#N/A</v>
      </c>
    </row>
    <row r="5592" spans="1:18" x14ac:dyDescent="0.25">
      <c r="A5592" s="202"/>
      <c r="B5592" s="203"/>
      <c r="C5592" s="204"/>
      <c r="D5592" s="204"/>
      <c r="E5592" s="204"/>
      <c r="F5592" s="204"/>
      <c r="G5592" s="204"/>
      <c r="H5592" s="131"/>
      <c r="I5592" s="204"/>
      <c r="J5592" s="204"/>
      <c r="K5592" s="205"/>
      <c r="L5592" s="205"/>
      <c r="M5592" s="205"/>
      <c r="N5592" s="227">
        <f>Table7[[#This Row],[Drug Cost]]+Table7[[#This Row],[Drug Markup]]+Table7[[#This Row],[Drug Dispensing Fee]]</f>
        <v>0</v>
      </c>
      <c r="O5592" s="132"/>
      <c r="P5592" s="205">
        <f>Table7[[#This Row],[Total Drug Cost]]-Table7[[#This Row],[Total Third-party Pay]]</f>
        <v>0</v>
      </c>
      <c r="Q5592" s="205"/>
      <c r="R5592" s="70" t="e">
        <f>VLOOKUP(Table7[[#This Row],[Patient PHN]],'[1]MASTER LIST'!$C:$D,2,FALSE)</f>
        <v>#N/A</v>
      </c>
    </row>
    <row r="5593" spans="1:18" x14ac:dyDescent="0.25">
      <c r="A5593" s="202"/>
      <c r="B5593" s="203"/>
      <c r="C5593" s="204"/>
      <c r="D5593" s="204"/>
      <c r="E5593" s="204"/>
      <c r="F5593" s="204"/>
      <c r="G5593" s="204"/>
      <c r="H5593" s="131"/>
      <c r="I5593" s="204"/>
      <c r="J5593" s="204"/>
      <c r="K5593" s="205"/>
      <c r="L5593" s="205"/>
      <c r="M5593" s="205"/>
      <c r="N5593" s="227">
        <f>Table7[[#This Row],[Drug Cost]]+Table7[[#This Row],[Drug Markup]]+Table7[[#This Row],[Drug Dispensing Fee]]</f>
        <v>0</v>
      </c>
      <c r="O5593" s="132"/>
      <c r="P5593" s="205">
        <f>Table7[[#This Row],[Total Drug Cost]]-Table7[[#This Row],[Total Third-party Pay]]</f>
        <v>0</v>
      </c>
      <c r="Q5593" s="205"/>
      <c r="R5593" s="70" t="e">
        <f>VLOOKUP(Table7[[#This Row],[Patient PHN]],'[1]MASTER LIST'!$C:$D,2,FALSE)</f>
        <v>#N/A</v>
      </c>
    </row>
    <row r="5594" spans="1:18" x14ac:dyDescent="0.25">
      <c r="A5594" s="202"/>
      <c r="B5594" s="203"/>
      <c r="C5594" s="204"/>
      <c r="D5594" s="204"/>
      <c r="E5594" s="204"/>
      <c r="F5594" s="204"/>
      <c r="G5594" s="204"/>
      <c r="H5594" s="131"/>
      <c r="I5594" s="204"/>
      <c r="J5594" s="204"/>
      <c r="K5594" s="205"/>
      <c r="L5594" s="205"/>
      <c r="M5594" s="205"/>
      <c r="N5594" s="227">
        <f>Table7[[#This Row],[Drug Cost]]+Table7[[#This Row],[Drug Markup]]+Table7[[#This Row],[Drug Dispensing Fee]]</f>
        <v>0</v>
      </c>
      <c r="O5594" s="132"/>
      <c r="P5594" s="205">
        <f>Table7[[#This Row],[Total Drug Cost]]-Table7[[#This Row],[Total Third-party Pay]]</f>
        <v>0</v>
      </c>
      <c r="Q5594" s="205"/>
      <c r="R5594" s="70" t="e">
        <f>VLOOKUP(Table7[[#This Row],[Patient PHN]],'[1]MASTER LIST'!$C:$D,2,FALSE)</f>
        <v>#N/A</v>
      </c>
    </row>
    <row r="5595" spans="1:18" x14ac:dyDescent="0.25">
      <c r="A5595" s="202"/>
      <c r="B5595" s="203"/>
      <c r="C5595" s="204"/>
      <c r="D5595" s="204"/>
      <c r="E5595" s="204"/>
      <c r="F5595" s="204"/>
      <c r="G5595" s="204"/>
      <c r="H5595" s="131"/>
      <c r="I5595" s="204"/>
      <c r="J5595" s="204"/>
      <c r="K5595" s="205"/>
      <c r="L5595" s="205"/>
      <c r="M5595" s="205"/>
      <c r="N5595" s="227">
        <f>Table7[[#This Row],[Drug Cost]]+Table7[[#This Row],[Drug Markup]]+Table7[[#This Row],[Drug Dispensing Fee]]</f>
        <v>0</v>
      </c>
      <c r="O5595" s="132"/>
      <c r="P5595" s="205">
        <f>Table7[[#This Row],[Total Drug Cost]]-Table7[[#This Row],[Total Third-party Pay]]</f>
        <v>0</v>
      </c>
      <c r="Q5595" s="205"/>
      <c r="R5595" s="70" t="e">
        <f>VLOOKUP(Table7[[#This Row],[Patient PHN]],'[1]MASTER LIST'!$C:$D,2,FALSE)</f>
        <v>#N/A</v>
      </c>
    </row>
    <row r="5596" spans="1:18" x14ac:dyDescent="0.25">
      <c r="A5596" s="202"/>
      <c r="B5596" s="203"/>
      <c r="C5596" s="204"/>
      <c r="D5596" s="204"/>
      <c r="E5596" s="204"/>
      <c r="F5596" s="204"/>
      <c r="G5596" s="204"/>
      <c r="H5596" s="131"/>
      <c r="I5596" s="204"/>
      <c r="J5596" s="204"/>
      <c r="K5596" s="205"/>
      <c r="L5596" s="205"/>
      <c r="M5596" s="205"/>
      <c r="N5596" s="227">
        <f>Table7[[#This Row],[Drug Cost]]+Table7[[#This Row],[Drug Markup]]+Table7[[#This Row],[Drug Dispensing Fee]]</f>
        <v>0</v>
      </c>
      <c r="O5596" s="132"/>
      <c r="P5596" s="205">
        <f>Table7[[#This Row],[Total Drug Cost]]-Table7[[#This Row],[Total Third-party Pay]]</f>
        <v>0</v>
      </c>
      <c r="Q5596" s="205"/>
      <c r="R5596" s="70" t="e">
        <f>VLOOKUP(Table7[[#This Row],[Patient PHN]],'[1]MASTER LIST'!$C:$D,2,FALSE)</f>
        <v>#N/A</v>
      </c>
    </row>
    <row r="5597" spans="1:18" x14ac:dyDescent="0.25">
      <c r="A5597" s="202"/>
      <c r="B5597" s="203"/>
      <c r="C5597" s="204"/>
      <c r="D5597" s="204"/>
      <c r="E5597" s="204"/>
      <c r="F5597" s="204"/>
      <c r="G5597" s="204"/>
      <c r="H5597" s="131"/>
      <c r="I5597" s="204"/>
      <c r="J5597" s="204"/>
      <c r="K5597" s="205"/>
      <c r="L5597" s="205"/>
      <c r="M5597" s="205"/>
      <c r="N5597" s="227">
        <f>Table7[[#This Row],[Drug Cost]]+Table7[[#This Row],[Drug Markup]]+Table7[[#This Row],[Drug Dispensing Fee]]</f>
        <v>0</v>
      </c>
      <c r="O5597" s="132"/>
      <c r="P5597" s="205">
        <f>Table7[[#This Row],[Total Drug Cost]]-Table7[[#This Row],[Total Third-party Pay]]</f>
        <v>0</v>
      </c>
      <c r="Q5597" s="205"/>
      <c r="R5597" s="70" t="e">
        <f>VLOOKUP(Table7[[#This Row],[Patient PHN]],'[1]MASTER LIST'!$C:$D,2,FALSE)</f>
        <v>#N/A</v>
      </c>
    </row>
    <row r="5598" spans="1:18" x14ac:dyDescent="0.25">
      <c r="A5598" s="202"/>
      <c r="B5598" s="203"/>
      <c r="C5598" s="204"/>
      <c r="D5598" s="204"/>
      <c r="E5598" s="204"/>
      <c r="F5598" s="204"/>
      <c r="G5598" s="204"/>
      <c r="H5598" s="131"/>
      <c r="I5598" s="204"/>
      <c r="J5598" s="204"/>
      <c r="K5598" s="205"/>
      <c r="L5598" s="205"/>
      <c r="M5598" s="205"/>
      <c r="N5598" s="227">
        <f>Table7[[#This Row],[Drug Cost]]+Table7[[#This Row],[Drug Markup]]+Table7[[#This Row],[Drug Dispensing Fee]]</f>
        <v>0</v>
      </c>
      <c r="O5598" s="132"/>
      <c r="P5598" s="205">
        <f>Table7[[#This Row],[Total Drug Cost]]-Table7[[#This Row],[Total Third-party Pay]]</f>
        <v>0</v>
      </c>
      <c r="Q5598" s="205"/>
      <c r="R5598" s="70" t="e">
        <f>VLOOKUP(Table7[[#This Row],[Patient PHN]],'[1]MASTER LIST'!$C:$D,2,FALSE)</f>
        <v>#N/A</v>
      </c>
    </row>
    <row r="5599" spans="1:18" x14ac:dyDescent="0.25">
      <c r="A5599" s="202"/>
      <c r="B5599" s="203"/>
      <c r="C5599" s="204"/>
      <c r="D5599" s="204"/>
      <c r="E5599" s="204"/>
      <c r="F5599" s="204"/>
      <c r="G5599" s="204"/>
      <c r="H5599" s="131"/>
      <c r="I5599" s="204"/>
      <c r="J5599" s="204"/>
      <c r="K5599" s="205"/>
      <c r="L5599" s="205"/>
      <c r="M5599" s="205"/>
      <c r="N5599" s="227">
        <f>Table7[[#This Row],[Drug Cost]]+Table7[[#This Row],[Drug Markup]]+Table7[[#This Row],[Drug Dispensing Fee]]</f>
        <v>0</v>
      </c>
      <c r="O5599" s="132"/>
      <c r="P5599" s="205">
        <f>Table7[[#This Row],[Total Drug Cost]]-Table7[[#This Row],[Total Third-party Pay]]</f>
        <v>0</v>
      </c>
      <c r="Q5599" s="205"/>
      <c r="R5599" s="70" t="e">
        <f>VLOOKUP(Table7[[#This Row],[Patient PHN]],'[1]MASTER LIST'!$C:$D,2,FALSE)</f>
        <v>#N/A</v>
      </c>
    </row>
    <row r="5600" spans="1:18" x14ac:dyDescent="0.25">
      <c r="A5600" s="202"/>
      <c r="B5600" s="203"/>
      <c r="C5600" s="204"/>
      <c r="D5600" s="204"/>
      <c r="E5600" s="204"/>
      <c r="F5600" s="204"/>
      <c r="G5600" s="204"/>
      <c r="H5600" s="131"/>
      <c r="I5600" s="204"/>
      <c r="J5600" s="204"/>
      <c r="K5600" s="205"/>
      <c r="L5600" s="205"/>
      <c r="M5600" s="205"/>
      <c r="N5600" s="227">
        <f>Table7[[#This Row],[Drug Cost]]+Table7[[#This Row],[Drug Markup]]+Table7[[#This Row],[Drug Dispensing Fee]]</f>
        <v>0</v>
      </c>
      <c r="O5600" s="132"/>
      <c r="P5600" s="205">
        <f>Table7[[#This Row],[Total Drug Cost]]-Table7[[#This Row],[Total Third-party Pay]]</f>
        <v>0</v>
      </c>
      <c r="Q5600" s="205"/>
      <c r="R5600" s="70" t="e">
        <f>VLOOKUP(Table7[[#This Row],[Patient PHN]],'[1]MASTER LIST'!$C:$D,2,FALSE)</f>
        <v>#N/A</v>
      </c>
    </row>
    <row r="5601" spans="1:18" x14ac:dyDescent="0.25">
      <c r="A5601" s="202"/>
      <c r="B5601" s="203"/>
      <c r="C5601" s="204"/>
      <c r="D5601" s="204"/>
      <c r="E5601" s="204"/>
      <c r="F5601" s="204"/>
      <c r="G5601" s="204"/>
      <c r="H5601" s="131"/>
      <c r="I5601" s="204"/>
      <c r="J5601" s="204"/>
      <c r="K5601" s="205"/>
      <c r="L5601" s="205"/>
      <c r="M5601" s="205"/>
      <c r="N5601" s="227">
        <f>Table7[[#This Row],[Drug Cost]]+Table7[[#This Row],[Drug Markup]]+Table7[[#This Row],[Drug Dispensing Fee]]</f>
        <v>0</v>
      </c>
      <c r="O5601" s="132"/>
      <c r="P5601" s="205">
        <f>Table7[[#This Row],[Total Drug Cost]]-Table7[[#This Row],[Total Third-party Pay]]</f>
        <v>0</v>
      </c>
      <c r="Q5601" s="205"/>
      <c r="R5601" s="70" t="e">
        <f>VLOOKUP(Table7[[#This Row],[Patient PHN]],'[1]MASTER LIST'!$C:$D,2,FALSE)</f>
        <v>#N/A</v>
      </c>
    </row>
    <row r="5602" spans="1:18" x14ac:dyDescent="0.25">
      <c r="A5602" s="202"/>
      <c r="B5602" s="203"/>
      <c r="C5602" s="204"/>
      <c r="D5602" s="204"/>
      <c r="E5602" s="204"/>
      <c r="F5602" s="204"/>
      <c r="G5602" s="204"/>
      <c r="H5602" s="131"/>
      <c r="I5602" s="204"/>
      <c r="J5602" s="204"/>
      <c r="K5602" s="205"/>
      <c r="L5602" s="205"/>
      <c r="M5602" s="205"/>
      <c r="N5602" s="227">
        <f>Table7[[#This Row],[Drug Cost]]+Table7[[#This Row],[Drug Markup]]+Table7[[#This Row],[Drug Dispensing Fee]]</f>
        <v>0</v>
      </c>
      <c r="O5602" s="132"/>
      <c r="P5602" s="205">
        <f>Table7[[#This Row],[Total Drug Cost]]-Table7[[#This Row],[Total Third-party Pay]]</f>
        <v>0</v>
      </c>
      <c r="Q5602" s="205"/>
      <c r="R5602" s="70" t="e">
        <f>VLOOKUP(Table7[[#This Row],[Patient PHN]],'[1]MASTER LIST'!$C:$D,2,FALSE)</f>
        <v>#N/A</v>
      </c>
    </row>
    <row r="5603" spans="1:18" x14ac:dyDescent="0.25">
      <c r="A5603" s="202"/>
      <c r="B5603" s="203"/>
      <c r="C5603" s="204"/>
      <c r="D5603" s="204"/>
      <c r="E5603" s="204"/>
      <c r="F5603" s="204"/>
      <c r="G5603" s="204"/>
      <c r="H5603" s="131"/>
      <c r="I5603" s="204"/>
      <c r="J5603" s="204"/>
      <c r="K5603" s="205"/>
      <c r="L5603" s="205"/>
      <c r="M5603" s="205"/>
      <c r="N5603" s="227">
        <f>Table7[[#This Row],[Drug Cost]]+Table7[[#This Row],[Drug Markup]]+Table7[[#This Row],[Drug Dispensing Fee]]</f>
        <v>0</v>
      </c>
      <c r="O5603" s="132"/>
      <c r="P5603" s="205">
        <f>Table7[[#This Row],[Total Drug Cost]]-Table7[[#This Row],[Total Third-party Pay]]</f>
        <v>0</v>
      </c>
      <c r="Q5603" s="205"/>
      <c r="R5603" s="70" t="e">
        <f>VLOOKUP(Table7[[#This Row],[Patient PHN]],'[1]MASTER LIST'!$C:$D,2,FALSE)</f>
        <v>#N/A</v>
      </c>
    </row>
    <row r="5604" spans="1:18" x14ac:dyDescent="0.25">
      <c r="A5604" s="202"/>
      <c r="B5604" s="203"/>
      <c r="C5604" s="204"/>
      <c r="D5604" s="204"/>
      <c r="E5604" s="204"/>
      <c r="F5604" s="204"/>
      <c r="G5604" s="204"/>
      <c r="H5604" s="131"/>
      <c r="I5604" s="204"/>
      <c r="J5604" s="204"/>
      <c r="K5604" s="205"/>
      <c r="L5604" s="205"/>
      <c r="M5604" s="205"/>
      <c r="N5604" s="227">
        <f>Table7[[#This Row],[Drug Cost]]+Table7[[#This Row],[Drug Markup]]+Table7[[#This Row],[Drug Dispensing Fee]]</f>
        <v>0</v>
      </c>
      <c r="O5604" s="132"/>
      <c r="P5604" s="205">
        <f>Table7[[#This Row],[Total Drug Cost]]-Table7[[#This Row],[Total Third-party Pay]]</f>
        <v>0</v>
      </c>
      <c r="Q5604" s="205"/>
      <c r="R5604" s="70" t="e">
        <f>VLOOKUP(Table7[[#This Row],[Patient PHN]],'[1]MASTER LIST'!$C:$D,2,FALSE)</f>
        <v>#N/A</v>
      </c>
    </row>
    <row r="5605" spans="1:18" x14ac:dyDescent="0.25">
      <c r="A5605" s="202"/>
      <c r="B5605" s="203"/>
      <c r="C5605" s="204"/>
      <c r="D5605" s="204"/>
      <c r="E5605" s="204"/>
      <c r="F5605" s="204"/>
      <c r="G5605" s="204"/>
      <c r="H5605" s="131"/>
      <c r="I5605" s="204"/>
      <c r="J5605" s="204"/>
      <c r="K5605" s="205"/>
      <c r="L5605" s="205"/>
      <c r="M5605" s="205"/>
      <c r="N5605" s="227">
        <f>Table7[[#This Row],[Drug Cost]]+Table7[[#This Row],[Drug Markup]]+Table7[[#This Row],[Drug Dispensing Fee]]</f>
        <v>0</v>
      </c>
      <c r="O5605" s="132"/>
      <c r="P5605" s="205">
        <f>Table7[[#This Row],[Total Drug Cost]]-Table7[[#This Row],[Total Third-party Pay]]</f>
        <v>0</v>
      </c>
      <c r="Q5605" s="205"/>
      <c r="R5605" s="70" t="e">
        <f>VLOOKUP(Table7[[#This Row],[Patient PHN]],'[1]MASTER LIST'!$C:$D,2,FALSE)</f>
        <v>#N/A</v>
      </c>
    </row>
    <row r="5606" spans="1:18" x14ac:dyDescent="0.25">
      <c r="A5606" s="202"/>
      <c r="B5606" s="203"/>
      <c r="C5606" s="204"/>
      <c r="D5606" s="204"/>
      <c r="E5606" s="204"/>
      <c r="F5606" s="204"/>
      <c r="G5606" s="204"/>
      <c r="H5606" s="131"/>
      <c r="I5606" s="204"/>
      <c r="J5606" s="204"/>
      <c r="K5606" s="205"/>
      <c r="L5606" s="205"/>
      <c r="M5606" s="205"/>
      <c r="N5606" s="227">
        <f>Table7[[#This Row],[Drug Cost]]+Table7[[#This Row],[Drug Markup]]+Table7[[#This Row],[Drug Dispensing Fee]]</f>
        <v>0</v>
      </c>
      <c r="O5606" s="132"/>
      <c r="P5606" s="205">
        <f>Table7[[#This Row],[Total Drug Cost]]-Table7[[#This Row],[Total Third-party Pay]]</f>
        <v>0</v>
      </c>
      <c r="Q5606" s="205"/>
      <c r="R5606" s="70" t="e">
        <f>VLOOKUP(Table7[[#This Row],[Patient PHN]],'[1]MASTER LIST'!$C:$D,2,FALSE)</f>
        <v>#N/A</v>
      </c>
    </row>
    <row r="5607" spans="1:18" x14ac:dyDescent="0.25">
      <c r="A5607" s="202"/>
      <c r="B5607" s="203"/>
      <c r="C5607" s="204"/>
      <c r="D5607" s="204"/>
      <c r="E5607" s="204"/>
      <c r="F5607" s="204"/>
      <c r="G5607" s="204"/>
      <c r="H5607" s="131"/>
      <c r="I5607" s="204"/>
      <c r="J5607" s="204"/>
      <c r="K5607" s="205"/>
      <c r="L5607" s="205"/>
      <c r="M5607" s="205"/>
      <c r="N5607" s="227">
        <f>Table7[[#This Row],[Drug Cost]]+Table7[[#This Row],[Drug Markup]]+Table7[[#This Row],[Drug Dispensing Fee]]</f>
        <v>0</v>
      </c>
      <c r="O5607" s="132"/>
      <c r="P5607" s="205">
        <f>Table7[[#This Row],[Total Drug Cost]]-Table7[[#This Row],[Total Third-party Pay]]</f>
        <v>0</v>
      </c>
      <c r="Q5607" s="205"/>
      <c r="R5607" s="70" t="e">
        <f>VLOOKUP(Table7[[#This Row],[Patient PHN]],'[1]MASTER LIST'!$C:$D,2,FALSE)</f>
        <v>#N/A</v>
      </c>
    </row>
    <row r="5608" spans="1:18" x14ac:dyDescent="0.25">
      <c r="A5608" s="202"/>
      <c r="B5608" s="203"/>
      <c r="C5608" s="204"/>
      <c r="D5608" s="204"/>
      <c r="E5608" s="204"/>
      <c r="F5608" s="204"/>
      <c r="G5608" s="204"/>
      <c r="H5608" s="131"/>
      <c r="I5608" s="204"/>
      <c r="J5608" s="204"/>
      <c r="K5608" s="205"/>
      <c r="L5608" s="205"/>
      <c r="M5608" s="205"/>
      <c r="N5608" s="227">
        <f>Table7[[#This Row],[Drug Cost]]+Table7[[#This Row],[Drug Markup]]+Table7[[#This Row],[Drug Dispensing Fee]]</f>
        <v>0</v>
      </c>
      <c r="O5608" s="132"/>
      <c r="P5608" s="205">
        <f>Table7[[#This Row],[Total Drug Cost]]-Table7[[#This Row],[Total Third-party Pay]]</f>
        <v>0</v>
      </c>
      <c r="Q5608" s="205"/>
      <c r="R5608" s="70" t="e">
        <f>VLOOKUP(Table7[[#This Row],[Patient PHN]],'[1]MASTER LIST'!$C:$D,2,FALSE)</f>
        <v>#N/A</v>
      </c>
    </row>
    <row r="5609" spans="1:18" x14ac:dyDescent="0.25">
      <c r="A5609" s="202"/>
      <c r="B5609" s="203"/>
      <c r="C5609" s="204"/>
      <c r="D5609" s="204"/>
      <c r="E5609" s="204"/>
      <c r="F5609" s="204"/>
      <c r="G5609" s="204"/>
      <c r="H5609" s="131"/>
      <c r="I5609" s="204"/>
      <c r="J5609" s="204"/>
      <c r="K5609" s="205"/>
      <c r="L5609" s="205"/>
      <c r="M5609" s="205"/>
      <c r="N5609" s="227">
        <f>Table7[[#This Row],[Drug Cost]]+Table7[[#This Row],[Drug Markup]]+Table7[[#This Row],[Drug Dispensing Fee]]</f>
        <v>0</v>
      </c>
      <c r="O5609" s="132"/>
      <c r="P5609" s="205">
        <f>Table7[[#This Row],[Total Drug Cost]]-Table7[[#This Row],[Total Third-party Pay]]</f>
        <v>0</v>
      </c>
      <c r="Q5609" s="205"/>
      <c r="R5609" s="70" t="e">
        <f>VLOOKUP(Table7[[#This Row],[Patient PHN]],'[1]MASTER LIST'!$C:$D,2,FALSE)</f>
        <v>#N/A</v>
      </c>
    </row>
    <row r="5610" spans="1:18" x14ac:dyDescent="0.25">
      <c r="A5610" s="202"/>
      <c r="B5610" s="203"/>
      <c r="C5610" s="204"/>
      <c r="D5610" s="204"/>
      <c r="E5610" s="204"/>
      <c r="F5610" s="204"/>
      <c r="G5610" s="204"/>
      <c r="H5610" s="131"/>
      <c r="I5610" s="204"/>
      <c r="J5610" s="204"/>
      <c r="K5610" s="205"/>
      <c r="L5610" s="205"/>
      <c r="M5610" s="205"/>
      <c r="N5610" s="227">
        <f>Table7[[#This Row],[Drug Cost]]+Table7[[#This Row],[Drug Markup]]+Table7[[#This Row],[Drug Dispensing Fee]]</f>
        <v>0</v>
      </c>
      <c r="O5610" s="132"/>
      <c r="P5610" s="205">
        <f>Table7[[#This Row],[Total Drug Cost]]-Table7[[#This Row],[Total Third-party Pay]]</f>
        <v>0</v>
      </c>
      <c r="Q5610" s="205"/>
      <c r="R5610" s="70" t="e">
        <f>VLOOKUP(Table7[[#This Row],[Patient PHN]],'[1]MASTER LIST'!$C:$D,2,FALSE)</f>
        <v>#N/A</v>
      </c>
    </row>
    <row r="5611" spans="1:18" x14ac:dyDescent="0.25">
      <c r="A5611" s="202"/>
      <c r="B5611" s="203"/>
      <c r="C5611" s="204"/>
      <c r="D5611" s="204"/>
      <c r="E5611" s="204"/>
      <c r="F5611" s="204"/>
      <c r="G5611" s="204"/>
      <c r="H5611" s="131"/>
      <c r="I5611" s="204"/>
      <c r="J5611" s="204"/>
      <c r="K5611" s="205"/>
      <c r="L5611" s="205"/>
      <c r="M5611" s="205"/>
      <c r="N5611" s="227">
        <f>Table7[[#This Row],[Drug Cost]]+Table7[[#This Row],[Drug Markup]]+Table7[[#This Row],[Drug Dispensing Fee]]</f>
        <v>0</v>
      </c>
      <c r="O5611" s="132"/>
      <c r="P5611" s="205">
        <f>Table7[[#This Row],[Total Drug Cost]]-Table7[[#This Row],[Total Third-party Pay]]</f>
        <v>0</v>
      </c>
      <c r="Q5611" s="205"/>
      <c r="R5611" s="70" t="e">
        <f>VLOOKUP(Table7[[#This Row],[Patient PHN]],'[1]MASTER LIST'!$C:$D,2,FALSE)</f>
        <v>#N/A</v>
      </c>
    </row>
    <row r="5612" spans="1:18" x14ac:dyDescent="0.25">
      <c r="A5612" s="202"/>
      <c r="B5612" s="203"/>
      <c r="C5612" s="204"/>
      <c r="D5612" s="204"/>
      <c r="E5612" s="204"/>
      <c r="F5612" s="204"/>
      <c r="G5612" s="204"/>
      <c r="H5612" s="131"/>
      <c r="I5612" s="204"/>
      <c r="J5612" s="204"/>
      <c r="K5612" s="205"/>
      <c r="L5612" s="205"/>
      <c r="M5612" s="205"/>
      <c r="N5612" s="227">
        <f>Table7[[#This Row],[Drug Cost]]+Table7[[#This Row],[Drug Markup]]+Table7[[#This Row],[Drug Dispensing Fee]]</f>
        <v>0</v>
      </c>
      <c r="O5612" s="132"/>
      <c r="P5612" s="205">
        <f>Table7[[#This Row],[Total Drug Cost]]-Table7[[#This Row],[Total Third-party Pay]]</f>
        <v>0</v>
      </c>
      <c r="Q5612" s="205"/>
      <c r="R5612" s="70" t="e">
        <f>VLOOKUP(Table7[[#This Row],[Patient PHN]],'[1]MASTER LIST'!$C:$D,2,FALSE)</f>
        <v>#N/A</v>
      </c>
    </row>
    <row r="5613" spans="1:18" x14ac:dyDescent="0.25">
      <c r="A5613" s="202"/>
      <c r="B5613" s="203"/>
      <c r="C5613" s="204"/>
      <c r="D5613" s="204"/>
      <c r="E5613" s="204"/>
      <c r="F5613" s="204"/>
      <c r="G5613" s="204"/>
      <c r="H5613" s="131"/>
      <c r="I5613" s="204"/>
      <c r="J5613" s="204"/>
      <c r="K5613" s="205"/>
      <c r="L5613" s="205"/>
      <c r="M5613" s="205"/>
      <c r="N5613" s="227">
        <f>Table7[[#This Row],[Drug Cost]]+Table7[[#This Row],[Drug Markup]]+Table7[[#This Row],[Drug Dispensing Fee]]</f>
        <v>0</v>
      </c>
      <c r="O5613" s="132"/>
      <c r="P5613" s="205">
        <f>Table7[[#This Row],[Total Drug Cost]]-Table7[[#This Row],[Total Third-party Pay]]</f>
        <v>0</v>
      </c>
      <c r="Q5613" s="205"/>
      <c r="R5613" s="70" t="e">
        <f>VLOOKUP(Table7[[#This Row],[Patient PHN]],'[1]MASTER LIST'!$C:$D,2,FALSE)</f>
        <v>#N/A</v>
      </c>
    </row>
    <row r="5614" spans="1:18" x14ac:dyDescent="0.25">
      <c r="A5614" s="202"/>
      <c r="B5614" s="203"/>
      <c r="C5614" s="204"/>
      <c r="D5614" s="204"/>
      <c r="E5614" s="204"/>
      <c r="F5614" s="204"/>
      <c r="G5614" s="204"/>
      <c r="H5614" s="131"/>
      <c r="I5614" s="204"/>
      <c r="J5614" s="204"/>
      <c r="K5614" s="205"/>
      <c r="L5614" s="205"/>
      <c r="M5614" s="205"/>
      <c r="N5614" s="227">
        <f>Table7[[#This Row],[Drug Cost]]+Table7[[#This Row],[Drug Markup]]+Table7[[#This Row],[Drug Dispensing Fee]]</f>
        <v>0</v>
      </c>
      <c r="O5614" s="132"/>
      <c r="P5614" s="205">
        <f>Table7[[#This Row],[Total Drug Cost]]-Table7[[#This Row],[Total Third-party Pay]]</f>
        <v>0</v>
      </c>
      <c r="Q5614" s="205"/>
      <c r="R5614" s="70" t="e">
        <f>VLOOKUP(Table7[[#This Row],[Patient PHN]],'[1]MASTER LIST'!$C:$D,2,FALSE)</f>
        <v>#N/A</v>
      </c>
    </row>
    <row r="5615" spans="1:18" x14ac:dyDescent="0.25">
      <c r="A5615" s="202"/>
      <c r="B5615" s="203"/>
      <c r="C5615" s="204"/>
      <c r="D5615" s="204"/>
      <c r="E5615" s="204"/>
      <c r="F5615" s="204"/>
      <c r="G5615" s="204"/>
      <c r="H5615" s="131"/>
      <c r="I5615" s="204"/>
      <c r="J5615" s="204"/>
      <c r="K5615" s="205"/>
      <c r="L5615" s="205"/>
      <c r="M5615" s="205"/>
      <c r="N5615" s="227">
        <f>Table7[[#This Row],[Drug Cost]]+Table7[[#This Row],[Drug Markup]]+Table7[[#This Row],[Drug Dispensing Fee]]</f>
        <v>0</v>
      </c>
      <c r="O5615" s="132"/>
      <c r="P5615" s="205">
        <f>Table7[[#This Row],[Total Drug Cost]]-Table7[[#This Row],[Total Third-party Pay]]</f>
        <v>0</v>
      </c>
      <c r="Q5615" s="205"/>
      <c r="R5615" s="70" t="e">
        <f>VLOOKUP(Table7[[#This Row],[Patient PHN]],'[1]MASTER LIST'!$C:$D,2,FALSE)</f>
        <v>#N/A</v>
      </c>
    </row>
    <row r="5616" spans="1:18" x14ac:dyDescent="0.25">
      <c r="A5616" s="202"/>
      <c r="B5616" s="203"/>
      <c r="C5616" s="204"/>
      <c r="D5616" s="204"/>
      <c r="E5616" s="204"/>
      <c r="F5616" s="204"/>
      <c r="G5616" s="204"/>
      <c r="H5616" s="131"/>
      <c r="I5616" s="204"/>
      <c r="J5616" s="204"/>
      <c r="K5616" s="205"/>
      <c r="L5616" s="205"/>
      <c r="M5616" s="205"/>
      <c r="N5616" s="227">
        <f>Table7[[#This Row],[Drug Cost]]+Table7[[#This Row],[Drug Markup]]+Table7[[#This Row],[Drug Dispensing Fee]]</f>
        <v>0</v>
      </c>
      <c r="O5616" s="132"/>
      <c r="P5616" s="205">
        <f>Table7[[#This Row],[Total Drug Cost]]-Table7[[#This Row],[Total Third-party Pay]]</f>
        <v>0</v>
      </c>
      <c r="Q5616" s="205"/>
      <c r="R5616" s="70" t="e">
        <f>VLOOKUP(Table7[[#This Row],[Patient PHN]],'[1]MASTER LIST'!$C:$D,2,FALSE)</f>
        <v>#N/A</v>
      </c>
    </row>
    <row r="5617" spans="1:18" x14ac:dyDescent="0.25">
      <c r="A5617" s="202"/>
      <c r="B5617" s="203"/>
      <c r="C5617" s="204"/>
      <c r="D5617" s="204"/>
      <c r="E5617" s="204"/>
      <c r="F5617" s="204"/>
      <c r="G5617" s="204"/>
      <c r="H5617" s="131"/>
      <c r="I5617" s="204"/>
      <c r="J5617" s="204"/>
      <c r="K5617" s="205"/>
      <c r="L5617" s="205"/>
      <c r="M5617" s="205"/>
      <c r="N5617" s="227">
        <f>Table7[[#This Row],[Drug Cost]]+Table7[[#This Row],[Drug Markup]]+Table7[[#This Row],[Drug Dispensing Fee]]</f>
        <v>0</v>
      </c>
      <c r="O5617" s="132"/>
      <c r="P5617" s="205">
        <f>Table7[[#This Row],[Total Drug Cost]]-Table7[[#This Row],[Total Third-party Pay]]</f>
        <v>0</v>
      </c>
      <c r="Q5617" s="205"/>
      <c r="R5617" s="70" t="e">
        <f>VLOOKUP(Table7[[#This Row],[Patient PHN]],'[1]MASTER LIST'!$C:$D,2,FALSE)</f>
        <v>#N/A</v>
      </c>
    </row>
    <row r="5618" spans="1:18" x14ac:dyDescent="0.25">
      <c r="A5618" s="202"/>
      <c r="B5618" s="203"/>
      <c r="C5618" s="204"/>
      <c r="D5618" s="204"/>
      <c r="E5618" s="204"/>
      <c r="F5618" s="204"/>
      <c r="G5618" s="204"/>
      <c r="H5618" s="131"/>
      <c r="I5618" s="204"/>
      <c r="J5618" s="204"/>
      <c r="K5618" s="205"/>
      <c r="L5618" s="205"/>
      <c r="M5618" s="205"/>
      <c r="N5618" s="227">
        <f>Table7[[#This Row],[Drug Cost]]+Table7[[#This Row],[Drug Markup]]+Table7[[#This Row],[Drug Dispensing Fee]]</f>
        <v>0</v>
      </c>
      <c r="O5618" s="132"/>
      <c r="P5618" s="205">
        <f>Table7[[#This Row],[Total Drug Cost]]-Table7[[#This Row],[Total Third-party Pay]]</f>
        <v>0</v>
      </c>
      <c r="Q5618" s="205"/>
      <c r="R5618" s="70" t="e">
        <f>VLOOKUP(Table7[[#This Row],[Patient PHN]],'[1]MASTER LIST'!$C:$D,2,FALSE)</f>
        <v>#N/A</v>
      </c>
    </row>
    <row r="5619" spans="1:18" x14ac:dyDescent="0.25">
      <c r="A5619" s="202"/>
      <c r="B5619" s="203"/>
      <c r="C5619" s="204"/>
      <c r="D5619" s="204"/>
      <c r="E5619" s="204"/>
      <c r="F5619" s="204"/>
      <c r="G5619" s="204"/>
      <c r="H5619" s="131"/>
      <c r="I5619" s="204"/>
      <c r="J5619" s="204"/>
      <c r="K5619" s="205"/>
      <c r="L5619" s="205"/>
      <c r="M5619" s="205"/>
      <c r="N5619" s="227">
        <f>Table7[[#This Row],[Drug Cost]]+Table7[[#This Row],[Drug Markup]]+Table7[[#This Row],[Drug Dispensing Fee]]</f>
        <v>0</v>
      </c>
      <c r="O5619" s="132"/>
      <c r="P5619" s="205">
        <f>Table7[[#This Row],[Total Drug Cost]]-Table7[[#This Row],[Total Third-party Pay]]</f>
        <v>0</v>
      </c>
      <c r="Q5619" s="205"/>
      <c r="R5619" s="70" t="e">
        <f>VLOOKUP(Table7[[#This Row],[Patient PHN]],'[1]MASTER LIST'!$C:$D,2,FALSE)</f>
        <v>#N/A</v>
      </c>
    </row>
    <row r="5620" spans="1:18" x14ac:dyDescent="0.25">
      <c r="A5620" s="202"/>
      <c r="B5620" s="203"/>
      <c r="C5620" s="204"/>
      <c r="D5620" s="204"/>
      <c r="E5620" s="204"/>
      <c r="F5620" s="204"/>
      <c r="G5620" s="204"/>
      <c r="H5620" s="131"/>
      <c r="I5620" s="204"/>
      <c r="J5620" s="204"/>
      <c r="K5620" s="205"/>
      <c r="L5620" s="205"/>
      <c r="M5620" s="205"/>
      <c r="N5620" s="227">
        <f>Table7[[#This Row],[Drug Cost]]+Table7[[#This Row],[Drug Markup]]+Table7[[#This Row],[Drug Dispensing Fee]]</f>
        <v>0</v>
      </c>
      <c r="O5620" s="132"/>
      <c r="P5620" s="205">
        <f>Table7[[#This Row],[Total Drug Cost]]-Table7[[#This Row],[Total Third-party Pay]]</f>
        <v>0</v>
      </c>
      <c r="Q5620" s="205"/>
      <c r="R5620" s="70" t="e">
        <f>VLOOKUP(Table7[[#This Row],[Patient PHN]],'[1]MASTER LIST'!$C:$D,2,FALSE)</f>
        <v>#N/A</v>
      </c>
    </row>
    <row r="5621" spans="1:18" x14ac:dyDescent="0.25">
      <c r="A5621" s="202"/>
      <c r="B5621" s="203"/>
      <c r="C5621" s="204"/>
      <c r="D5621" s="204"/>
      <c r="E5621" s="204"/>
      <c r="F5621" s="204"/>
      <c r="G5621" s="204"/>
      <c r="H5621" s="131"/>
      <c r="I5621" s="204"/>
      <c r="J5621" s="204"/>
      <c r="K5621" s="205"/>
      <c r="L5621" s="205"/>
      <c r="M5621" s="205"/>
      <c r="N5621" s="227">
        <f>Table7[[#This Row],[Drug Cost]]+Table7[[#This Row],[Drug Markup]]+Table7[[#This Row],[Drug Dispensing Fee]]</f>
        <v>0</v>
      </c>
      <c r="O5621" s="132"/>
      <c r="P5621" s="205">
        <f>Table7[[#This Row],[Total Drug Cost]]-Table7[[#This Row],[Total Third-party Pay]]</f>
        <v>0</v>
      </c>
      <c r="Q5621" s="205"/>
      <c r="R5621" s="70" t="e">
        <f>VLOOKUP(Table7[[#This Row],[Patient PHN]],'[1]MASTER LIST'!$C:$D,2,FALSE)</f>
        <v>#N/A</v>
      </c>
    </row>
    <row r="5622" spans="1:18" x14ac:dyDescent="0.25">
      <c r="A5622" s="202"/>
      <c r="B5622" s="203"/>
      <c r="C5622" s="204"/>
      <c r="D5622" s="204"/>
      <c r="E5622" s="204"/>
      <c r="F5622" s="204"/>
      <c r="G5622" s="204"/>
      <c r="H5622" s="131"/>
      <c r="I5622" s="204"/>
      <c r="J5622" s="204"/>
      <c r="K5622" s="205"/>
      <c r="L5622" s="205"/>
      <c r="M5622" s="205"/>
      <c r="N5622" s="227">
        <f>Table7[[#This Row],[Drug Cost]]+Table7[[#This Row],[Drug Markup]]+Table7[[#This Row],[Drug Dispensing Fee]]</f>
        <v>0</v>
      </c>
      <c r="O5622" s="132"/>
      <c r="P5622" s="205">
        <f>Table7[[#This Row],[Total Drug Cost]]-Table7[[#This Row],[Total Third-party Pay]]</f>
        <v>0</v>
      </c>
      <c r="Q5622" s="205"/>
      <c r="R5622" s="70" t="e">
        <f>VLOOKUP(Table7[[#This Row],[Patient PHN]],'[1]MASTER LIST'!$C:$D,2,FALSE)</f>
        <v>#N/A</v>
      </c>
    </row>
    <row r="5623" spans="1:18" x14ac:dyDescent="0.25">
      <c r="A5623" s="202"/>
      <c r="B5623" s="203"/>
      <c r="C5623" s="204"/>
      <c r="D5623" s="204"/>
      <c r="E5623" s="204"/>
      <c r="F5623" s="204"/>
      <c r="G5623" s="204"/>
      <c r="H5623" s="131"/>
      <c r="I5623" s="204"/>
      <c r="J5623" s="204"/>
      <c r="K5623" s="205"/>
      <c r="L5623" s="205"/>
      <c r="M5623" s="205"/>
      <c r="N5623" s="227">
        <f>Table7[[#This Row],[Drug Cost]]+Table7[[#This Row],[Drug Markup]]+Table7[[#This Row],[Drug Dispensing Fee]]</f>
        <v>0</v>
      </c>
      <c r="O5623" s="132"/>
      <c r="P5623" s="205">
        <f>Table7[[#This Row],[Total Drug Cost]]-Table7[[#This Row],[Total Third-party Pay]]</f>
        <v>0</v>
      </c>
      <c r="Q5623" s="205"/>
      <c r="R5623" s="70" t="e">
        <f>VLOOKUP(Table7[[#This Row],[Patient PHN]],'[1]MASTER LIST'!$C:$D,2,FALSE)</f>
        <v>#N/A</v>
      </c>
    </row>
    <row r="5624" spans="1:18" x14ac:dyDescent="0.25">
      <c r="A5624" s="202"/>
      <c r="B5624" s="203"/>
      <c r="C5624" s="204"/>
      <c r="D5624" s="204"/>
      <c r="E5624" s="204"/>
      <c r="F5624" s="204"/>
      <c r="G5624" s="204"/>
      <c r="H5624" s="131"/>
      <c r="I5624" s="204"/>
      <c r="J5624" s="204"/>
      <c r="K5624" s="205"/>
      <c r="L5624" s="205"/>
      <c r="M5624" s="205"/>
      <c r="N5624" s="227">
        <f>Table7[[#This Row],[Drug Cost]]+Table7[[#This Row],[Drug Markup]]+Table7[[#This Row],[Drug Dispensing Fee]]</f>
        <v>0</v>
      </c>
      <c r="O5624" s="132"/>
      <c r="P5624" s="205">
        <f>Table7[[#This Row],[Total Drug Cost]]-Table7[[#This Row],[Total Third-party Pay]]</f>
        <v>0</v>
      </c>
      <c r="Q5624" s="205"/>
      <c r="R5624" s="70" t="e">
        <f>VLOOKUP(Table7[[#This Row],[Patient PHN]],'[1]MASTER LIST'!$C:$D,2,FALSE)</f>
        <v>#N/A</v>
      </c>
    </row>
    <row r="5625" spans="1:18" x14ac:dyDescent="0.25">
      <c r="A5625" s="202"/>
      <c r="B5625" s="203"/>
      <c r="C5625" s="204"/>
      <c r="D5625" s="204"/>
      <c r="E5625" s="204"/>
      <c r="F5625" s="204"/>
      <c r="G5625" s="204"/>
      <c r="H5625" s="131"/>
      <c r="I5625" s="204"/>
      <c r="J5625" s="204"/>
      <c r="K5625" s="205"/>
      <c r="L5625" s="205"/>
      <c r="M5625" s="205"/>
      <c r="N5625" s="227">
        <f>Table7[[#This Row],[Drug Cost]]+Table7[[#This Row],[Drug Markup]]+Table7[[#This Row],[Drug Dispensing Fee]]</f>
        <v>0</v>
      </c>
      <c r="O5625" s="132"/>
      <c r="P5625" s="205">
        <f>Table7[[#This Row],[Total Drug Cost]]-Table7[[#This Row],[Total Third-party Pay]]</f>
        <v>0</v>
      </c>
      <c r="Q5625" s="205"/>
      <c r="R5625" s="70" t="e">
        <f>VLOOKUP(Table7[[#This Row],[Patient PHN]],'[1]MASTER LIST'!$C:$D,2,FALSE)</f>
        <v>#N/A</v>
      </c>
    </row>
    <row r="5626" spans="1:18" x14ac:dyDescent="0.25">
      <c r="A5626" s="202"/>
      <c r="B5626" s="203"/>
      <c r="C5626" s="204"/>
      <c r="D5626" s="204"/>
      <c r="E5626" s="204"/>
      <c r="F5626" s="204"/>
      <c r="G5626" s="204"/>
      <c r="H5626" s="131"/>
      <c r="I5626" s="204"/>
      <c r="J5626" s="204"/>
      <c r="K5626" s="205"/>
      <c r="L5626" s="205"/>
      <c r="M5626" s="205"/>
      <c r="N5626" s="227">
        <f>Table7[[#This Row],[Drug Cost]]+Table7[[#This Row],[Drug Markup]]+Table7[[#This Row],[Drug Dispensing Fee]]</f>
        <v>0</v>
      </c>
      <c r="O5626" s="132"/>
      <c r="P5626" s="205">
        <f>Table7[[#This Row],[Total Drug Cost]]-Table7[[#This Row],[Total Third-party Pay]]</f>
        <v>0</v>
      </c>
      <c r="Q5626" s="205"/>
      <c r="R5626" s="70" t="e">
        <f>VLOOKUP(Table7[[#This Row],[Patient PHN]],'[1]MASTER LIST'!$C:$D,2,FALSE)</f>
        <v>#N/A</v>
      </c>
    </row>
    <row r="5627" spans="1:18" x14ac:dyDescent="0.25">
      <c r="A5627" s="202"/>
      <c r="B5627" s="203"/>
      <c r="C5627" s="204"/>
      <c r="D5627" s="204"/>
      <c r="E5627" s="204"/>
      <c r="F5627" s="204"/>
      <c r="G5627" s="204"/>
      <c r="H5627" s="131"/>
      <c r="I5627" s="204"/>
      <c r="J5627" s="204"/>
      <c r="K5627" s="205"/>
      <c r="L5627" s="205"/>
      <c r="M5627" s="205"/>
      <c r="N5627" s="227">
        <f>Table7[[#This Row],[Drug Cost]]+Table7[[#This Row],[Drug Markup]]+Table7[[#This Row],[Drug Dispensing Fee]]</f>
        <v>0</v>
      </c>
      <c r="O5627" s="132"/>
      <c r="P5627" s="205">
        <f>Table7[[#This Row],[Total Drug Cost]]-Table7[[#This Row],[Total Third-party Pay]]</f>
        <v>0</v>
      </c>
      <c r="Q5627" s="205"/>
      <c r="R5627" s="70" t="e">
        <f>VLOOKUP(Table7[[#This Row],[Patient PHN]],'[1]MASTER LIST'!$C:$D,2,FALSE)</f>
        <v>#N/A</v>
      </c>
    </row>
    <row r="5628" spans="1:18" x14ac:dyDescent="0.25">
      <c r="A5628" s="202"/>
      <c r="B5628" s="203"/>
      <c r="C5628" s="204"/>
      <c r="D5628" s="204"/>
      <c r="E5628" s="204"/>
      <c r="F5628" s="204"/>
      <c r="G5628" s="204"/>
      <c r="H5628" s="131"/>
      <c r="I5628" s="204"/>
      <c r="J5628" s="204"/>
      <c r="K5628" s="205"/>
      <c r="L5628" s="205"/>
      <c r="M5628" s="205"/>
      <c r="N5628" s="227">
        <f>Table7[[#This Row],[Drug Cost]]+Table7[[#This Row],[Drug Markup]]+Table7[[#This Row],[Drug Dispensing Fee]]</f>
        <v>0</v>
      </c>
      <c r="O5628" s="132"/>
      <c r="P5628" s="205">
        <f>Table7[[#This Row],[Total Drug Cost]]-Table7[[#This Row],[Total Third-party Pay]]</f>
        <v>0</v>
      </c>
      <c r="Q5628" s="205"/>
      <c r="R5628" s="70" t="e">
        <f>VLOOKUP(Table7[[#This Row],[Patient PHN]],'[1]MASTER LIST'!$C:$D,2,FALSE)</f>
        <v>#N/A</v>
      </c>
    </row>
    <row r="5629" spans="1:18" x14ac:dyDescent="0.25">
      <c r="A5629" s="202"/>
      <c r="B5629" s="203"/>
      <c r="C5629" s="204"/>
      <c r="D5629" s="204"/>
      <c r="E5629" s="204"/>
      <c r="F5629" s="204"/>
      <c r="G5629" s="204"/>
      <c r="H5629" s="131"/>
      <c r="I5629" s="204"/>
      <c r="J5629" s="204"/>
      <c r="K5629" s="205"/>
      <c r="L5629" s="205"/>
      <c r="M5629" s="205"/>
      <c r="N5629" s="227">
        <f>Table7[[#This Row],[Drug Cost]]+Table7[[#This Row],[Drug Markup]]+Table7[[#This Row],[Drug Dispensing Fee]]</f>
        <v>0</v>
      </c>
      <c r="O5629" s="132"/>
      <c r="P5629" s="205">
        <f>Table7[[#This Row],[Total Drug Cost]]-Table7[[#This Row],[Total Third-party Pay]]</f>
        <v>0</v>
      </c>
      <c r="Q5629" s="205"/>
      <c r="R5629" s="70" t="e">
        <f>VLOOKUP(Table7[[#This Row],[Patient PHN]],'[1]MASTER LIST'!$C:$D,2,FALSE)</f>
        <v>#N/A</v>
      </c>
    </row>
    <row r="5630" spans="1:18" x14ac:dyDescent="0.25">
      <c r="A5630" s="202"/>
      <c r="B5630" s="203"/>
      <c r="C5630" s="204"/>
      <c r="D5630" s="204"/>
      <c r="E5630" s="204"/>
      <c r="F5630" s="204"/>
      <c r="G5630" s="204"/>
      <c r="H5630" s="131"/>
      <c r="I5630" s="204"/>
      <c r="J5630" s="204"/>
      <c r="K5630" s="205"/>
      <c r="L5630" s="205"/>
      <c r="M5630" s="205"/>
      <c r="N5630" s="227">
        <f>Table7[[#This Row],[Drug Cost]]+Table7[[#This Row],[Drug Markup]]+Table7[[#This Row],[Drug Dispensing Fee]]</f>
        <v>0</v>
      </c>
      <c r="O5630" s="132"/>
      <c r="P5630" s="205">
        <f>Table7[[#This Row],[Total Drug Cost]]-Table7[[#This Row],[Total Third-party Pay]]</f>
        <v>0</v>
      </c>
      <c r="Q5630" s="205"/>
      <c r="R5630" s="70" t="e">
        <f>VLOOKUP(Table7[[#This Row],[Patient PHN]],'[1]MASTER LIST'!$C:$D,2,FALSE)</f>
        <v>#N/A</v>
      </c>
    </row>
    <row r="5631" spans="1:18" x14ac:dyDescent="0.25">
      <c r="A5631" s="202"/>
      <c r="B5631" s="203"/>
      <c r="C5631" s="204"/>
      <c r="D5631" s="204"/>
      <c r="E5631" s="204"/>
      <c r="F5631" s="204"/>
      <c r="G5631" s="204"/>
      <c r="H5631" s="131"/>
      <c r="I5631" s="204"/>
      <c r="J5631" s="204"/>
      <c r="K5631" s="205"/>
      <c r="L5631" s="205"/>
      <c r="M5631" s="205"/>
      <c r="N5631" s="227">
        <f>Table7[[#This Row],[Drug Cost]]+Table7[[#This Row],[Drug Markup]]+Table7[[#This Row],[Drug Dispensing Fee]]</f>
        <v>0</v>
      </c>
      <c r="O5631" s="132"/>
      <c r="P5631" s="205">
        <f>Table7[[#This Row],[Total Drug Cost]]-Table7[[#This Row],[Total Third-party Pay]]</f>
        <v>0</v>
      </c>
      <c r="Q5631" s="205"/>
      <c r="R5631" s="70" t="e">
        <f>VLOOKUP(Table7[[#This Row],[Patient PHN]],'[1]MASTER LIST'!$C:$D,2,FALSE)</f>
        <v>#N/A</v>
      </c>
    </row>
    <row r="5632" spans="1:18" x14ac:dyDescent="0.25">
      <c r="A5632" s="202"/>
      <c r="B5632" s="203"/>
      <c r="C5632" s="204"/>
      <c r="D5632" s="204"/>
      <c r="E5632" s="204"/>
      <c r="F5632" s="204"/>
      <c r="G5632" s="204"/>
      <c r="H5632" s="131"/>
      <c r="I5632" s="204"/>
      <c r="J5632" s="204"/>
      <c r="K5632" s="205"/>
      <c r="L5632" s="205"/>
      <c r="M5632" s="205"/>
      <c r="N5632" s="227">
        <f>Table7[[#This Row],[Drug Cost]]+Table7[[#This Row],[Drug Markup]]+Table7[[#This Row],[Drug Dispensing Fee]]</f>
        <v>0</v>
      </c>
      <c r="O5632" s="132"/>
      <c r="P5632" s="205">
        <f>Table7[[#This Row],[Total Drug Cost]]-Table7[[#This Row],[Total Third-party Pay]]</f>
        <v>0</v>
      </c>
      <c r="Q5632" s="205"/>
      <c r="R5632" s="70" t="e">
        <f>VLOOKUP(Table7[[#This Row],[Patient PHN]],'[1]MASTER LIST'!$C:$D,2,FALSE)</f>
        <v>#N/A</v>
      </c>
    </row>
    <row r="5633" spans="1:18" x14ac:dyDescent="0.25">
      <c r="A5633" s="202"/>
      <c r="B5633" s="203"/>
      <c r="C5633" s="204"/>
      <c r="D5633" s="204"/>
      <c r="E5633" s="204"/>
      <c r="F5633" s="204"/>
      <c r="G5633" s="204"/>
      <c r="H5633" s="131"/>
      <c r="I5633" s="204"/>
      <c r="J5633" s="204"/>
      <c r="K5633" s="205"/>
      <c r="L5633" s="205"/>
      <c r="M5633" s="205"/>
      <c r="N5633" s="227">
        <f>Table7[[#This Row],[Drug Cost]]+Table7[[#This Row],[Drug Markup]]+Table7[[#This Row],[Drug Dispensing Fee]]</f>
        <v>0</v>
      </c>
      <c r="O5633" s="132"/>
      <c r="P5633" s="205">
        <f>Table7[[#This Row],[Total Drug Cost]]-Table7[[#This Row],[Total Third-party Pay]]</f>
        <v>0</v>
      </c>
      <c r="Q5633" s="205"/>
      <c r="R5633" s="70" t="e">
        <f>VLOOKUP(Table7[[#This Row],[Patient PHN]],'[1]MASTER LIST'!$C:$D,2,FALSE)</f>
        <v>#N/A</v>
      </c>
    </row>
    <row r="5634" spans="1:18" x14ac:dyDescent="0.25">
      <c r="A5634" s="202"/>
      <c r="B5634" s="203"/>
      <c r="C5634" s="204"/>
      <c r="D5634" s="204"/>
      <c r="E5634" s="204"/>
      <c r="F5634" s="204"/>
      <c r="G5634" s="204"/>
      <c r="H5634" s="131"/>
      <c r="I5634" s="204"/>
      <c r="J5634" s="204"/>
      <c r="K5634" s="205"/>
      <c r="L5634" s="205"/>
      <c r="M5634" s="205"/>
      <c r="N5634" s="227">
        <f>Table7[[#This Row],[Drug Cost]]+Table7[[#This Row],[Drug Markup]]+Table7[[#This Row],[Drug Dispensing Fee]]</f>
        <v>0</v>
      </c>
      <c r="O5634" s="132"/>
      <c r="P5634" s="205">
        <f>Table7[[#This Row],[Total Drug Cost]]-Table7[[#This Row],[Total Third-party Pay]]</f>
        <v>0</v>
      </c>
      <c r="Q5634" s="205"/>
      <c r="R5634" s="70" t="e">
        <f>VLOOKUP(Table7[[#This Row],[Patient PHN]],'[1]MASTER LIST'!$C:$D,2,FALSE)</f>
        <v>#N/A</v>
      </c>
    </row>
    <row r="5635" spans="1:18" x14ac:dyDescent="0.25">
      <c r="A5635" s="202"/>
      <c r="B5635" s="203"/>
      <c r="C5635" s="204"/>
      <c r="D5635" s="204"/>
      <c r="E5635" s="204"/>
      <c r="F5635" s="204"/>
      <c r="G5635" s="204"/>
      <c r="H5635" s="131"/>
      <c r="I5635" s="204"/>
      <c r="J5635" s="204"/>
      <c r="K5635" s="205"/>
      <c r="L5635" s="205"/>
      <c r="M5635" s="205"/>
      <c r="N5635" s="227">
        <f>Table7[[#This Row],[Drug Cost]]+Table7[[#This Row],[Drug Markup]]+Table7[[#This Row],[Drug Dispensing Fee]]</f>
        <v>0</v>
      </c>
      <c r="O5635" s="132"/>
      <c r="P5635" s="205">
        <f>Table7[[#This Row],[Total Drug Cost]]-Table7[[#This Row],[Total Third-party Pay]]</f>
        <v>0</v>
      </c>
      <c r="Q5635" s="205"/>
      <c r="R5635" s="70" t="e">
        <f>VLOOKUP(Table7[[#This Row],[Patient PHN]],'[1]MASTER LIST'!$C:$D,2,FALSE)</f>
        <v>#N/A</v>
      </c>
    </row>
    <row r="5636" spans="1:18" x14ac:dyDescent="0.25">
      <c r="A5636" s="202"/>
      <c r="B5636" s="203"/>
      <c r="C5636" s="204"/>
      <c r="D5636" s="204"/>
      <c r="E5636" s="204"/>
      <c r="F5636" s="204"/>
      <c r="G5636" s="204"/>
      <c r="H5636" s="131"/>
      <c r="I5636" s="204"/>
      <c r="J5636" s="204"/>
      <c r="K5636" s="205"/>
      <c r="L5636" s="205"/>
      <c r="M5636" s="205"/>
      <c r="N5636" s="227">
        <f>Table7[[#This Row],[Drug Cost]]+Table7[[#This Row],[Drug Markup]]+Table7[[#This Row],[Drug Dispensing Fee]]</f>
        <v>0</v>
      </c>
      <c r="O5636" s="132"/>
      <c r="P5636" s="205">
        <f>Table7[[#This Row],[Total Drug Cost]]-Table7[[#This Row],[Total Third-party Pay]]</f>
        <v>0</v>
      </c>
      <c r="Q5636" s="205"/>
      <c r="R5636" s="70" t="e">
        <f>VLOOKUP(Table7[[#This Row],[Patient PHN]],'[1]MASTER LIST'!$C:$D,2,FALSE)</f>
        <v>#N/A</v>
      </c>
    </row>
    <row r="5637" spans="1:18" x14ac:dyDescent="0.25">
      <c r="A5637" s="202"/>
      <c r="B5637" s="203"/>
      <c r="C5637" s="204"/>
      <c r="D5637" s="204"/>
      <c r="E5637" s="204"/>
      <c r="F5637" s="204"/>
      <c r="G5637" s="204"/>
      <c r="H5637" s="131"/>
      <c r="I5637" s="204"/>
      <c r="J5637" s="204"/>
      <c r="K5637" s="205"/>
      <c r="L5637" s="205"/>
      <c r="M5637" s="205"/>
      <c r="N5637" s="227">
        <f>Table7[[#This Row],[Drug Cost]]+Table7[[#This Row],[Drug Markup]]+Table7[[#This Row],[Drug Dispensing Fee]]</f>
        <v>0</v>
      </c>
      <c r="O5637" s="132"/>
      <c r="P5637" s="205">
        <f>Table7[[#This Row],[Total Drug Cost]]-Table7[[#This Row],[Total Third-party Pay]]</f>
        <v>0</v>
      </c>
      <c r="Q5637" s="205"/>
      <c r="R5637" s="70" t="e">
        <f>VLOOKUP(Table7[[#This Row],[Patient PHN]],'[1]MASTER LIST'!$C:$D,2,FALSE)</f>
        <v>#N/A</v>
      </c>
    </row>
    <row r="5638" spans="1:18" x14ac:dyDescent="0.25">
      <c r="A5638" s="202"/>
      <c r="B5638" s="203"/>
      <c r="C5638" s="204"/>
      <c r="D5638" s="204"/>
      <c r="E5638" s="204"/>
      <c r="F5638" s="204"/>
      <c r="G5638" s="204"/>
      <c r="H5638" s="131"/>
      <c r="I5638" s="204"/>
      <c r="J5638" s="204"/>
      <c r="K5638" s="205"/>
      <c r="L5638" s="205"/>
      <c r="M5638" s="205"/>
      <c r="N5638" s="227">
        <f>Table7[[#This Row],[Drug Cost]]+Table7[[#This Row],[Drug Markup]]+Table7[[#This Row],[Drug Dispensing Fee]]</f>
        <v>0</v>
      </c>
      <c r="O5638" s="132"/>
      <c r="P5638" s="205">
        <f>Table7[[#This Row],[Total Drug Cost]]-Table7[[#This Row],[Total Third-party Pay]]</f>
        <v>0</v>
      </c>
      <c r="Q5638" s="205"/>
      <c r="R5638" s="70" t="e">
        <f>VLOOKUP(Table7[[#This Row],[Patient PHN]],'[1]MASTER LIST'!$C:$D,2,FALSE)</f>
        <v>#N/A</v>
      </c>
    </row>
    <row r="5639" spans="1:18" x14ac:dyDescent="0.25">
      <c r="A5639" s="202"/>
      <c r="B5639" s="203"/>
      <c r="C5639" s="204"/>
      <c r="D5639" s="204"/>
      <c r="E5639" s="204"/>
      <c r="F5639" s="204"/>
      <c r="G5639" s="204"/>
      <c r="H5639" s="131"/>
      <c r="I5639" s="204"/>
      <c r="J5639" s="204"/>
      <c r="K5639" s="205"/>
      <c r="L5639" s="205"/>
      <c r="M5639" s="205"/>
      <c r="N5639" s="227">
        <f>Table7[[#This Row],[Drug Cost]]+Table7[[#This Row],[Drug Markup]]+Table7[[#This Row],[Drug Dispensing Fee]]</f>
        <v>0</v>
      </c>
      <c r="O5639" s="132"/>
      <c r="P5639" s="205">
        <f>Table7[[#This Row],[Total Drug Cost]]-Table7[[#This Row],[Total Third-party Pay]]</f>
        <v>0</v>
      </c>
      <c r="Q5639" s="205"/>
      <c r="R5639" s="70" t="e">
        <f>VLOOKUP(Table7[[#This Row],[Patient PHN]],'[1]MASTER LIST'!$C:$D,2,FALSE)</f>
        <v>#N/A</v>
      </c>
    </row>
    <row r="5640" spans="1:18" x14ac:dyDescent="0.25">
      <c r="A5640" s="202"/>
      <c r="B5640" s="203"/>
      <c r="C5640" s="204"/>
      <c r="D5640" s="204"/>
      <c r="E5640" s="204"/>
      <c r="F5640" s="204"/>
      <c r="G5640" s="204"/>
      <c r="H5640" s="131"/>
      <c r="I5640" s="204"/>
      <c r="J5640" s="204"/>
      <c r="K5640" s="205"/>
      <c r="L5640" s="205"/>
      <c r="M5640" s="205"/>
      <c r="N5640" s="227">
        <f>Table7[[#This Row],[Drug Cost]]+Table7[[#This Row],[Drug Markup]]+Table7[[#This Row],[Drug Dispensing Fee]]</f>
        <v>0</v>
      </c>
      <c r="O5640" s="132"/>
      <c r="P5640" s="205">
        <f>Table7[[#This Row],[Total Drug Cost]]-Table7[[#This Row],[Total Third-party Pay]]</f>
        <v>0</v>
      </c>
      <c r="Q5640" s="205"/>
      <c r="R5640" s="70" t="e">
        <f>VLOOKUP(Table7[[#This Row],[Patient PHN]],'[1]MASTER LIST'!$C:$D,2,FALSE)</f>
        <v>#N/A</v>
      </c>
    </row>
    <row r="5641" spans="1:18" x14ac:dyDescent="0.25">
      <c r="A5641" s="202"/>
      <c r="B5641" s="203"/>
      <c r="C5641" s="204"/>
      <c r="D5641" s="204"/>
      <c r="E5641" s="204"/>
      <c r="F5641" s="204"/>
      <c r="G5641" s="204"/>
      <c r="H5641" s="131"/>
      <c r="I5641" s="204"/>
      <c r="J5641" s="204"/>
      <c r="K5641" s="205"/>
      <c r="L5641" s="205"/>
      <c r="M5641" s="205"/>
      <c r="N5641" s="227">
        <f>Table7[[#This Row],[Drug Cost]]+Table7[[#This Row],[Drug Markup]]+Table7[[#This Row],[Drug Dispensing Fee]]</f>
        <v>0</v>
      </c>
      <c r="O5641" s="132"/>
      <c r="P5641" s="205">
        <f>Table7[[#This Row],[Total Drug Cost]]-Table7[[#This Row],[Total Third-party Pay]]</f>
        <v>0</v>
      </c>
      <c r="Q5641" s="205"/>
      <c r="R5641" s="70" t="e">
        <f>VLOOKUP(Table7[[#This Row],[Patient PHN]],'[1]MASTER LIST'!$C:$D,2,FALSE)</f>
        <v>#N/A</v>
      </c>
    </row>
    <row r="5642" spans="1:18" x14ac:dyDescent="0.25">
      <c r="A5642" s="202"/>
      <c r="B5642" s="203"/>
      <c r="C5642" s="204"/>
      <c r="D5642" s="204"/>
      <c r="E5642" s="204"/>
      <c r="F5642" s="204"/>
      <c r="G5642" s="204"/>
      <c r="H5642" s="131"/>
      <c r="I5642" s="204"/>
      <c r="J5642" s="204"/>
      <c r="K5642" s="205"/>
      <c r="L5642" s="205"/>
      <c r="M5642" s="205"/>
      <c r="N5642" s="227">
        <f>Table7[[#This Row],[Drug Cost]]+Table7[[#This Row],[Drug Markup]]+Table7[[#This Row],[Drug Dispensing Fee]]</f>
        <v>0</v>
      </c>
      <c r="O5642" s="132"/>
      <c r="P5642" s="205">
        <f>Table7[[#This Row],[Total Drug Cost]]-Table7[[#This Row],[Total Third-party Pay]]</f>
        <v>0</v>
      </c>
      <c r="Q5642" s="205"/>
      <c r="R5642" s="70" t="e">
        <f>VLOOKUP(Table7[[#This Row],[Patient PHN]],'[1]MASTER LIST'!$C:$D,2,FALSE)</f>
        <v>#N/A</v>
      </c>
    </row>
    <row r="5643" spans="1:18" x14ac:dyDescent="0.25">
      <c r="A5643" s="202"/>
      <c r="B5643" s="203"/>
      <c r="C5643" s="204"/>
      <c r="D5643" s="204"/>
      <c r="E5643" s="204"/>
      <c r="F5643" s="204"/>
      <c r="G5643" s="204"/>
      <c r="H5643" s="131"/>
      <c r="I5643" s="204"/>
      <c r="J5643" s="204"/>
      <c r="K5643" s="205"/>
      <c r="L5643" s="205"/>
      <c r="M5643" s="205"/>
      <c r="N5643" s="227">
        <f>Table7[[#This Row],[Drug Cost]]+Table7[[#This Row],[Drug Markup]]+Table7[[#This Row],[Drug Dispensing Fee]]</f>
        <v>0</v>
      </c>
      <c r="O5643" s="132"/>
      <c r="P5643" s="205">
        <f>Table7[[#This Row],[Total Drug Cost]]-Table7[[#This Row],[Total Third-party Pay]]</f>
        <v>0</v>
      </c>
      <c r="Q5643" s="205"/>
      <c r="R5643" s="70" t="e">
        <f>VLOOKUP(Table7[[#This Row],[Patient PHN]],'[1]MASTER LIST'!$C:$D,2,FALSE)</f>
        <v>#N/A</v>
      </c>
    </row>
    <row r="5644" spans="1:18" x14ac:dyDescent="0.25">
      <c r="A5644" s="202"/>
      <c r="B5644" s="203"/>
      <c r="C5644" s="204"/>
      <c r="D5644" s="204"/>
      <c r="E5644" s="204"/>
      <c r="F5644" s="204"/>
      <c r="G5644" s="204"/>
      <c r="H5644" s="131"/>
      <c r="I5644" s="204"/>
      <c r="J5644" s="204"/>
      <c r="K5644" s="205"/>
      <c r="L5644" s="205"/>
      <c r="M5644" s="205"/>
      <c r="N5644" s="227">
        <f>Table7[[#This Row],[Drug Cost]]+Table7[[#This Row],[Drug Markup]]+Table7[[#This Row],[Drug Dispensing Fee]]</f>
        <v>0</v>
      </c>
      <c r="O5644" s="132"/>
      <c r="P5644" s="205">
        <f>Table7[[#This Row],[Total Drug Cost]]-Table7[[#This Row],[Total Third-party Pay]]</f>
        <v>0</v>
      </c>
      <c r="Q5644" s="205"/>
      <c r="R5644" s="70" t="e">
        <f>VLOOKUP(Table7[[#This Row],[Patient PHN]],'[1]MASTER LIST'!$C:$D,2,FALSE)</f>
        <v>#N/A</v>
      </c>
    </row>
    <row r="5645" spans="1:18" x14ac:dyDescent="0.25">
      <c r="A5645" s="202"/>
      <c r="B5645" s="203"/>
      <c r="C5645" s="204"/>
      <c r="D5645" s="204"/>
      <c r="E5645" s="204"/>
      <c r="F5645" s="204"/>
      <c r="G5645" s="204"/>
      <c r="H5645" s="131"/>
      <c r="I5645" s="204"/>
      <c r="J5645" s="204"/>
      <c r="K5645" s="205"/>
      <c r="L5645" s="205"/>
      <c r="M5645" s="205"/>
      <c r="N5645" s="227">
        <f>Table7[[#This Row],[Drug Cost]]+Table7[[#This Row],[Drug Markup]]+Table7[[#This Row],[Drug Dispensing Fee]]</f>
        <v>0</v>
      </c>
      <c r="O5645" s="132"/>
      <c r="P5645" s="205">
        <f>Table7[[#This Row],[Total Drug Cost]]-Table7[[#This Row],[Total Third-party Pay]]</f>
        <v>0</v>
      </c>
      <c r="Q5645" s="205"/>
      <c r="R5645" s="70" t="e">
        <f>VLOOKUP(Table7[[#This Row],[Patient PHN]],'[1]MASTER LIST'!$C:$D,2,FALSE)</f>
        <v>#N/A</v>
      </c>
    </row>
    <row r="5646" spans="1:18" x14ac:dyDescent="0.25">
      <c r="A5646" s="202"/>
      <c r="B5646" s="203"/>
      <c r="C5646" s="204"/>
      <c r="D5646" s="204"/>
      <c r="E5646" s="204"/>
      <c r="F5646" s="204"/>
      <c r="G5646" s="204"/>
      <c r="H5646" s="131"/>
      <c r="I5646" s="204"/>
      <c r="J5646" s="204"/>
      <c r="K5646" s="205"/>
      <c r="L5646" s="205"/>
      <c r="M5646" s="205"/>
      <c r="N5646" s="227">
        <f>Table7[[#This Row],[Drug Cost]]+Table7[[#This Row],[Drug Markup]]+Table7[[#This Row],[Drug Dispensing Fee]]</f>
        <v>0</v>
      </c>
      <c r="O5646" s="132"/>
      <c r="P5646" s="205">
        <f>Table7[[#This Row],[Total Drug Cost]]-Table7[[#This Row],[Total Third-party Pay]]</f>
        <v>0</v>
      </c>
      <c r="Q5646" s="205"/>
      <c r="R5646" s="70" t="e">
        <f>VLOOKUP(Table7[[#This Row],[Patient PHN]],'[1]MASTER LIST'!$C:$D,2,FALSE)</f>
        <v>#N/A</v>
      </c>
    </row>
    <row r="5647" spans="1:18" x14ac:dyDescent="0.25">
      <c r="A5647" s="202"/>
      <c r="B5647" s="203"/>
      <c r="C5647" s="204"/>
      <c r="D5647" s="204"/>
      <c r="E5647" s="204"/>
      <c r="F5647" s="204"/>
      <c r="G5647" s="204"/>
      <c r="H5647" s="131"/>
      <c r="I5647" s="204"/>
      <c r="J5647" s="204"/>
      <c r="K5647" s="205"/>
      <c r="L5647" s="205"/>
      <c r="M5647" s="205"/>
      <c r="N5647" s="227">
        <f>Table7[[#This Row],[Drug Cost]]+Table7[[#This Row],[Drug Markup]]+Table7[[#This Row],[Drug Dispensing Fee]]</f>
        <v>0</v>
      </c>
      <c r="O5647" s="132"/>
      <c r="P5647" s="205">
        <f>Table7[[#This Row],[Total Drug Cost]]-Table7[[#This Row],[Total Third-party Pay]]</f>
        <v>0</v>
      </c>
      <c r="Q5647" s="205"/>
      <c r="R5647" s="70" t="e">
        <f>VLOOKUP(Table7[[#This Row],[Patient PHN]],'[1]MASTER LIST'!$C:$D,2,FALSE)</f>
        <v>#N/A</v>
      </c>
    </row>
    <row r="5648" spans="1:18" x14ac:dyDescent="0.25">
      <c r="A5648" s="202"/>
      <c r="B5648" s="203"/>
      <c r="C5648" s="204"/>
      <c r="D5648" s="204"/>
      <c r="E5648" s="204"/>
      <c r="F5648" s="204"/>
      <c r="G5648" s="204"/>
      <c r="H5648" s="131"/>
      <c r="I5648" s="204"/>
      <c r="J5648" s="204"/>
      <c r="K5648" s="205"/>
      <c r="L5648" s="205"/>
      <c r="M5648" s="205"/>
      <c r="N5648" s="227">
        <f>Table7[[#This Row],[Drug Cost]]+Table7[[#This Row],[Drug Markup]]+Table7[[#This Row],[Drug Dispensing Fee]]</f>
        <v>0</v>
      </c>
      <c r="O5648" s="132"/>
      <c r="P5648" s="205">
        <f>Table7[[#This Row],[Total Drug Cost]]-Table7[[#This Row],[Total Third-party Pay]]</f>
        <v>0</v>
      </c>
      <c r="Q5648" s="205"/>
      <c r="R5648" s="70" t="e">
        <f>VLOOKUP(Table7[[#This Row],[Patient PHN]],'[1]MASTER LIST'!$C:$D,2,FALSE)</f>
        <v>#N/A</v>
      </c>
    </row>
    <row r="5649" spans="1:18" x14ac:dyDescent="0.25">
      <c r="A5649" s="202"/>
      <c r="B5649" s="203"/>
      <c r="C5649" s="204"/>
      <c r="D5649" s="204"/>
      <c r="E5649" s="204"/>
      <c r="F5649" s="204"/>
      <c r="G5649" s="204"/>
      <c r="H5649" s="131"/>
      <c r="I5649" s="204"/>
      <c r="J5649" s="204"/>
      <c r="K5649" s="205"/>
      <c r="L5649" s="205"/>
      <c r="M5649" s="205"/>
      <c r="N5649" s="227">
        <f>Table7[[#This Row],[Drug Cost]]+Table7[[#This Row],[Drug Markup]]+Table7[[#This Row],[Drug Dispensing Fee]]</f>
        <v>0</v>
      </c>
      <c r="O5649" s="132"/>
      <c r="P5649" s="205">
        <f>Table7[[#This Row],[Total Drug Cost]]-Table7[[#This Row],[Total Third-party Pay]]</f>
        <v>0</v>
      </c>
      <c r="Q5649" s="205"/>
      <c r="R5649" s="70" t="e">
        <f>VLOOKUP(Table7[[#This Row],[Patient PHN]],'[1]MASTER LIST'!$C:$D,2,FALSE)</f>
        <v>#N/A</v>
      </c>
    </row>
    <row r="5650" spans="1:18" x14ac:dyDescent="0.25">
      <c r="A5650" s="202"/>
      <c r="B5650" s="203"/>
      <c r="C5650" s="204"/>
      <c r="D5650" s="204"/>
      <c r="E5650" s="204"/>
      <c r="F5650" s="204"/>
      <c r="G5650" s="204"/>
      <c r="H5650" s="131"/>
      <c r="I5650" s="204"/>
      <c r="J5650" s="204"/>
      <c r="K5650" s="205"/>
      <c r="L5650" s="205"/>
      <c r="M5650" s="205"/>
      <c r="N5650" s="227">
        <f>Table7[[#This Row],[Drug Cost]]+Table7[[#This Row],[Drug Markup]]+Table7[[#This Row],[Drug Dispensing Fee]]</f>
        <v>0</v>
      </c>
      <c r="O5650" s="132"/>
      <c r="P5650" s="205">
        <f>Table7[[#This Row],[Total Drug Cost]]-Table7[[#This Row],[Total Third-party Pay]]</f>
        <v>0</v>
      </c>
      <c r="Q5650" s="205"/>
      <c r="R5650" s="70" t="e">
        <f>VLOOKUP(Table7[[#This Row],[Patient PHN]],'[1]MASTER LIST'!$C:$D,2,FALSE)</f>
        <v>#N/A</v>
      </c>
    </row>
    <row r="5651" spans="1:18" x14ac:dyDescent="0.25">
      <c r="A5651" s="202"/>
      <c r="B5651" s="203"/>
      <c r="C5651" s="204"/>
      <c r="D5651" s="204"/>
      <c r="E5651" s="204"/>
      <c r="F5651" s="204"/>
      <c r="G5651" s="204"/>
      <c r="H5651" s="131"/>
      <c r="I5651" s="204"/>
      <c r="J5651" s="204"/>
      <c r="K5651" s="205"/>
      <c r="L5651" s="205"/>
      <c r="M5651" s="205"/>
      <c r="N5651" s="227">
        <f>Table7[[#This Row],[Drug Cost]]+Table7[[#This Row],[Drug Markup]]+Table7[[#This Row],[Drug Dispensing Fee]]</f>
        <v>0</v>
      </c>
      <c r="O5651" s="132"/>
      <c r="P5651" s="205">
        <f>Table7[[#This Row],[Total Drug Cost]]-Table7[[#This Row],[Total Third-party Pay]]</f>
        <v>0</v>
      </c>
      <c r="Q5651" s="205"/>
      <c r="R5651" s="70" t="e">
        <f>VLOOKUP(Table7[[#This Row],[Patient PHN]],'[1]MASTER LIST'!$C:$D,2,FALSE)</f>
        <v>#N/A</v>
      </c>
    </row>
    <row r="5652" spans="1:18" x14ac:dyDescent="0.25">
      <c r="A5652" s="202"/>
      <c r="B5652" s="203"/>
      <c r="C5652" s="204"/>
      <c r="D5652" s="204"/>
      <c r="E5652" s="204"/>
      <c r="F5652" s="204"/>
      <c r="G5652" s="204"/>
      <c r="H5652" s="131"/>
      <c r="I5652" s="204"/>
      <c r="J5652" s="204"/>
      <c r="K5652" s="205"/>
      <c r="L5652" s="205"/>
      <c r="M5652" s="205"/>
      <c r="N5652" s="227">
        <f>Table7[[#This Row],[Drug Cost]]+Table7[[#This Row],[Drug Markup]]+Table7[[#This Row],[Drug Dispensing Fee]]</f>
        <v>0</v>
      </c>
      <c r="O5652" s="132"/>
      <c r="P5652" s="205">
        <f>Table7[[#This Row],[Total Drug Cost]]-Table7[[#This Row],[Total Third-party Pay]]</f>
        <v>0</v>
      </c>
      <c r="Q5652" s="205"/>
      <c r="R5652" s="70" t="e">
        <f>VLOOKUP(Table7[[#This Row],[Patient PHN]],'[1]MASTER LIST'!$C:$D,2,FALSE)</f>
        <v>#N/A</v>
      </c>
    </row>
    <row r="5653" spans="1:18" x14ac:dyDescent="0.25">
      <c r="A5653" s="202"/>
      <c r="B5653" s="203"/>
      <c r="C5653" s="204"/>
      <c r="D5653" s="204"/>
      <c r="E5653" s="204"/>
      <c r="F5653" s="204"/>
      <c r="G5653" s="204"/>
      <c r="H5653" s="131"/>
      <c r="I5653" s="204"/>
      <c r="J5653" s="204"/>
      <c r="K5653" s="205"/>
      <c r="L5653" s="205"/>
      <c r="M5653" s="205"/>
      <c r="N5653" s="227">
        <f>Table7[[#This Row],[Drug Cost]]+Table7[[#This Row],[Drug Markup]]+Table7[[#This Row],[Drug Dispensing Fee]]</f>
        <v>0</v>
      </c>
      <c r="O5653" s="132"/>
      <c r="P5653" s="205">
        <f>Table7[[#This Row],[Total Drug Cost]]-Table7[[#This Row],[Total Third-party Pay]]</f>
        <v>0</v>
      </c>
      <c r="Q5653" s="205"/>
      <c r="R5653" s="70" t="e">
        <f>VLOOKUP(Table7[[#This Row],[Patient PHN]],'[1]MASTER LIST'!$C:$D,2,FALSE)</f>
        <v>#N/A</v>
      </c>
    </row>
    <row r="5654" spans="1:18" x14ac:dyDescent="0.25">
      <c r="A5654" s="202"/>
      <c r="B5654" s="203"/>
      <c r="C5654" s="204"/>
      <c r="D5654" s="204"/>
      <c r="E5654" s="204"/>
      <c r="F5654" s="204"/>
      <c r="G5654" s="204"/>
      <c r="H5654" s="131"/>
      <c r="I5654" s="204"/>
      <c r="J5654" s="204"/>
      <c r="K5654" s="205"/>
      <c r="L5654" s="205"/>
      <c r="M5654" s="205"/>
      <c r="N5654" s="227">
        <f>Table7[[#This Row],[Drug Cost]]+Table7[[#This Row],[Drug Markup]]+Table7[[#This Row],[Drug Dispensing Fee]]</f>
        <v>0</v>
      </c>
      <c r="O5654" s="132"/>
      <c r="P5654" s="205">
        <f>Table7[[#This Row],[Total Drug Cost]]-Table7[[#This Row],[Total Third-party Pay]]</f>
        <v>0</v>
      </c>
      <c r="Q5654" s="205"/>
      <c r="R5654" s="70" t="e">
        <f>VLOOKUP(Table7[[#This Row],[Patient PHN]],'[1]MASTER LIST'!$C:$D,2,FALSE)</f>
        <v>#N/A</v>
      </c>
    </row>
    <row r="5655" spans="1:18" x14ac:dyDescent="0.25">
      <c r="A5655" s="202"/>
      <c r="B5655" s="203"/>
      <c r="C5655" s="204"/>
      <c r="D5655" s="204"/>
      <c r="E5655" s="204"/>
      <c r="F5655" s="204"/>
      <c r="G5655" s="204"/>
      <c r="H5655" s="131"/>
      <c r="I5655" s="204"/>
      <c r="J5655" s="204"/>
      <c r="K5655" s="205"/>
      <c r="L5655" s="205"/>
      <c r="M5655" s="205"/>
      <c r="N5655" s="227">
        <f>Table7[[#This Row],[Drug Cost]]+Table7[[#This Row],[Drug Markup]]+Table7[[#This Row],[Drug Dispensing Fee]]</f>
        <v>0</v>
      </c>
      <c r="O5655" s="132"/>
      <c r="P5655" s="205">
        <f>Table7[[#This Row],[Total Drug Cost]]-Table7[[#This Row],[Total Third-party Pay]]</f>
        <v>0</v>
      </c>
      <c r="Q5655" s="205"/>
      <c r="R5655" s="70" t="e">
        <f>VLOOKUP(Table7[[#This Row],[Patient PHN]],'[1]MASTER LIST'!$C:$D,2,FALSE)</f>
        <v>#N/A</v>
      </c>
    </row>
    <row r="5656" spans="1:18" x14ac:dyDescent="0.25">
      <c r="A5656" s="202"/>
      <c r="B5656" s="203"/>
      <c r="C5656" s="204"/>
      <c r="D5656" s="204"/>
      <c r="E5656" s="204"/>
      <c r="F5656" s="204"/>
      <c r="G5656" s="204"/>
      <c r="H5656" s="131"/>
      <c r="I5656" s="204"/>
      <c r="J5656" s="204"/>
      <c r="K5656" s="205"/>
      <c r="L5656" s="205"/>
      <c r="M5656" s="205"/>
      <c r="N5656" s="227">
        <f>Table7[[#This Row],[Drug Cost]]+Table7[[#This Row],[Drug Markup]]+Table7[[#This Row],[Drug Dispensing Fee]]</f>
        <v>0</v>
      </c>
      <c r="O5656" s="132"/>
      <c r="P5656" s="205">
        <f>Table7[[#This Row],[Total Drug Cost]]-Table7[[#This Row],[Total Third-party Pay]]</f>
        <v>0</v>
      </c>
      <c r="Q5656" s="205"/>
      <c r="R5656" s="70" t="e">
        <f>VLOOKUP(Table7[[#This Row],[Patient PHN]],'[1]MASTER LIST'!$C:$D,2,FALSE)</f>
        <v>#N/A</v>
      </c>
    </row>
    <row r="5657" spans="1:18" x14ac:dyDescent="0.25">
      <c r="A5657" s="202"/>
      <c r="B5657" s="203"/>
      <c r="C5657" s="204"/>
      <c r="D5657" s="204"/>
      <c r="E5657" s="204"/>
      <c r="F5657" s="204"/>
      <c r="G5657" s="204"/>
      <c r="H5657" s="131"/>
      <c r="I5657" s="204"/>
      <c r="J5657" s="204"/>
      <c r="K5657" s="205"/>
      <c r="L5657" s="205"/>
      <c r="M5657" s="205"/>
      <c r="N5657" s="227">
        <f>Table7[[#This Row],[Drug Cost]]+Table7[[#This Row],[Drug Markup]]+Table7[[#This Row],[Drug Dispensing Fee]]</f>
        <v>0</v>
      </c>
      <c r="O5657" s="132"/>
      <c r="P5657" s="205">
        <f>Table7[[#This Row],[Total Drug Cost]]-Table7[[#This Row],[Total Third-party Pay]]</f>
        <v>0</v>
      </c>
      <c r="Q5657" s="205"/>
      <c r="R5657" s="70" t="e">
        <f>VLOOKUP(Table7[[#This Row],[Patient PHN]],'[1]MASTER LIST'!$C:$D,2,FALSE)</f>
        <v>#N/A</v>
      </c>
    </row>
    <row r="5658" spans="1:18" x14ac:dyDescent="0.25">
      <c r="A5658" s="202"/>
      <c r="B5658" s="203"/>
      <c r="C5658" s="204"/>
      <c r="D5658" s="204"/>
      <c r="E5658" s="204"/>
      <c r="F5658" s="204"/>
      <c r="G5658" s="204"/>
      <c r="H5658" s="131"/>
      <c r="I5658" s="204"/>
      <c r="J5658" s="204"/>
      <c r="K5658" s="205"/>
      <c r="L5658" s="205"/>
      <c r="M5658" s="205"/>
      <c r="N5658" s="227">
        <f>Table7[[#This Row],[Drug Cost]]+Table7[[#This Row],[Drug Markup]]+Table7[[#This Row],[Drug Dispensing Fee]]</f>
        <v>0</v>
      </c>
      <c r="O5658" s="132"/>
      <c r="P5658" s="205">
        <f>Table7[[#This Row],[Total Drug Cost]]-Table7[[#This Row],[Total Third-party Pay]]</f>
        <v>0</v>
      </c>
      <c r="Q5658" s="205"/>
      <c r="R5658" s="70" t="e">
        <f>VLOOKUP(Table7[[#This Row],[Patient PHN]],'[1]MASTER LIST'!$C:$D,2,FALSE)</f>
        <v>#N/A</v>
      </c>
    </row>
    <row r="5659" spans="1:18" x14ac:dyDescent="0.25">
      <c r="A5659" s="202"/>
      <c r="B5659" s="203"/>
      <c r="C5659" s="204"/>
      <c r="D5659" s="204"/>
      <c r="E5659" s="204"/>
      <c r="F5659" s="204"/>
      <c r="G5659" s="204"/>
      <c r="H5659" s="131"/>
      <c r="I5659" s="204"/>
      <c r="J5659" s="204"/>
      <c r="K5659" s="205"/>
      <c r="L5659" s="205"/>
      <c r="M5659" s="205"/>
      <c r="N5659" s="227">
        <f>Table7[[#This Row],[Drug Cost]]+Table7[[#This Row],[Drug Markup]]+Table7[[#This Row],[Drug Dispensing Fee]]</f>
        <v>0</v>
      </c>
      <c r="O5659" s="132"/>
      <c r="P5659" s="205">
        <f>Table7[[#This Row],[Total Drug Cost]]-Table7[[#This Row],[Total Third-party Pay]]</f>
        <v>0</v>
      </c>
      <c r="Q5659" s="205"/>
      <c r="R5659" s="70" t="e">
        <f>VLOOKUP(Table7[[#This Row],[Patient PHN]],'[1]MASTER LIST'!$C:$D,2,FALSE)</f>
        <v>#N/A</v>
      </c>
    </row>
    <row r="5660" spans="1:18" x14ac:dyDescent="0.25">
      <c r="A5660" s="202"/>
      <c r="B5660" s="203"/>
      <c r="C5660" s="204"/>
      <c r="D5660" s="204"/>
      <c r="E5660" s="204"/>
      <c r="F5660" s="204"/>
      <c r="G5660" s="204"/>
      <c r="H5660" s="131"/>
      <c r="I5660" s="204"/>
      <c r="J5660" s="204"/>
      <c r="K5660" s="205"/>
      <c r="L5660" s="205"/>
      <c r="M5660" s="205"/>
      <c r="N5660" s="227">
        <f>Table7[[#This Row],[Drug Cost]]+Table7[[#This Row],[Drug Markup]]+Table7[[#This Row],[Drug Dispensing Fee]]</f>
        <v>0</v>
      </c>
      <c r="O5660" s="132"/>
      <c r="P5660" s="205">
        <f>Table7[[#This Row],[Total Drug Cost]]-Table7[[#This Row],[Total Third-party Pay]]</f>
        <v>0</v>
      </c>
      <c r="Q5660" s="205"/>
      <c r="R5660" s="70" t="e">
        <f>VLOOKUP(Table7[[#This Row],[Patient PHN]],'[1]MASTER LIST'!$C:$D,2,FALSE)</f>
        <v>#N/A</v>
      </c>
    </row>
    <row r="5661" spans="1:18" x14ac:dyDescent="0.25">
      <c r="A5661" s="202"/>
      <c r="B5661" s="203"/>
      <c r="C5661" s="204"/>
      <c r="D5661" s="204"/>
      <c r="E5661" s="204"/>
      <c r="F5661" s="204"/>
      <c r="G5661" s="204"/>
      <c r="H5661" s="131"/>
      <c r="I5661" s="204"/>
      <c r="J5661" s="204"/>
      <c r="K5661" s="205"/>
      <c r="L5661" s="205"/>
      <c r="M5661" s="205"/>
      <c r="N5661" s="227">
        <f>Table7[[#This Row],[Drug Cost]]+Table7[[#This Row],[Drug Markup]]+Table7[[#This Row],[Drug Dispensing Fee]]</f>
        <v>0</v>
      </c>
      <c r="O5661" s="132"/>
      <c r="P5661" s="205">
        <f>Table7[[#This Row],[Total Drug Cost]]-Table7[[#This Row],[Total Third-party Pay]]</f>
        <v>0</v>
      </c>
      <c r="Q5661" s="205"/>
      <c r="R5661" s="70" t="e">
        <f>VLOOKUP(Table7[[#This Row],[Patient PHN]],'[1]MASTER LIST'!$C:$D,2,FALSE)</f>
        <v>#N/A</v>
      </c>
    </row>
    <row r="5662" spans="1:18" x14ac:dyDescent="0.25">
      <c r="A5662" s="202"/>
      <c r="B5662" s="203"/>
      <c r="C5662" s="204"/>
      <c r="D5662" s="204"/>
      <c r="E5662" s="204"/>
      <c r="F5662" s="204"/>
      <c r="G5662" s="204"/>
      <c r="H5662" s="131"/>
      <c r="I5662" s="204"/>
      <c r="J5662" s="204"/>
      <c r="K5662" s="205"/>
      <c r="L5662" s="205"/>
      <c r="M5662" s="205"/>
      <c r="N5662" s="227">
        <f>Table7[[#This Row],[Drug Cost]]+Table7[[#This Row],[Drug Markup]]+Table7[[#This Row],[Drug Dispensing Fee]]</f>
        <v>0</v>
      </c>
      <c r="O5662" s="132"/>
      <c r="P5662" s="205">
        <f>Table7[[#This Row],[Total Drug Cost]]-Table7[[#This Row],[Total Third-party Pay]]</f>
        <v>0</v>
      </c>
      <c r="Q5662" s="205"/>
      <c r="R5662" s="70" t="e">
        <f>VLOOKUP(Table7[[#This Row],[Patient PHN]],'[1]MASTER LIST'!$C:$D,2,FALSE)</f>
        <v>#N/A</v>
      </c>
    </row>
    <row r="5663" spans="1:18" x14ac:dyDescent="0.25">
      <c r="A5663" s="202"/>
      <c r="B5663" s="203"/>
      <c r="C5663" s="204"/>
      <c r="D5663" s="204"/>
      <c r="E5663" s="204"/>
      <c r="F5663" s="204"/>
      <c r="G5663" s="204"/>
      <c r="H5663" s="131"/>
      <c r="I5663" s="204"/>
      <c r="J5663" s="204"/>
      <c r="K5663" s="205"/>
      <c r="L5663" s="205"/>
      <c r="M5663" s="205"/>
      <c r="N5663" s="227">
        <f>Table7[[#This Row],[Drug Cost]]+Table7[[#This Row],[Drug Markup]]+Table7[[#This Row],[Drug Dispensing Fee]]</f>
        <v>0</v>
      </c>
      <c r="O5663" s="132"/>
      <c r="P5663" s="205">
        <f>Table7[[#This Row],[Total Drug Cost]]-Table7[[#This Row],[Total Third-party Pay]]</f>
        <v>0</v>
      </c>
      <c r="Q5663" s="205"/>
      <c r="R5663" s="70" t="e">
        <f>VLOOKUP(Table7[[#This Row],[Patient PHN]],'[1]MASTER LIST'!$C:$D,2,FALSE)</f>
        <v>#N/A</v>
      </c>
    </row>
    <row r="5664" spans="1:18" x14ac:dyDescent="0.25">
      <c r="A5664" s="202"/>
      <c r="B5664" s="203"/>
      <c r="C5664" s="204"/>
      <c r="D5664" s="204"/>
      <c r="E5664" s="204"/>
      <c r="F5664" s="204"/>
      <c r="G5664" s="204"/>
      <c r="H5664" s="131"/>
      <c r="I5664" s="204"/>
      <c r="J5664" s="204"/>
      <c r="K5664" s="205"/>
      <c r="L5664" s="205"/>
      <c r="M5664" s="205"/>
      <c r="N5664" s="227">
        <f>Table7[[#This Row],[Drug Cost]]+Table7[[#This Row],[Drug Markup]]+Table7[[#This Row],[Drug Dispensing Fee]]</f>
        <v>0</v>
      </c>
      <c r="O5664" s="132"/>
      <c r="P5664" s="205">
        <f>Table7[[#This Row],[Total Drug Cost]]-Table7[[#This Row],[Total Third-party Pay]]</f>
        <v>0</v>
      </c>
      <c r="Q5664" s="205"/>
      <c r="R5664" s="70" t="e">
        <f>VLOOKUP(Table7[[#This Row],[Patient PHN]],'[1]MASTER LIST'!$C:$D,2,FALSE)</f>
        <v>#N/A</v>
      </c>
    </row>
    <row r="5665" spans="1:18" x14ac:dyDescent="0.25">
      <c r="A5665" s="202"/>
      <c r="B5665" s="203"/>
      <c r="C5665" s="204"/>
      <c r="D5665" s="204"/>
      <c r="E5665" s="204"/>
      <c r="F5665" s="204"/>
      <c r="G5665" s="204"/>
      <c r="H5665" s="131"/>
      <c r="I5665" s="204"/>
      <c r="J5665" s="204"/>
      <c r="K5665" s="205"/>
      <c r="L5665" s="205"/>
      <c r="M5665" s="205"/>
      <c r="N5665" s="227">
        <f>Table7[[#This Row],[Drug Cost]]+Table7[[#This Row],[Drug Markup]]+Table7[[#This Row],[Drug Dispensing Fee]]</f>
        <v>0</v>
      </c>
      <c r="O5665" s="132"/>
      <c r="P5665" s="205">
        <f>Table7[[#This Row],[Total Drug Cost]]-Table7[[#This Row],[Total Third-party Pay]]</f>
        <v>0</v>
      </c>
      <c r="Q5665" s="205"/>
      <c r="R5665" s="70" t="e">
        <f>VLOOKUP(Table7[[#This Row],[Patient PHN]],'[1]MASTER LIST'!$C:$D,2,FALSE)</f>
        <v>#N/A</v>
      </c>
    </row>
    <row r="5666" spans="1:18" x14ac:dyDescent="0.25">
      <c r="A5666" s="202"/>
      <c r="B5666" s="203"/>
      <c r="C5666" s="204"/>
      <c r="D5666" s="204"/>
      <c r="E5666" s="204"/>
      <c r="F5666" s="204"/>
      <c r="G5666" s="204"/>
      <c r="H5666" s="131"/>
      <c r="I5666" s="204"/>
      <c r="J5666" s="204"/>
      <c r="K5666" s="205"/>
      <c r="L5666" s="205"/>
      <c r="M5666" s="205"/>
      <c r="N5666" s="227">
        <f>Table7[[#This Row],[Drug Cost]]+Table7[[#This Row],[Drug Markup]]+Table7[[#This Row],[Drug Dispensing Fee]]</f>
        <v>0</v>
      </c>
      <c r="O5666" s="132"/>
      <c r="P5666" s="205">
        <f>Table7[[#This Row],[Total Drug Cost]]-Table7[[#This Row],[Total Third-party Pay]]</f>
        <v>0</v>
      </c>
      <c r="Q5666" s="205"/>
      <c r="R5666" s="70" t="e">
        <f>VLOOKUP(Table7[[#This Row],[Patient PHN]],'[1]MASTER LIST'!$C:$D,2,FALSE)</f>
        <v>#N/A</v>
      </c>
    </row>
    <row r="5667" spans="1:18" x14ac:dyDescent="0.25">
      <c r="A5667" s="202"/>
      <c r="B5667" s="203"/>
      <c r="C5667" s="204"/>
      <c r="D5667" s="204"/>
      <c r="E5667" s="204"/>
      <c r="F5667" s="204"/>
      <c r="G5667" s="204"/>
      <c r="H5667" s="131"/>
      <c r="I5667" s="204"/>
      <c r="J5667" s="204"/>
      <c r="K5667" s="205"/>
      <c r="L5667" s="205"/>
      <c r="M5667" s="205"/>
      <c r="N5667" s="227">
        <f>Table7[[#This Row],[Drug Cost]]+Table7[[#This Row],[Drug Markup]]+Table7[[#This Row],[Drug Dispensing Fee]]</f>
        <v>0</v>
      </c>
      <c r="O5667" s="132"/>
      <c r="P5667" s="205">
        <f>Table7[[#This Row],[Total Drug Cost]]-Table7[[#This Row],[Total Third-party Pay]]</f>
        <v>0</v>
      </c>
      <c r="Q5667" s="205"/>
      <c r="R5667" s="70" t="e">
        <f>VLOOKUP(Table7[[#This Row],[Patient PHN]],'[1]MASTER LIST'!$C:$D,2,FALSE)</f>
        <v>#N/A</v>
      </c>
    </row>
    <row r="5668" spans="1:18" x14ac:dyDescent="0.25">
      <c r="A5668" s="202"/>
      <c r="B5668" s="203"/>
      <c r="C5668" s="204"/>
      <c r="D5668" s="204"/>
      <c r="E5668" s="204"/>
      <c r="F5668" s="204"/>
      <c r="G5668" s="204"/>
      <c r="H5668" s="131"/>
      <c r="I5668" s="204"/>
      <c r="J5668" s="204"/>
      <c r="K5668" s="205"/>
      <c r="L5668" s="205"/>
      <c r="M5668" s="205"/>
      <c r="N5668" s="227">
        <f>Table7[[#This Row],[Drug Cost]]+Table7[[#This Row],[Drug Markup]]+Table7[[#This Row],[Drug Dispensing Fee]]</f>
        <v>0</v>
      </c>
      <c r="O5668" s="132"/>
      <c r="P5668" s="205">
        <f>Table7[[#This Row],[Total Drug Cost]]-Table7[[#This Row],[Total Third-party Pay]]</f>
        <v>0</v>
      </c>
      <c r="Q5668" s="205"/>
      <c r="R5668" s="70" t="e">
        <f>VLOOKUP(Table7[[#This Row],[Patient PHN]],'[1]MASTER LIST'!$C:$D,2,FALSE)</f>
        <v>#N/A</v>
      </c>
    </row>
    <row r="5669" spans="1:18" x14ac:dyDescent="0.25">
      <c r="A5669" s="202"/>
      <c r="B5669" s="203"/>
      <c r="C5669" s="204"/>
      <c r="D5669" s="204"/>
      <c r="E5669" s="204"/>
      <c r="F5669" s="204"/>
      <c r="G5669" s="204"/>
      <c r="H5669" s="131"/>
      <c r="I5669" s="204"/>
      <c r="J5669" s="204"/>
      <c r="K5669" s="205"/>
      <c r="L5669" s="205"/>
      <c r="M5669" s="205"/>
      <c r="N5669" s="227">
        <f>Table7[[#This Row],[Drug Cost]]+Table7[[#This Row],[Drug Markup]]+Table7[[#This Row],[Drug Dispensing Fee]]</f>
        <v>0</v>
      </c>
      <c r="O5669" s="132"/>
      <c r="P5669" s="205">
        <f>Table7[[#This Row],[Total Drug Cost]]-Table7[[#This Row],[Total Third-party Pay]]</f>
        <v>0</v>
      </c>
      <c r="Q5669" s="205"/>
      <c r="R5669" s="70" t="e">
        <f>VLOOKUP(Table7[[#This Row],[Patient PHN]],'[1]MASTER LIST'!$C:$D,2,FALSE)</f>
        <v>#N/A</v>
      </c>
    </row>
    <row r="5670" spans="1:18" x14ac:dyDescent="0.25">
      <c r="A5670" s="202"/>
      <c r="B5670" s="203"/>
      <c r="C5670" s="204"/>
      <c r="D5670" s="204"/>
      <c r="E5670" s="204"/>
      <c r="F5670" s="204"/>
      <c r="G5670" s="204"/>
      <c r="H5670" s="131"/>
      <c r="I5670" s="204"/>
      <c r="J5670" s="204"/>
      <c r="K5670" s="205"/>
      <c r="L5670" s="205"/>
      <c r="M5670" s="205"/>
      <c r="N5670" s="227">
        <f>Table7[[#This Row],[Drug Cost]]+Table7[[#This Row],[Drug Markup]]+Table7[[#This Row],[Drug Dispensing Fee]]</f>
        <v>0</v>
      </c>
      <c r="O5670" s="132"/>
      <c r="P5670" s="205">
        <f>Table7[[#This Row],[Total Drug Cost]]-Table7[[#This Row],[Total Third-party Pay]]</f>
        <v>0</v>
      </c>
      <c r="Q5670" s="205"/>
      <c r="R5670" s="70" t="e">
        <f>VLOOKUP(Table7[[#This Row],[Patient PHN]],'[1]MASTER LIST'!$C:$D,2,FALSE)</f>
        <v>#N/A</v>
      </c>
    </row>
    <row r="5671" spans="1:18" x14ac:dyDescent="0.25">
      <c r="A5671" s="202"/>
      <c r="B5671" s="203"/>
      <c r="C5671" s="204"/>
      <c r="D5671" s="204"/>
      <c r="E5671" s="204"/>
      <c r="F5671" s="204"/>
      <c r="G5671" s="204"/>
      <c r="H5671" s="131"/>
      <c r="I5671" s="204"/>
      <c r="J5671" s="204"/>
      <c r="K5671" s="205"/>
      <c r="L5671" s="205"/>
      <c r="M5671" s="205"/>
      <c r="N5671" s="227">
        <f>Table7[[#This Row],[Drug Cost]]+Table7[[#This Row],[Drug Markup]]+Table7[[#This Row],[Drug Dispensing Fee]]</f>
        <v>0</v>
      </c>
      <c r="O5671" s="132"/>
      <c r="P5671" s="205">
        <f>Table7[[#This Row],[Total Drug Cost]]-Table7[[#This Row],[Total Third-party Pay]]</f>
        <v>0</v>
      </c>
      <c r="Q5671" s="205"/>
      <c r="R5671" s="70" t="e">
        <f>VLOOKUP(Table7[[#This Row],[Patient PHN]],'[1]MASTER LIST'!$C:$D,2,FALSE)</f>
        <v>#N/A</v>
      </c>
    </row>
    <row r="5672" spans="1:18" x14ac:dyDescent="0.25">
      <c r="A5672" s="202"/>
      <c r="B5672" s="203"/>
      <c r="C5672" s="204"/>
      <c r="D5672" s="204"/>
      <c r="E5672" s="204"/>
      <c r="F5672" s="204"/>
      <c r="G5672" s="204"/>
      <c r="H5672" s="131"/>
      <c r="I5672" s="204"/>
      <c r="J5672" s="204"/>
      <c r="K5672" s="205"/>
      <c r="L5672" s="205"/>
      <c r="M5672" s="205"/>
      <c r="N5672" s="227">
        <f>Table7[[#This Row],[Drug Cost]]+Table7[[#This Row],[Drug Markup]]+Table7[[#This Row],[Drug Dispensing Fee]]</f>
        <v>0</v>
      </c>
      <c r="O5672" s="132"/>
      <c r="P5672" s="205">
        <f>Table7[[#This Row],[Total Drug Cost]]-Table7[[#This Row],[Total Third-party Pay]]</f>
        <v>0</v>
      </c>
      <c r="Q5672" s="205"/>
      <c r="R5672" s="70" t="e">
        <f>VLOOKUP(Table7[[#This Row],[Patient PHN]],'[1]MASTER LIST'!$C:$D,2,FALSE)</f>
        <v>#N/A</v>
      </c>
    </row>
    <row r="5673" spans="1:18" x14ac:dyDescent="0.25">
      <c r="A5673" s="202"/>
      <c r="B5673" s="203"/>
      <c r="C5673" s="204"/>
      <c r="D5673" s="204"/>
      <c r="E5673" s="204"/>
      <c r="F5673" s="204"/>
      <c r="G5673" s="204"/>
      <c r="H5673" s="131"/>
      <c r="I5673" s="204"/>
      <c r="J5673" s="204"/>
      <c r="K5673" s="205"/>
      <c r="L5673" s="205"/>
      <c r="M5673" s="205"/>
      <c r="N5673" s="227">
        <f>Table7[[#This Row],[Drug Cost]]+Table7[[#This Row],[Drug Markup]]+Table7[[#This Row],[Drug Dispensing Fee]]</f>
        <v>0</v>
      </c>
      <c r="O5673" s="132"/>
      <c r="P5673" s="205">
        <f>Table7[[#This Row],[Total Drug Cost]]-Table7[[#This Row],[Total Third-party Pay]]</f>
        <v>0</v>
      </c>
      <c r="Q5673" s="205"/>
      <c r="R5673" s="70" t="e">
        <f>VLOOKUP(Table7[[#This Row],[Patient PHN]],'[1]MASTER LIST'!$C:$D,2,FALSE)</f>
        <v>#N/A</v>
      </c>
    </row>
    <row r="5674" spans="1:18" x14ac:dyDescent="0.25">
      <c r="A5674" s="202"/>
      <c r="B5674" s="203"/>
      <c r="C5674" s="204"/>
      <c r="D5674" s="204"/>
      <c r="E5674" s="204"/>
      <c r="F5674" s="204"/>
      <c r="G5674" s="204"/>
      <c r="H5674" s="131"/>
      <c r="I5674" s="204"/>
      <c r="J5674" s="204"/>
      <c r="K5674" s="205"/>
      <c r="L5674" s="205"/>
      <c r="M5674" s="205"/>
      <c r="N5674" s="227">
        <f>Table7[[#This Row],[Drug Cost]]+Table7[[#This Row],[Drug Markup]]+Table7[[#This Row],[Drug Dispensing Fee]]</f>
        <v>0</v>
      </c>
      <c r="O5674" s="132"/>
      <c r="P5674" s="205">
        <f>Table7[[#This Row],[Total Drug Cost]]-Table7[[#This Row],[Total Third-party Pay]]</f>
        <v>0</v>
      </c>
      <c r="Q5674" s="205"/>
      <c r="R5674" s="70" t="e">
        <f>VLOOKUP(Table7[[#This Row],[Patient PHN]],'[1]MASTER LIST'!$C:$D,2,FALSE)</f>
        <v>#N/A</v>
      </c>
    </row>
    <row r="5675" spans="1:18" x14ac:dyDescent="0.25">
      <c r="A5675" s="202"/>
      <c r="B5675" s="203"/>
      <c r="C5675" s="204"/>
      <c r="D5675" s="204"/>
      <c r="E5675" s="204"/>
      <c r="F5675" s="204"/>
      <c r="G5675" s="204"/>
      <c r="H5675" s="131"/>
      <c r="I5675" s="204"/>
      <c r="J5675" s="204"/>
      <c r="K5675" s="205"/>
      <c r="L5675" s="205"/>
      <c r="M5675" s="205"/>
      <c r="N5675" s="227">
        <f>Table7[[#This Row],[Drug Cost]]+Table7[[#This Row],[Drug Markup]]+Table7[[#This Row],[Drug Dispensing Fee]]</f>
        <v>0</v>
      </c>
      <c r="O5675" s="132"/>
      <c r="P5675" s="205">
        <f>Table7[[#This Row],[Total Drug Cost]]-Table7[[#This Row],[Total Third-party Pay]]</f>
        <v>0</v>
      </c>
      <c r="Q5675" s="205"/>
      <c r="R5675" s="70" t="e">
        <f>VLOOKUP(Table7[[#This Row],[Patient PHN]],'[1]MASTER LIST'!$C:$D,2,FALSE)</f>
        <v>#N/A</v>
      </c>
    </row>
    <row r="5676" spans="1:18" x14ac:dyDescent="0.25">
      <c r="A5676" s="202"/>
      <c r="B5676" s="203"/>
      <c r="C5676" s="204"/>
      <c r="D5676" s="204"/>
      <c r="E5676" s="204"/>
      <c r="F5676" s="204"/>
      <c r="G5676" s="204"/>
      <c r="H5676" s="131"/>
      <c r="I5676" s="204"/>
      <c r="J5676" s="204"/>
      <c r="K5676" s="205"/>
      <c r="L5676" s="205"/>
      <c r="M5676" s="205"/>
      <c r="N5676" s="227">
        <f>Table7[[#This Row],[Drug Cost]]+Table7[[#This Row],[Drug Markup]]+Table7[[#This Row],[Drug Dispensing Fee]]</f>
        <v>0</v>
      </c>
      <c r="O5676" s="132"/>
      <c r="P5676" s="205">
        <f>Table7[[#This Row],[Total Drug Cost]]-Table7[[#This Row],[Total Third-party Pay]]</f>
        <v>0</v>
      </c>
      <c r="Q5676" s="205"/>
      <c r="R5676" s="70" t="e">
        <f>VLOOKUP(Table7[[#This Row],[Patient PHN]],'[1]MASTER LIST'!$C:$D,2,FALSE)</f>
        <v>#N/A</v>
      </c>
    </row>
    <row r="5677" spans="1:18" x14ac:dyDescent="0.25">
      <c r="A5677" s="202"/>
      <c r="B5677" s="203"/>
      <c r="C5677" s="204"/>
      <c r="D5677" s="204"/>
      <c r="E5677" s="204"/>
      <c r="F5677" s="204"/>
      <c r="G5677" s="204"/>
      <c r="H5677" s="131"/>
      <c r="I5677" s="204"/>
      <c r="J5677" s="204"/>
      <c r="K5677" s="205"/>
      <c r="L5677" s="205"/>
      <c r="M5677" s="205"/>
      <c r="N5677" s="227">
        <f>Table7[[#This Row],[Drug Cost]]+Table7[[#This Row],[Drug Markup]]+Table7[[#This Row],[Drug Dispensing Fee]]</f>
        <v>0</v>
      </c>
      <c r="O5677" s="132"/>
      <c r="P5677" s="205">
        <f>Table7[[#This Row],[Total Drug Cost]]-Table7[[#This Row],[Total Third-party Pay]]</f>
        <v>0</v>
      </c>
      <c r="Q5677" s="205"/>
      <c r="R5677" s="70" t="e">
        <f>VLOOKUP(Table7[[#This Row],[Patient PHN]],'[1]MASTER LIST'!$C:$D,2,FALSE)</f>
        <v>#N/A</v>
      </c>
    </row>
    <row r="5678" spans="1:18" x14ac:dyDescent="0.25">
      <c r="A5678" s="202"/>
      <c r="B5678" s="203"/>
      <c r="C5678" s="204"/>
      <c r="D5678" s="204"/>
      <c r="E5678" s="204"/>
      <c r="F5678" s="204"/>
      <c r="G5678" s="204"/>
      <c r="H5678" s="131"/>
      <c r="I5678" s="204"/>
      <c r="J5678" s="204"/>
      <c r="K5678" s="205"/>
      <c r="L5678" s="205"/>
      <c r="M5678" s="205"/>
      <c r="N5678" s="227">
        <f>Table7[[#This Row],[Drug Cost]]+Table7[[#This Row],[Drug Markup]]+Table7[[#This Row],[Drug Dispensing Fee]]</f>
        <v>0</v>
      </c>
      <c r="O5678" s="132"/>
      <c r="P5678" s="205">
        <f>Table7[[#This Row],[Total Drug Cost]]-Table7[[#This Row],[Total Third-party Pay]]</f>
        <v>0</v>
      </c>
      <c r="Q5678" s="205"/>
      <c r="R5678" s="70" t="e">
        <f>VLOOKUP(Table7[[#This Row],[Patient PHN]],'[1]MASTER LIST'!$C:$D,2,FALSE)</f>
        <v>#N/A</v>
      </c>
    </row>
    <row r="5679" spans="1:18" x14ac:dyDescent="0.25">
      <c r="A5679" s="202"/>
      <c r="B5679" s="203"/>
      <c r="C5679" s="204"/>
      <c r="D5679" s="204"/>
      <c r="E5679" s="204"/>
      <c r="F5679" s="204"/>
      <c r="G5679" s="204"/>
      <c r="H5679" s="131"/>
      <c r="I5679" s="204"/>
      <c r="J5679" s="204"/>
      <c r="K5679" s="205"/>
      <c r="L5679" s="205"/>
      <c r="M5679" s="205"/>
      <c r="N5679" s="227">
        <f>Table7[[#This Row],[Drug Cost]]+Table7[[#This Row],[Drug Markup]]+Table7[[#This Row],[Drug Dispensing Fee]]</f>
        <v>0</v>
      </c>
      <c r="O5679" s="132"/>
      <c r="P5679" s="205">
        <f>Table7[[#This Row],[Total Drug Cost]]-Table7[[#This Row],[Total Third-party Pay]]</f>
        <v>0</v>
      </c>
      <c r="Q5679" s="205"/>
      <c r="R5679" s="70" t="e">
        <f>VLOOKUP(Table7[[#This Row],[Patient PHN]],'[1]MASTER LIST'!$C:$D,2,FALSE)</f>
        <v>#N/A</v>
      </c>
    </row>
    <row r="5680" spans="1:18" x14ac:dyDescent="0.25">
      <c r="A5680" s="202"/>
      <c r="B5680" s="203"/>
      <c r="C5680" s="204"/>
      <c r="D5680" s="204"/>
      <c r="E5680" s="204"/>
      <c r="F5680" s="204"/>
      <c r="G5680" s="204"/>
      <c r="H5680" s="131"/>
      <c r="I5680" s="204"/>
      <c r="J5680" s="204"/>
      <c r="K5680" s="205"/>
      <c r="L5680" s="205"/>
      <c r="M5680" s="205"/>
      <c r="N5680" s="227">
        <f>Table7[[#This Row],[Drug Cost]]+Table7[[#This Row],[Drug Markup]]+Table7[[#This Row],[Drug Dispensing Fee]]</f>
        <v>0</v>
      </c>
      <c r="O5680" s="132"/>
      <c r="P5680" s="205">
        <f>Table7[[#This Row],[Total Drug Cost]]-Table7[[#This Row],[Total Third-party Pay]]</f>
        <v>0</v>
      </c>
      <c r="Q5680" s="205"/>
      <c r="R5680" s="70" t="e">
        <f>VLOOKUP(Table7[[#This Row],[Patient PHN]],'[1]MASTER LIST'!$C:$D,2,FALSE)</f>
        <v>#N/A</v>
      </c>
    </row>
    <row r="5681" spans="1:18" x14ac:dyDescent="0.25">
      <c r="A5681" s="202"/>
      <c r="B5681" s="203"/>
      <c r="C5681" s="204"/>
      <c r="D5681" s="204"/>
      <c r="E5681" s="204"/>
      <c r="F5681" s="204"/>
      <c r="G5681" s="204"/>
      <c r="H5681" s="131"/>
      <c r="I5681" s="204"/>
      <c r="J5681" s="204"/>
      <c r="K5681" s="205"/>
      <c r="L5681" s="205"/>
      <c r="M5681" s="205"/>
      <c r="N5681" s="227">
        <f>Table7[[#This Row],[Drug Cost]]+Table7[[#This Row],[Drug Markup]]+Table7[[#This Row],[Drug Dispensing Fee]]</f>
        <v>0</v>
      </c>
      <c r="O5681" s="132"/>
      <c r="P5681" s="205">
        <f>Table7[[#This Row],[Total Drug Cost]]-Table7[[#This Row],[Total Third-party Pay]]</f>
        <v>0</v>
      </c>
      <c r="Q5681" s="205"/>
      <c r="R5681" s="70" t="e">
        <f>VLOOKUP(Table7[[#This Row],[Patient PHN]],'[1]MASTER LIST'!$C:$D,2,FALSE)</f>
        <v>#N/A</v>
      </c>
    </row>
    <row r="5682" spans="1:18" x14ac:dyDescent="0.25">
      <c r="A5682" s="202"/>
      <c r="B5682" s="203"/>
      <c r="C5682" s="204"/>
      <c r="D5682" s="204"/>
      <c r="E5682" s="204"/>
      <c r="F5682" s="204"/>
      <c r="G5682" s="204"/>
      <c r="H5682" s="131"/>
      <c r="I5682" s="204"/>
      <c r="J5682" s="204"/>
      <c r="K5682" s="205"/>
      <c r="L5682" s="205"/>
      <c r="M5682" s="205"/>
      <c r="N5682" s="227">
        <f>Table7[[#This Row],[Drug Cost]]+Table7[[#This Row],[Drug Markup]]+Table7[[#This Row],[Drug Dispensing Fee]]</f>
        <v>0</v>
      </c>
      <c r="O5682" s="132"/>
      <c r="P5682" s="205">
        <f>Table7[[#This Row],[Total Drug Cost]]-Table7[[#This Row],[Total Third-party Pay]]</f>
        <v>0</v>
      </c>
      <c r="Q5682" s="205"/>
      <c r="R5682" s="70" t="e">
        <f>VLOOKUP(Table7[[#This Row],[Patient PHN]],'[1]MASTER LIST'!$C:$D,2,FALSE)</f>
        <v>#N/A</v>
      </c>
    </row>
    <row r="5683" spans="1:18" x14ac:dyDescent="0.25">
      <c r="A5683" s="202"/>
      <c r="B5683" s="203"/>
      <c r="C5683" s="204"/>
      <c r="D5683" s="204"/>
      <c r="E5683" s="204"/>
      <c r="F5683" s="204"/>
      <c r="G5683" s="204"/>
      <c r="H5683" s="131"/>
      <c r="I5683" s="204"/>
      <c r="J5683" s="204"/>
      <c r="K5683" s="205"/>
      <c r="L5683" s="205"/>
      <c r="M5683" s="205"/>
      <c r="N5683" s="227">
        <f>Table7[[#This Row],[Drug Cost]]+Table7[[#This Row],[Drug Markup]]+Table7[[#This Row],[Drug Dispensing Fee]]</f>
        <v>0</v>
      </c>
      <c r="O5683" s="132"/>
      <c r="P5683" s="205">
        <f>Table7[[#This Row],[Total Drug Cost]]-Table7[[#This Row],[Total Third-party Pay]]</f>
        <v>0</v>
      </c>
      <c r="Q5683" s="205"/>
      <c r="R5683" s="70" t="e">
        <f>VLOOKUP(Table7[[#This Row],[Patient PHN]],'[1]MASTER LIST'!$C:$D,2,FALSE)</f>
        <v>#N/A</v>
      </c>
    </row>
    <row r="5684" spans="1:18" x14ac:dyDescent="0.25">
      <c r="A5684" s="202"/>
      <c r="B5684" s="203"/>
      <c r="C5684" s="204"/>
      <c r="D5684" s="204"/>
      <c r="E5684" s="204"/>
      <c r="F5684" s="204"/>
      <c r="G5684" s="204"/>
      <c r="H5684" s="131"/>
      <c r="I5684" s="204"/>
      <c r="J5684" s="204"/>
      <c r="K5684" s="205"/>
      <c r="L5684" s="205"/>
      <c r="M5684" s="205"/>
      <c r="N5684" s="227">
        <f>Table7[[#This Row],[Drug Cost]]+Table7[[#This Row],[Drug Markup]]+Table7[[#This Row],[Drug Dispensing Fee]]</f>
        <v>0</v>
      </c>
      <c r="O5684" s="132"/>
      <c r="P5684" s="205">
        <f>Table7[[#This Row],[Total Drug Cost]]-Table7[[#This Row],[Total Third-party Pay]]</f>
        <v>0</v>
      </c>
      <c r="Q5684" s="205"/>
      <c r="R5684" s="70" t="e">
        <f>VLOOKUP(Table7[[#This Row],[Patient PHN]],'[1]MASTER LIST'!$C:$D,2,FALSE)</f>
        <v>#N/A</v>
      </c>
    </row>
    <row r="5685" spans="1:18" x14ac:dyDescent="0.25">
      <c r="A5685" s="202"/>
      <c r="B5685" s="203"/>
      <c r="C5685" s="204"/>
      <c r="D5685" s="204"/>
      <c r="E5685" s="204"/>
      <c r="F5685" s="204"/>
      <c r="G5685" s="204"/>
      <c r="H5685" s="131"/>
      <c r="I5685" s="204"/>
      <c r="J5685" s="204"/>
      <c r="K5685" s="205"/>
      <c r="L5685" s="205"/>
      <c r="M5685" s="205"/>
      <c r="N5685" s="227">
        <f>Table7[[#This Row],[Drug Cost]]+Table7[[#This Row],[Drug Markup]]+Table7[[#This Row],[Drug Dispensing Fee]]</f>
        <v>0</v>
      </c>
      <c r="O5685" s="132"/>
      <c r="P5685" s="205">
        <f>Table7[[#This Row],[Total Drug Cost]]-Table7[[#This Row],[Total Third-party Pay]]</f>
        <v>0</v>
      </c>
      <c r="Q5685" s="205"/>
      <c r="R5685" s="70" t="e">
        <f>VLOOKUP(Table7[[#This Row],[Patient PHN]],'[1]MASTER LIST'!$C:$D,2,FALSE)</f>
        <v>#N/A</v>
      </c>
    </row>
    <row r="5686" spans="1:18" x14ac:dyDescent="0.25">
      <c r="A5686" s="202"/>
      <c r="B5686" s="203"/>
      <c r="C5686" s="204"/>
      <c r="D5686" s="204"/>
      <c r="E5686" s="204"/>
      <c r="F5686" s="204"/>
      <c r="G5686" s="204"/>
      <c r="H5686" s="131"/>
      <c r="I5686" s="204"/>
      <c r="J5686" s="204"/>
      <c r="K5686" s="205"/>
      <c r="L5686" s="205"/>
      <c r="M5686" s="205"/>
      <c r="N5686" s="227">
        <f>Table7[[#This Row],[Drug Cost]]+Table7[[#This Row],[Drug Markup]]+Table7[[#This Row],[Drug Dispensing Fee]]</f>
        <v>0</v>
      </c>
      <c r="O5686" s="132"/>
      <c r="P5686" s="205">
        <f>Table7[[#This Row],[Total Drug Cost]]-Table7[[#This Row],[Total Third-party Pay]]</f>
        <v>0</v>
      </c>
      <c r="Q5686" s="205"/>
      <c r="R5686" s="70" t="e">
        <f>VLOOKUP(Table7[[#This Row],[Patient PHN]],'[1]MASTER LIST'!$C:$D,2,FALSE)</f>
        <v>#N/A</v>
      </c>
    </row>
    <row r="5687" spans="1:18" x14ac:dyDescent="0.25">
      <c r="A5687" s="202"/>
      <c r="B5687" s="203"/>
      <c r="C5687" s="204"/>
      <c r="D5687" s="204"/>
      <c r="E5687" s="204"/>
      <c r="F5687" s="204"/>
      <c r="G5687" s="204"/>
      <c r="H5687" s="131"/>
      <c r="I5687" s="204"/>
      <c r="J5687" s="204"/>
      <c r="K5687" s="205"/>
      <c r="L5687" s="205"/>
      <c r="M5687" s="205"/>
      <c r="N5687" s="227">
        <f>Table7[[#This Row],[Drug Cost]]+Table7[[#This Row],[Drug Markup]]+Table7[[#This Row],[Drug Dispensing Fee]]</f>
        <v>0</v>
      </c>
      <c r="O5687" s="132"/>
      <c r="P5687" s="205">
        <f>Table7[[#This Row],[Total Drug Cost]]-Table7[[#This Row],[Total Third-party Pay]]</f>
        <v>0</v>
      </c>
      <c r="Q5687" s="205"/>
      <c r="R5687" s="70" t="e">
        <f>VLOOKUP(Table7[[#This Row],[Patient PHN]],'[1]MASTER LIST'!$C:$D,2,FALSE)</f>
        <v>#N/A</v>
      </c>
    </row>
    <row r="5688" spans="1:18" x14ac:dyDescent="0.25">
      <c r="A5688" s="202"/>
      <c r="B5688" s="203"/>
      <c r="C5688" s="204"/>
      <c r="D5688" s="204"/>
      <c r="E5688" s="204"/>
      <c r="F5688" s="204"/>
      <c r="G5688" s="204"/>
      <c r="H5688" s="131"/>
      <c r="I5688" s="204"/>
      <c r="J5688" s="204"/>
      <c r="K5688" s="205"/>
      <c r="L5688" s="205"/>
      <c r="M5688" s="205"/>
      <c r="N5688" s="227">
        <f>Table7[[#This Row],[Drug Cost]]+Table7[[#This Row],[Drug Markup]]+Table7[[#This Row],[Drug Dispensing Fee]]</f>
        <v>0</v>
      </c>
      <c r="O5688" s="132"/>
      <c r="P5688" s="205">
        <f>Table7[[#This Row],[Total Drug Cost]]-Table7[[#This Row],[Total Third-party Pay]]</f>
        <v>0</v>
      </c>
      <c r="Q5688" s="205"/>
      <c r="R5688" s="70" t="e">
        <f>VLOOKUP(Table7[[#This Row],[Patient PHN]],'[1]MASTER LIST'!$C:$D,2,FALSE)</f>
        <v>#N/A</v>
      </c>
    </row>
    <row r="5689" spans="1:18" x14ac:dyDescent="0.25">
      <c r="A5689" s="202"/>
      <c r="B5689" s="203"/>
      <c r="C5689" s="204"/>
      <c r="D5689" s="204"/>
      <c r="E5689" s="204"/>
      <c r="F5689" s="204"/>
      <c r="G5689" s="204"/>
      <c r="H5689" s="131"/>
      <c r="I5689" s="204"/>
      <c r="J5689" s="204"/>
      <c r="K5689" s="205"/>
      <c r="L5689" s="205"/>
      <c r="M5689" s="205"/>
      <c r="N5689" s="227">
        <f>Table7[[#This Row],[Drug Cost]]+Table7[[#This Row],[Drug Markup]]+Table7[[#This Row],[Drug Dispensing Fee]]</f>
        <v>0</v>
      </c>
      <c r="O5689" s="132"/>
      <c r="P5689" s="205">
        <f>Table7[[#This Row],[Total Drug Cost]]-Table7[[#This Row],[Total Third-party Pay]]</f>
        <v>0</v>
      </c>
      <c r="Q5689" s="205"/>
      <c r="R5689" s="70" t="e">
        <f>VLOOKUP(Table7[[#This Row],[Patient PHN]],'[1]MASTER LIST'!$C:$D,2,FALSE)</f>
        <v>#N/A</v>
      </c>
    </row>
    <row r="5690" spans="1:18" x14ac:dyDescent="0.25">
      <c r="A5690" s="202"/>
      <c r="B5690" s="203"/>
      <c r="C5690" s="204"/>
      <c r="D5690" s="204"/>
      <c r="E5690" s="204"/>
      <c r="F5690" s="204"/>
      <c r="G5690" s="204"/>
      <c r="H5690" s="131"/>
      <c r="I5690" s="204"/>
      <c r="J5690" s="204"/>
      <c r="K5690" s="205"/>
      <c r="L5690" s="205"/>
      <c r="M5690" s="205"/>
      <c r="N5690" s="227">
        <f>Table7[[#This Row],[Drug Cost]]+Table7[[#This Row],[Drug Markup]]+Table7[[#This Row],[Drug Dispensing Fee]]</f>
        <v>0</v>
      </c>
      <c r="O5690" s="132"/>
      <c r="P5690" s="205">
        <f>Table7[[#This Row],[Total Drug Cost]]-Table7[[#This Row],[Total Third-party Pay]]</f>
        <v>0</v>
      </c>
      <c r="Q5690" s="205"/>
      <c r="R5690" s="70" t="e">
        <f>VLOOKUP(Table7[[#This Row],[Patient PHN]],'[1]MASTER LIST'!$C:$D,2,FALSE)</f>
        <v>#N/A</v>
      </c>
    </row>
    <row r="5691" spans="1:18" x14ac:dyDescent="0.25">
      <c r="A5691" s="202"/>
      <c r="B5691" s="203"/>
      <c r="C5691" s="204"/>
      <c r="D5691" s="204"/>
      <c r="E5691" s="204"/>
      <c r="F5691" s="204"/>
      <c r="G5691" s="204"/>
      <c r="H5691" s="131"/>
      <c r="I5691" s="204"/>
      <c r="J5691" s="204"/>
      <c r="K5691" s="205"/>
      <c r="L5691" s="205"/>
      <c r="M5691" s="205"/>
      <c r="N5691" s="227">
        <f>Table7[[#This Row],[Drug Cost]]+Table7[[#This Row],[Drug Markup]]+Table7[[#This Row],[Drug Dispensing Fee]]</f>
        <v>0</v>
      </c>
      <c r="O5691" s="132"/>
      <c r="P5691" s="205">
        <f>Table7[[#This Row],[Total Drug Cost]]-Table7[[#This Row],[Total Third-party Pay]]</f>
        <v>0</v>
      </c>
      <c r="Q5691" s="205"/>
      <c r="R5691" s="70" t="e">
        <f>VLOOKUP(Table7[[#This Row],[Patient PHN]],'[1]MASTER LIST'!$C:$D,2,FALSE)</f>
        <v>#N/A</v>
      </c>
    </row>
    <row r="5692" spans="1:18" x14ac:dyDescent="0.25">
      <c r="A5692" s="202"/>
      <c r="B5692" s="203"/>
      <c r="C5692" s="204"/>
      <c r="D5692" s="204"/>
      <c r="E5692" s="204"/>
      <c r="F5692" s="204"/>
      <c r="G5692" s="204"/>
      <c r="H5692" s="131"/>
      <c r="I5692" s="204"/>
      <c r="J5692" s="204"/>
      <c r="K5692" s="205"/>
      <c r="L5692" s="205"/>
      <c r="M5692" s="205"/>
      <c r="N5692" s="227">
        <f>Table7[[#This Row],[Drug Cost]]+Table7[[#This Row],[Drug Markup]]+Table7[[#This Row],[Drug Dispensing Fee]]</f>
        <v>0</v>
      </c>
      <c r="O5692" s="132"/>
      <c r="P5692" s="205">
        <f>Table7[[#This Row],[Total Drug Cost]]-Table7[[#This Row],[Total Third-party Pay]]</f>
        <v>0</v>
      </c>
      <c r="Q5692" s="205"/>
      <c r="R5692" s="70" t="e">
        <f>VLOOKUP(Table7[[#This Row],[Patient PHN]],'[1]MASTER LIST'!$C:$D,2,FALSE)</f>
        <v>#N/A</v>
      </c>
    </row>
    <row r="5693" spans="1:18" x14ac:dyDescent="0.25">
      <c r="A5693" s="202"/>
      <c r="B5693" s="203"/>
      <c r="C5693" s="204"/>
      <c r="D5693" s="204"/>
      <c r="E5693" s="204"/>
      <c r="F5693" s="204"/>
      <c r="G5693" s="204"/>
      <c r="H5693" s="131"/>
      <c r="I5693" s="204"/>
      <c r="J5693" s="204"/>
      <c r="K5693" s="205"/>
      <c r="L5693" s="205"/>
      <c r="M5693" s="205"/>
      <c r="N5693" s="227">
        <f>Table7[[#This Row],[Drug Cost]]+Table7[[#This Row],[Drug Markup]]+Table7[[#This Row],[Drug Dispensing Fee]]</f>
        <v>0</v>
      </c>
      <c r="O5693" s="132"/>
      <c r="P5693" s="205">
        <f>Table7[[#This Row],[Total Drug Cost]]-Table7[[#This Row],[Total Third-party Pay]]</f>
        <v>0</v>
      </c>
      <c r="Q5693" s="205"/>
      <c r="R5693" s="70" t="e">
        <f>VLOOKUP(Table7[[#This Row],[Patient PHN]],'[1]MASTER LIST'!$C:$D,2,FALSE)</f>
        <v>#N/A</v>
      </c>
    </row>
    <row r="5694" spans="1:18" x14ac:dyDescent="0.25">
      <c r="A5694" s="202"/>
      <c r="B5694" s="203"/>
      <c r="C5694" s="204"/>
      <c r="D5694" s="204"/>
      <c r="E5694" s="204"/>
      <c r="F5694" s="204"/>
      <c r="G5694" s="204"/>
      <c r="H5694" s="131"/>
      <c r="I5694" s="204"/>
      <c r="J5694" s="204"/>
      <c r="K5694" s="205"/>
      <c r="L5694" s="205"/>
      <c r="M5694" s="205"/>
      <c r="N5694" s="227">
        <f>Table7[[#This Row],[Drug Cost]]+Table7[[#This Row],[Drug Markup]]+Table7[[#This Row],[Drug Dispensing Fee]]</f>
        <v>0</v>
      </c>
      <c r="O5694" s="132"/>
      <c r="P5694" s="205">
        <f>Table7[[#This Row],[Total Drug Cost]]-Table7[[#This Row],[Total Third-party Pay]]</f>
        <v>0</v>
      </c>
      <c r="Q5694" s="205"/>
      <c r="R5694" s="70" t="e">
        <f>VLOOKUP(Table7[[#This Row],[Patient PHN]],'[1]MASTER LIST'!$C:$D,2,FALSE)</f>
        <v>#N/A</v>
      </c>
    </row>
    <row r="5695" spans="1:18" x14ac:dyDescent="0.25">
      <c r="A5695" s="202"/>
      <c r="B5695" s="203"/>
      <c r="C5695" s="204"/>
      <c r="D5695" s="204"/>
      <c r="E5695" s="204"/>
      <c r="F5695" s="204"/>
      <c r="G5695" s="204"/>
      <c r="H5695" s="131"/>
      <c r="I5695" s="204"/>
      <c r="J5695" s="204"/>
      <c r="K5695" s="205"/>
      <c r="L5695" s="205"/>
      <c r="M5695" s="205"/>
      <c r="N5695" s="227">
        <f>Table7[[#This Row],[Drug Cost]]+Table7[[#This Row],[Drug Markup]]+Table7[[#This Row],[Drug Dispensing Fee]]</f>
        <v>0</v>
      </c>
      <c r="O5695" s="132"/>
      <c r="P5695" s="205">
        <f>Table7[[#This Row],[Total Drug Cost]]-Table7[[#This Row],[Total Third-party Pay]]</f>
        <v>0</v>
      </c>
      <c r="Q5695" s="205"/>
      <c r="R5695" s="70" t="e">
        <f>VLOOKUP(Table7[[#This Row],[Patient PHN]],'[1]MASTER LIST'!$C:$D,2,FALSE)</f>
        <v>#N/A</v>
      </c>
    </row>
    <row r="5696" spans="1:18" x14ac:dyDescent="0.25">
      <c r="A5696" s="202"/>
      <c r="B5696" s="203"/>
      <c r="C5696" s="204"/>
      <c r="D5696" s="204"/>
      <c r="E5696" s="204"/>
      <c r="F5696" s="204"/>
      <c r="G5696" s="204"/>
      <c r="H5696" s="131"/>
      <c r="I5696" s="204"/>
      <c r="J5696" s="204"/>
      <c r="K5696" s="205"/>
      <c r="L5696" s="205"/>
      <c r="M5696" s="205"/>
      <c r="N5696" s="227">
        <f>Table7[[#This Row],[Drug Cost]]+Table7[[#This Row],[Drug Markup]]+Table7[[#This Row],[Drug Dispensing Fee]]</f>
        <v>0</v>
      </c>
      <c r="O5696" s="132"/>
      <c r="P5696" s="205">
        <f>Table7[[#This Row],[Total Drug Cost]]-Table7[[#This Row],[Total Third-party Pay]]</f>
        <v>0</v>
      </c>
      <c r="Q5696" s="205"/>
      <c r="R5696" s="70" t="e">
        <f>VLOOKUP(Table7[[#This Row],[Patient PHN]],'[1]MASTER LIST'!$C:$D,2,FALSE)</f>
        <v>#N/A</v>
      </c>
    </row>
    <row r="5697" spans="1:18" x14ac:dyDescent="0.25">
      <c r="A5697" s="202"/>
      <c r="B5697" s="203"/>
      <c r="C5697" s="204"/>
      <c r="D5697" s="204"/>
      <c r="E5697" s="204"/>
      <c r="F5697" s="204"/>
      <c r="G5697" s="204"/>
      <c r="H5697" s="131"/>
      <c r="I5697" s="204"/>
      <c r="J5697" s="204"/>
      <c r="K5697" s="205"/>
      <c r="L5697" s="205"/>
      <c r="M5697" s="205"/>
      <c r="N5697" s="227">
        <f>Table7[[#This Row],[Drug Cost]]+Table7[[#This Row],[Drug Markup]]+Table7[[#This Row],[Drug Dispensing Fee]]</f>
        <v>0</v>
      </c>
      <c r="O5697" s="132"/>
      <c r="P5697" s="205">
        <f>Table7[[#This Row],[Total Drug Cost]]-Table7[[#This Row],[Total Third-party Pay]]</f>
        <v>0</v>
      </c>
      <c r="Q5697" s="205"/>
      <c r="R5697" s="70" t="e">
        <f>VLOOKUP(Table7[[#This Row],[Patient PHN]],'[1]MASTER LIST'!$C:$D,2,FALSE)</f>
        <v>#N/A</v>
      </c>
    </row>
    <row r="5698" spans="1:18" x14ac:dyDescent="0.25">
      <c r="A5698" s="202"/>
      <c r="B5698" s="203"/>
      <c r="C5698" s="204"/>
      <c r="D5698" s="204"/>
      <c r="E5698" s="204"/>
      <c r="F5698" s="204"/>
      <c r="G5698" s="204"/>
      <c r="H5698" s="131"/>
      <c r="I5698" s="204"/>
      <c r="J5698" s="204"/>
      <c r="K5698" s="205"/>
      <c r="L5698" s="205"/>
      <c r="M5698" s="205"/>
      <c r="N5698" s="227">
        <f>Table7[[#This Row],[Drug Cost]]+Table7[[#This Row],[Drug Markup]]+Table7[[#This Row],[Drug Dispensing Fee]]</f>
        <v>0</v>
      </c>
      <c r="O5698" s="132"/>
      <c r="P5698" s="205">
        <f>Table7[[#This Row],[Total Drug Cost]]-Table7[[#This Row],[Total Third-party Pay]]</f>
        <v>0</v>
      </c>
      <c r="Q5698" s="205"/>
      <c r="R5698" s="70" t="e">
        <f>VLOOKUP(Table7[[#This Row],[Patient PHN]],'[1]MASTER LIST'!$C:$D,2,FALSE)</f>
        <v>#N/A</v>
      </c>
    </row>
    <row r="5699" spans="1:18" x14ac:dyDescent="0.25">
      <c r="A5699" s="202"/>
      <c r="B5699" s="203"/>
      <c r="C5699" s="204"/>
      <c r="D5699" s="204"/>
      <c r="E5699" s="204"/>
      <c r="F5699" s="204"/>
      <c r="G5699" s="204"/>
      <c r="H5699" s="131"/>
      <c r="I5699" s="204"/>
      <c r="J5699" s="204"/>
      <c r="K5699" s="205"/>
      <c r="L5699" s="205"/>
      <c r="M5699" s="205"/>
      <c r="N5699" s="227">
        <f>Table7[[#This Row],[Drug Cost]]+Table7[[#This Row],[Drug Markup]]+Table7[[#This Row],[Drug Dispensing Fee]]</f>
        <v>0</v>
      </c>
      <c r="O5699" s="132"/>
      <c r="P5699" s="205">
        <f>Table7[[#This Row],[Total Drug Cost]]-Table7[[#This Row],[Total Third-party Pay]]</f>
        <v>0</v>
      </c>
      <c r="Q5699" s="205"/>
      <c r="R5699" s="70" t="e">
        <f>VLOOKUP(Table7[[#This Row],[Patient PHN]],'[1]MASTER LIST'!$C:$D,2,FALSE)</f>
        <v>#N/A</v>
      </c>
    </row>
    <row r="5700" spans="1:18" x14ac:dyDescent="0.25">
      <c r="A5700" s="202"/>
      <c r="B5700" s="203"/>
      <c r="C5700" s="204"/>
      <c r="D5700" s="204"/>
      <c r="E5700" s="204"/>
      <c r="F5700" s="204"/>
      <c r="G5700" s="204"/>
      <c r="H5700" s="131"/>
      <c r="I5700" s="204"/>
      <c r="J5700" s="204"/>
      <c r="K5700" s="205"/>
      <c r="L5700" s="205"/>
      <c r="M5700" s="205"/>
      <c r="N5700" s="227">
        <f>Table7[[#This Row],[Drug Cost]]+Table7[[#This Row],[Drug Markup]]+Table7[[#This Row],[Drug Dispensing Fee]]</f>
        <v>0</v>
      </c>
      <c r="O5700" s="132"/>
      <c r="P5700" s="205">
        <f>Table7[[#This Row],[Total Drug Cost]]-Table7[[#This Row],[Total Third-party Pay]]</f>
        <v>0</v>
      </c>
      <c r="Q5700" s="205"/>
      <c r="R5700" s="70" t="e">
        <f>VLOOKUP(Table7[[#This Row],[Patient PHN]],'[1]MASTER LIST'!$C:$D,2,FALSE)</f>
        <v>#N/A</v>
      </c>
    </row>
    <row r="5701" spans="1:18" x14ac:dyDescent="0.25">
      <c r="A5701" s="202"/>
      <c r="B5701" s="203"/>
      <c r="C5701" s="204"/>
      <c r="D5701" s="204"/>
      <c r="E5701" s="204"/>
      <c r="F5701" s="204"/>
      <c r="G5701" s="204"/>
      <c r="H5701" s="131"/>
      <c r="I5701" s="204"/>
      <c r="J5701" s="204"/>
      <c r="K5701" s="205"/>
      <c r="L5701" s="205"/>
      <c r="M5701" s="205"/>
      <c r="N5701" s="227">
        <f>Table7[[#This Row],[Drug Cost]]+Table7[[#This Row],[Drug Markup]]+Table7[[#This Row],[Drug Dispensing Fee]]</f>
        <v>0</v>
      </c>
      <c r="O5701" s="132"/>
      <c r="P5701" s="205">
        <f>Table7[[#This Row],[Total Drug Cost]]-Table7[[#This Row],[Total Third-party Pay]]</f>
        <v>0</v>
      </c>
      <c r="Q5701" s="205"/>
      <c r="R5701" s="70" t="e">
        <f>VLOOKUP(Table7[[#This Row],[Patient PHN]],'[1]MASTER LIST'!$C:$D,2,FALSE)</f>
        <v>#N/A</v>
      </c>
    </row>
    <row r="5702" spans="1:18" x14ac:dyDescent="0.25">
      <c r="A5702" s="202"/>
      <c r="B5702" s="203"/>
      <c r="C5702" s="204"/>
      <c r="D5702" s="204"/>
      <c r="E5702" s="204"/>
      <c r="F5702" s="204"/>
      <c r="G5702" s="204"/>
      <c r="H5702" s="131"/>
      <c r="I5702" s="204"/>
      <c r="J5702" s="204"/>
      <c r="K5702" s="205"/>
      <c r="L5702" s="205"/>
      <c r="M5702" s="205"/>
      <c r="N5702" s="227">
        <f>Table7[[#This Row],[Drug Cost]]+Table7[[#This Row],[Drug Markup]]+Table7[[#This Row],[Drug Dispensing Fee]]</f>
        <v>0</v>
      </c>
      <c r="O5702" s="132"/>
      <c r="P5702" s="205">
        <f>Table7[[#This Row],[Total Drug Cost]]-Table7[[#This Row],[Total Third-party Pay]]</f>
        <v>0</v>
      </c>
      <c r="Q5702" s="205"/>
      <c r="R5702" s="70" t="e">
        <f>VLOOKUP(Table7[[#This Row],[Patient PHN]],'[1]MASTER LIST'!$C:$D,2,FALSE)</f>
        <v>#N/A</v>
      </c>
    </row>
    <row r="5703" spans="1:18" x14ac:dyDescent="0.25">
      <c r="A5703" s="202"/>
      <c r="B5703" s="203"/>
      <c r="C5703" s="204"/>
      <c r="D5703" s="204"/>
      <c r="E5703" s="204"/>
      <c r="F5703" s="204"/>
      <c r="G5703" s="204"/>
      <c r="H5703" s="131"/>
      <c r="I5703" s="204"/>
      <c r="J5703" s="204"/>
      <c r="K5703" s="205"/>
      <c r="L5703" s="205"/>
      <c r="M5703" s="205"/>
      <c r="N5703" s="227">
        <f>Table7[[#This Row],[Drug Cost]]+Table7[[#This Row],[Drug Markup]]+Table7[[#This Row],[Drug Dispensing Fee]]</f>
        <v>0</v>
      </c>
      <c r="O5703" s="132"/>
      <c r="P5703" s="205">
        <f>Table7[[#This Row],[Total Drug Cost]]-Table7[[#This Row],[Total Third-party Pay]]</f>
        <v>0</v>
      </c>
      <c r="Q5703" s="205"/>
      <c r="R5703" s="70" t="e">
        <f>VLOOKUP(Table7[[#This Row],[Patient PHN]],'[1]MASTER LIST'!$C:$D,2,FALSE)</f>
        <v>#N/A</v>
      </c>
    </row>
    <row r="5704" spans="1:18" x14ac:dyDescent="0.25">
      <c r="A5704" s="202"/>
      <c r="B5704" s="203"/>
      <c r="C5704" s="204"/>
      <c r="D5704" s="204"/>
      <c r="E5704" s="204"/>
      <c r="F5704" s="204"/>
      <c r="G5704" s="204"/>
      <c r="H5704" s="131"/>
      <c r="I5704" s="204"/>
      <c r="J5704" s="204"/>
      <c r="K5704" s="205"/>
      <c r="L5704" s="205"/>
      <c r="M5704" s="205"/>
      <c r="N5704" s="227">
        <f>Table7[[#This Row],[Drug Cost]]+Table7[[#This Row],[Drug Markup]]+Table7[[#This Row],[Drug Dispensing Fee]]</f>
        <v>0</v>
      </c>
      <c r="O5704" s="132"/>
      <c r="P5704" s="205">
        <f>Table7[[#This Row],[Total Drug Cost]]-Table7[[#This Row],[Total Third-party Pay]]</f>
        <v>0</v>
      </c>
      <c r="Q5704" s="205"/>
      <c r="R5704" s="70" t="e">
        <f>VLOOKUP(Table7[[#This Row],[Patient PHN]],'[1]MASTER LIST'!$C:$D,2,FALSE)</f>
        <v>#N/A</v>
      </c>
    </row>
    <row r="5705" spans="1:18" x14ac:dyDescent="0.25">
      <c r="A5705" s="202"/>
      <c r="B5705" s="203"/>
      <c r="C5705" s="204"/>
      <c r="D5705" s="204"/>
      <c r="E5705" s="204"/>
      <c r="F5705" s="204"/>
      <c r="G5705" s="204"/>
      <c r="H5705" s="131"/>
      <c r="I5705" s="204"/>
      <c r="J5705" s="204"/>
      <c r="K5705" s="205"/>
      <c r="L5705" s="205"/>
      <c r="M5705" s="205"/>
      <c r="N5705" s="227">
        <f>Table7[[#This Row],[Drug Cost]]+Table7[[#This Row],[Drug Markup]]+Table7[[#This Row],[Drug Dispensing Fee]]</f>
        <v>0</v>
      </c>
      <c r="O5705" s="132"/>
      <c r="P5705" s="205">
        <f>Table7[[#This Row],[Total Drug Cost]]-Table7[[#This Row],[Total Third-party Pay]]</f>
        <v>0</v>
      </c>
      <c r="Q5705" s="205"/>
      <c r="R5705" s="70" t="e">
        <f>VLOOKUP(Table7[[#This Row],[Patient PHN]],'[1]MASTER LIST'!$C:$D,2,FALSE)</f>
        <v>#N/A</v>
      </c>
    </row>
    <row r="5706" spans="1:18" x14ac:dyDescent="0.25">
      <c r="A5706" s="202"/>
      <c r="B5706" s="203"/>
      <c r="C5706" s="204"/>
      <c r="D5706" s="204"/>
      <c r="E5706" s="204"/>
      <c r="F5706" s="204"/>
      <c r="G5706" s="204"/>
      <c r="H5706" s="131"/>
      <c r="I5706" s="204"/>
      <c r="J5706" s="204"/>
      <c r="K5706" s="205"/>
      <c r="L5706" s="205"/>
      <c r="M5706" s="205"/>
      <c r="N5706" s="227">
        <f>Table7[[#This Row],[Drug Cost]]+Table7[[#This Row],[Drug Markup]]+Table7[[#This Row],[Drug Dispensing Fee]]</f>
        <v>0</v>
      </c>
      <c r="O5706" s="132"/>
      <c r="P5706" s="205">
        <f>Table7[[#This Row],[Total Drug Cost]]-Table7[[#This Row],[Total Third-party Pay]]</f>
        <v>0</v>
      </c>
      <c r="Q5706" s="205"/>
      <c r="R5706" s="70" t="e">
        <f>VLOOKUP(Table7[[#This Row],[Patient PHN]],'[1]MASTER LIST'!$C:$D,2,FALSE)</f>
        <v>#N/A</v>
      </c>
    </row>
    <row r="5707" spans="1:18" x14ac:dyDescent="0.25">
      <c r="A5707" s="202"/>
      <c r="B5707" s="203"/>
      <c r="C5707" s="204"/>
      <c r="D5707" s="204"/>
      <c r="E5707" s="204"/>
      <c r="F5707" s="204"/>
      <c r="G5707" s="204"/>
      <c r="H5707" s="131"/>
      <c r="I5707" s="204"/>
      <c r="J5707" s="204"/>
      <c r="K5707" s="205"/>
      <c r="L5707" s="205"/>
      <c r="M5707" s="205"/>
      <c r="N5707" s="227">
        <f>Table7[[#This Row],[Drug Cost]]+Table7[[#This Row],[Drug Markup]]+Table7[[#This Row],[Drug Dispensing Fee]]</f>
        <v>0</v>
      </c>
      <c r="O5707" s="132"/>
      <c r="P5707" s="205">
        <f>Table7[[#This Row],[Total Drug Cost]]-Table7[[#This Row],[Total Third-party Pay]]</f>
        <v>0</v>
      </c>
      <c r="Q5707" s="205"/>
      <c r="R5707" s="70" t="e">
        <f>VLOOKUP(Table7[[#This Row],[Patient PHN]],'[1]MASTER LIST'!$C:$D,2,FALSE)</f>
        <v>#N/A</v>
      </c>
    </row>
    <row r="5708" spans="1:18" x14ac:dyDescent="0.25">
      <c r="A5708" s="202"/>
      <c r="B5708" s="203"/>
      <c r="C5708" s="204"/>
      <c r="D5708" s="204"/>
      <c r="E5708" s="204"/>
      <c r="F5708" s="204"/>
      <c r="G5708" s="204"/>
      <c r="H5708" s="131"/>
      <c r="I5708" s="204"/>
      <c r="J5708" s="204"/>
      <c r="K5708" s="205"/>
      <c r="L5708" s="205"/>
      <c r="M5708" s="205"/>
      <c r="N5708" s="227">
        <f>Table7[[#This Row],[Drug Cost]]+Table7[[#This Row],[Drug Markup]]+Table7[[#This Row],[Drug Dispensing Fee]]</f>
        <v>0</v>
      </c>
      <c r="O5708" s="132"/>
      <c r="P5708" s="205">
        <f>Table7[[#This Row],[Total Drug Cost]]-Table7[[#This Row],[Total Third-party Pay]]</f>
        <v>0</v>
      </c>
      <c r="Q5708" s="205"/>
      <c r="R5708" s="70" t="e">
        <f>VLOOKUP(Table7[[#This Row],[Patient PHN]],'[1]MASTER LIST'!$C:$D,2,FALSE)</f>
        <v>#N/A</v>
      </c>
    </row>
    <row r="5709" spans="1:18" x14ac:dyDescent="0.25">
      <c r="A5709" s="202"/>
      <c r="B5709" s="203"/>
      <c r="C5709" s="204"/>
      <c r="D5709" s="204"/>
      <c r="E5709" s="204"/>
      <c r="F5709" s="204"/>
      <c r="G5709" s="204"/>
      <c r="H5709" s="131"/>
      <c r="I5709" s="204"/>
      <c r="J5709" s="204"/>
      <c r="K5709" s="205"/>
      <c r="L5709" s="205"/>
      <c r="M5709" s="205"/>
      <c r="N5709" s="227">
        <f>Table7[[#This Row],[Drug Cost]]+Table7[[#This Row],[Drug Markup]]+Table7[[#This Row],[Drug Dispensing Fee]]</f>
        <v>0</v>
      </c>
      <c r="O5709" s="132"/>
      <c r="P5709" s="205">
        <f>Table7[[#This Row],[Total Drug Cost]]-Table7[[#This Row],[Total Third-party Pay]]</f>
        <v>0</v>
      </c>
      <c r="Q5709" s="205"/>
      <c r="R5709" s="70" t="e">
        <f>VLOOKUP(Table7[[#This Row],[Patient PHN]],'[1]MASTER LIST'!$C:$D,2,FALSE)</f>
        <v>#N/A</v>
      </c>
    </row>
    <row r="5710" spans="1:18" x14ac:dyDescent="0.25">
      <c r="A5710" s="202"/>
      <c r="B5710" s="203"/>
      <c r="C5710" s="204"/>
      <c r="D5710" s="204"/>
      <c r="E5710" s="204"/>
      <c r="F5710" s="204"/>
      <c r="G5710" s="204"/>
      <c r="H5710" s="131"/>
      <c r="I5710" s="204"/>
      <c r="J5710" s="204"/>
      <c r="K5710" s="205"/>
      <c r="L5710" s="205"/>
      <c r="M5710" s="205"/>
      <c r="N5710" s="227">
        <f>Table7[[#This Row],[Drug Cost]]+Table7[[#This Row],[Drug Markup]]+Table7[[#This Row],[Drug Dispensing Fee]]</f>
        <v>0</v>
      </c>
      <c r="O5710" s="132"/>
      <c r="P5710" s="205">
        <f>Table7[[#This Row],[Total Drug Cost]]-Table7[[#This Row],[Total Third-party Pay]]</f>
        <v>0</v>
      </c>
      <c r="Q5710" s="205"/>
      <c r="R5710" s="70" t="e">
        <f>VLOOKUP(Table7[[#This Row],[Patient PHN]],'[1]MASTER LIST'!$C:$D,2,FALSE)</f>
        <v>#N/A</v>
      </c>
    </row>
    <row r="5711" spans="1:18" x14ac:dyDescent="0.25">
      <c r="A5711" s="202"/>
      <c r="B5711" s="203"/>
      <c r="C5711" s="204"/>
      <c r="D5711" s="204"/>
      <c r="E5711" s="204"/>
      <c r="F5711" s="204"/>
      <c r="G5711" s="204"/>
      <c r="H5711" s="131"/>
      <c r="I5711" s="204"/>
      <c r="J5711" s="204"/>
      <c r="K5711" s="205"/>
      <c r="L5711" s="205"/>
      <c r="M5711" s="205"/>
      <c r="N5711" s="227">
        <f>Table7[[#This Row],[Drug Cost]]+Table7[[#This Row],[Drug Markup]]+Table7[[#This Row],[Drug Dispensing Fee]]</f>
        <v>0</v>
      </c>
      <c r="O5711" s="132"/>
      <c r="P5711" s="205">
        <f>Table7[[#This Row],[Total Drug Cost]]-Table7[[#This Row],[Total Third-party Pay]]</f>
        <v>0</v>
      </c>
      <c r="Q5711" s="205"/>
      <c r="R5711" s="70" t="e">
        <f>VLOOKUP(Table7[[#This Row],[Patient PHN]],'[1]MASTER LIST'!$C:$D,2,FALSE)</f>
        <v>#N/A</v>
      </c>
    </row>
    <row r="5712" spans="1:18" x14ac:dyDescent="0.25">
      <c r="A5712" s="202"/>
      <c r="B5712" s="203"/>
      <c r="C5712" s="204"/>
      <c r="D5712" s="204"/>
      <c r="E5712" s="204"/>
      <c r="F5712" s="204"/>
      <c r="G5712" s="204"/>
      <c r="H5712" s="131"/>
      <c r="I5712" s="204"/>
      <c r="J5712" s="204"/>
      <c r="K5712" s="205"/>
      <c r="L5712" s="205"/>
      <c r="M5712" s="205"/>
      <c r="N5712" s="227">
        <f>Table7[[#This Row],[Drug Cost]]+Table7[[#This Row],[Drug Markup]]+Table7[[#This Row],[Drug Dispensing Fee]]</f>
        <v>0</v>
      </c>
      <c r="O5712" s="132"/>
      <c r="P5712" s="205">
        <f>Table7[[#This Row],[Total Drug Cost]]-Table7[[#This Row],[Total Third-party Pay]]</f>
        <v>0</v>
      </c>
      <c r="Q5712" s="205"/>
      <c r="R5712" s="70" t="e">
        <f>VLOOKUP(Table7[[#This Row],[Patient PHN]],'[1]MASTER LIST'!$C:$D,2,FALSE)</f>
        <v>#N/A</v>
      </c>
    </row>
    <row r="5713" spans="1:18" x14ac:dyDescent="0.25">
      <c r="A5713" s="202"/>
      <c r="B5713" s="203"/>
      <c r="C5713" s="204"/>
      <c r="D5713" s="204"/>
      <c r="E5713" s="204"/>
      <c r="F5713" s="204"/>
      <c r="G5713" s="204"/>
      <c r="H5713" s="131"/>
      <c r="I5713" s="204"/>
      <c r="J5713" s="204"/>
      <c r="K5713" s="205"/>
      <c r="L5713" s="205"/>
      <c r="M5713" s="205"/>
      <c r="N5713" s="227">
        <f>Table7[[#This Row],[Drug Cost]]+Table7[[#This Row],[Drug Markup]]+Table7[[#This Row],[Drug Dispensing Fee]]</f>
        <v>0</v>
      </c>
      <c r="O5713" s="132"/>
      <c r="P5713" s="205">
        <f>Table7[[#This Row],[Total Drug Cost]]-Table7[[#This Row],[Total Third-party Pay]]</f>
        <v>0</v>
      </c>
      <c r="Q5713" s="205"/>
      <c r="R5713" s="70" t="e">
        <f>VLOOKUP(Table7[[#This Row],[Patient PHN]],'[1]MASTER LIST'!$C:$D,2,FALSE)</f>
        <v>#N/A</v>
      </c>
    </row>
    <row r="5714" spans="1:18" x14ac:dyDescent="0.25">
      <c r="A5714" s="202"/>
      <c r="B5714" s="203"/>
      <c r="C5714" s="204"/>
      <c r="D5714" s="204"/>
      <c r="E5714" s="204"/>
      <c r="F5714" s="204"/>
      <c r="G5714" s="204"/>
      <c r="H5714" s="131"/>
      <c r="I5714" s="204"/>
      <c r="J5714" s="204"/>
      <c r="K5714" s="205"/>
      <c r="L5714" s="205"/>
      <c r="M5714" s="205"/>
      <c r="N5714" s="227">
        <f>Table7[[#This Row],[Drug Cost]]+Table7[[#This Row],[Drug Markup]]+Table7[[#This Row],[Drug Dispensing Fee]]</f>
        <v>0</v>
      </c>
      <c r="O5714" s="132"/>
      <c r="P5714" s="205">
        <f>Table7[[#This Row],[Total Drug Cost]]-Table7[[#This Row],[Total Third-party Pay]]</f>
        <v>0</v>
      </c>
      <c r="Q5714" s="205"/>
      <c r="R5714" s="70" t="e">
        <f>VLOOKUP(Table7[[#This Row],[Patient PHN]],'[1]MASTER LIST'!$C:$D,2,FALSE)</f>
        <v>#N/A</v>
      </c>
    </row>
    <row r="5715" spans="1:18" x14ac:dyDescent="0.25">
      <c r="A5715" s="202"/>
      <c r="B5715" s="203"/>
      <c r="C5715" s="204"/>
      <c r="D5715" s="204"/>
      <c r="E5715" s="204"/>
      <c r="F5715" s="204"/>
      <c r="G5715" s="204"/>
      <c r="H5715" s="131"/>
      <c r="I5715" s="204"/>
      <c r="J5715" s="204"/>
      <c r="K5715" s="205"/>
      <c r="L5715" s="205"/>
      <c r="M5715" s="205"/>
      <c r="N5715" s="227">
        <f>Table7[[#This Row],[Drug Cost]]+Table7[[#This Row],[Drug Markup]]+Table7[[#This Row],[Drug Dispensing Fee]]</f>
        <v>0</v>
      </c>
      <c r="O5715" s="132"/>
      <c r="P5715" s="205">
        <f>Table7[[#This Row],[Total Drug Cost]]-Table7[[#This Row],[Total Third-party Pay]]</f>
        <v>0</v>
      </c>
      <c r="Q5715" s="205"/>
      <c r="R5715" s="70" t="e">
        <f>VLOOKUP(Table7[[#This Row],[Patient PHN]],'[1]MASTER LIST'!$C:$D,2,FALSE)</f>
        <v>#N/A</v>
      </c>
    </row>
    <row r="5716" spans="1:18" x14ac:dyDescent="0.25">
      <c r="A5716" s="202"/>
      <c r="B5716" s="203"/>
      <c r="C5716" s="204"/>
      <c r="D5716" s="204"/>
      <c r="E5716" s="204"/>
      <c r="F5716" s="204"/>
      <c r="G5716" s="204"/>
      <c r="H5716" s="131"/>
      <c r="I5716" s="204"/>
      <c r="J5716" s="204"/>
      <c r="K5716" s="205"/>
      <c r="L5716" s="205"/>
      <c r="M5716" s="205"/>
      <c r="N5716" s="227">
        <f>Table7[[#This Row],[Drug Cost]]+Table7[[#This Row],[Drug Markup]]+Table7[[#This Row],[Drug Dispensing Fee]]</f>
        <v>0</v>
      </c>
      <c r="O5716" s="132"/>
      <c r="P5716" s="205">
        <f>Table7[[#This Row],[Total Drug Cost]]-Table7[[#This Row],[Total Third-party Pay]]</f>
        <v>0</v>
      </c>
      <c r="Q5716" s="205"/>
      <c r="R5716" s="70" t="e">
        <f>VLOOKUP(Table7[[#This Row],[Patient PHN]],'[1]MASTER LIST'!$C:$D,2,FALSE)</f>
        <v>#N/A</v>
      </c>
    </row>
    <row r="5717" spans="1:18" x14ac:dyDescent="0.25">
      <c r="A5717" s="202"/>
      <c r="B5717" s="203"/>
      <c r="C5717" s="204"/>
      <c r="D5717" s="204"/>
      <c r="E5717" s="204"/>
      <c r="F5717" s="204"/>
      <c r="G5717" s="204"/>
      <c r="H5717" s="131"/>
      <c r="I5717" s="204"/>
      <c r="J5717" s="204"/>
      <c r="K5717" s="205"/>
      <c r="L5717" s="205"/>
      <c r="M5717" s="205"/>
      <c r="N5717" s="227">
        <f>Table7[[#This Row],[Drug Cost]]+Table7[[#This Row],[Drug Markup]]+Table7[[#This Row],[Drug Dispensing Fee]]</f>
        <v>0</v>
      </c>
      <c r="O5717" s="132"/>
      <c r="P5717" s="205">
        <f>Table7[[#This Row],[Total Drug Cost]]-Table7[[#This Row],[Total Third-party Pay]]</f>
        <v>0</v>
      </c>
      <c r="Q5717" s="205"/>
      <c r="R5717" s="70" t="e">
        <f>VLOOKUP(Table7[[#This Row],[Patient PHN]],'[1]MASTER LIST'!$C:$D,2,FALSE)</f>
        <v>#N/A</v>
      </c>
    </row>
    <row r="5718" spans="1:18" x14ac:dyDescent="0.25">
      <c r="A5718" s="202"/>
      <c r="B5718" s="203"/>
      <c r="C5718" s="204"/>
      <c r="D5718" s="204"/>
      <c r="E5718" s="204"/>
      <c r="F5718" s="204"/>
      <c r="G5718" s="204"/>
      <c r="H5718" s="131"/>
      <c r="I5718" s="204"/>
      <c r="J5718" s="204"/>
      <c r="K5718" s="205"/>
      <c r="L5718" s="205"/>
      <c r="M5718" s="205"/>
      <c r="N5718" s="227">
        <f>Table7[[#This Row],[Drug Cost]]+Table7[[#This Row],[Drug Markup]]+Table7[[#This Row],[Drug Dispensing Fee]]</f>
        <v>0</v>
      </c>
      <c r="O5718" s="132"/>
      <c r="P5718" s="205">
        <f>Table7[[#This Row],[Total Drug Cost]]-Table7[[#This Row],[Total Third-party Pay]]</f>
        <v>0</v>
      </c>
      <c r="Q5718" s="205"/>
      <c r="R5718" s="70" t="e">
        <f>VLOOKUP(Table7[[#This Row],[Patient PHN]],'[1]MASTER LIST'!$C:$D,2,FALSE)</f>
        <v>#N/A</v>
      </c>
    </row>
    <row r="5719" spans="1:18" x14ac:dyDescent="0.25">
      <c r="A5719" s="202"/>
      <c r="B5719" s="203"/>
      <c r="C5719" s="204"/>
      <c r="D5719" s="204"/>
      <c r="E5719" s="204"/>
      <c r="F5719" s="204"/>
      <c r="G5719" s="204"/>
      <c r="H5719" s="131"/>
      <c r="I5719" s="204"/>
      <c r="J5719" s="204"/>
      <c r="K5719" s="205"/>
      <c r="L5719" s="205"/>
      <c r="M5719" s="205"/>
      <c r="N5719" s="227">
        <f>Table7[[#This Row],[Drug Cost]]+Table7[[#This Row],[Drug Markup]]+Table7[[#This Row],[Drug Dispensing Fee]]</f>
        <v>0</v>
      </c>
      <c r="O5719" s="132"/>
      <c r="P5719" s="205">
        <f>Table7[[#This Row],[Total Drug Cost]]-Table7[[#This Row],[Total Third-party Pay]]</f>
        <v>0</v>
      </c>
      <c r="Q5719" s="205"/>
      <c r="R5719" s="70" t="e">
        <f>VLOOKUP(Table7[[#This Row],[Patient PHN]],'[1]MASTER LIST'!$C:$D,2,FALSE)</f>
        <v>#N/A</v>
      </c>
    </row>
    <row r="5720" spans="1:18" x14ac:dyDescent="0.25">
      <c r="A5720" s="202"/>
      <c r="B5720" s="203"/>
      <c r="C5720" s="204"/>
      <c r="D5720" s="204"/>
      <c r="E5720" s="204"/>
      <c r="F5720" s="204"/>
      <c r="G5720" s="204"/>
      <c r="H5720" s="131"/>
      <c r="I5720" s="204"/>
      <c r="J5720" s="204"/>
      <c r="K5720" s="205"/>
      <c r="L5720" s="205"/>
      <c r="M5720" s="205"/>
      <c r="N5720" s="227">
        <f>Table7[[#This Row],[Drug Cost]]+Table7[[#This Row],[Drug Markup]]+Table7[[#This Row],[Drug Dispensing Fee]]</f>
        <v>0</v>
      </c>
      <c r="O5720" s="132"/>
      <c r="P5720" s="205">
        <f>Table7[[#This Row],[Total Drug Cost]]-Table7[[#This Row],[Total Third-party Pay]]</f>
        <v>0</v>
      </c>
      <c r="Q5720" s="205"/>
      <c r="R5720" s="70" t="e">
        <f>VLOOKUP(Table7[[#This Row],[Patient PHN]],'[1]MASTER LIST'!$C:$D,2,FALSE)</f>
        <v>#N/A</v>
      </c>
    </row>
    <row r="5721" spans="1:18" x14ac:dyDescent="0.25">
      <c r="A5721" s="202"/>
      <c r="B5721" s="203"/>
      <c r="C5721" s="204"/>
      <c r="D5721" s="204"/>
      <c r="E5721" s="204"/>
      <c r="F5721" s="204"/>
      <c r="G5721" s="204"/>
      <c r="H5721" s="131"/>
      <c r="I5721" s="204"/>
      <c r="J5721" s="204"/>
      <c r="K5721" s="205"/>
      <c r="L5721" s="205"/>
      <c r="M5721" s="205"/>
      <c r="N5721" s="227">
        <f>Table7[[#This Row],[Drug Cost]]+Table7[[#This Row],[Drug Markup]]+Table7[[#This Row],[Drug Dispensing Fee]]</f>
        <v>0</v>
      </c>
      <c r="O5721" s="132"/>
      <c r="P5721" s="205">
        <f>Table7[[#This Row],[Total Drug Cost]]-Table7[[#This Row],[Total Third-party Pay]]</f>
        <v>0</v>
      </c>
      <c r="Q5721" s="205"/>
      <c r="R5721" s="70" t="e">
        <f>VLOOKUP(Table7[[#This Row],[Patient PHN]],'[1]MASTER LIST'!$C:$D,2,FALSE)</f>
        <v>#N/A</v>
      </c>
    </row>
    <row r="5722" spans="1:18" x14ac:dyDescent="0.25">
      <c r="A5722" s="202"/>
      <c r="B5722" s="203"/>
      <c r="C5722" s="204"/>
      <c r="D5722" s="204"/>
      <c r="E5722" s="204"/>
      <c r="F5722" s="204"/>
      <c r="G5722" s="204"/>
      <c r="H5722" s="131"/>
      <c r="I5722" s="204"/>
      <c r="J5722" s="204"/>
      <c r="K5722" s="205"/>
      <c r="L5722" s="205"/>
      <c r="M5722" s="205"/>
      <c r="N5722" s="227">
        <f>Table7[[#This Row],[Drug Cost]]+Table7[[#This Row],[Drug Markup]]+Table7[[#This Row],[Drug Dispensing Fee]]</f>
        <v>0</v>
      </c>
      <c r="O5722" s="132"/>
      <c r="P5722" s="205">
        <f>Table7[[#This Row],[Total Drug Cost]]-Table7[[#This Row],[Total Third-party Pay]]</f>
        <v>0</v>
      </c>
      <c r="Q5722" s="205"/>
      <c r="R5722" s="70" t="e">
        <f>VLOOKUP(Table7[[#This Row],[Patient PHN]],'[1]MASTER LIST'!$C:$D,2,FALSE)</f>
        <v>#N/A</v>
      </c>
    </row>
    <row r="5723" spans="1:18" x14ac:dyDescent="0.25">
      <c r="A5723" s="202"/>
      <c r="B5723" s="203"/>
      <c r="C5723" s="204"/>
      <c r="D5723" s="204"/>
      <c r="E5723" s="204"/>
      <c r="F5723" s="204"/>
      <c r="G5723" s="204"/>
      <c r="H5723" s="131"/>
      <c r="I5723" s="204"/>
      <c r="J5723" s="204"/>
      <c r="K5723" s="205"/>
      <c r="L5723" s="205"/>
      <c r="M5723" s="205"/>
      <c r="N5723" s="227">
        <f>Table7[[#This Row],[Drug Cost]]+Table7[[#This Row],[Drug Markup]]+Table7[[#This Row],[Drug Dispensing Fee]]</f>
        <v>0</v>
      </c>
      <c r="O5723" s="132"/>
      <c r="P5723" s="205">
        <f>Table7[[#This Row],[Total Drug Cost]]-Table7[[#This Row],[Total Third-party Pay]]</f>
        <v>0</v>
      </c>
      <c r="Q5723" s="205"/>
      <c r="R5723" s="70" t="e">
        <f>VLOOKUP(Table7[[#This Row],[Patient PHN]],'[1]MASTER LIST'!$C:$D,2,FALSE)</f>
        <v>#N/A</v>
      </c>
    </row>
    <row r="5724" spans="1:18" x14ac:dyDescent="0.25">
      <c r="A5724" s="202"/>
      <c r="B5724" s="203"/>
      <c r="C5724" s="204"/>
      <c r="D5724" s="204"/>
      <c r="E5724" s="204"/>
      <c r="F5724" s="204"/>
      <c r="G5724" s="204"/>
      <c r="H5724" s="131"/>
      <c r="I5724" s="204"/>
      <c r="J5724" s="204"/>
      <c r="K5724" s="205"/>
      <c r="L5724" s="205"/>
      <c r="M5724" s="205"/>
      <c r="N5724" s="227">
        <f>Table7[[#This Row],[Drug Cost]]+Table7[[#This Row],[Drug Markup]]+Table7[[#This Row],[Drug Dispensing Fee]]</f>
        <v>0</v>
      </c>
      <c r="O5724" s="132"/>
      <c r="P5724" s="205">
        <f>Table7[[#This Row],[Total Drug Cost]]-Table7[[#This Row],[Total Third-party Pay]]</f>
        <v>0</v>
      </c>
      <c r="Q5724" s="205"/>
      <c r="R5724" s="70" t="e">
        <f>VLOOKUP(Table7[[#This Row],[Patient PHN]],'[1]MASTER LIST'!$C:$D,2,FALSE)</f>
        <v>#N/A</v>
      </c>
    </row>
    <row r="5725" spans="1:18" x14ac:dyDescent="0.25">
      <c r="A5725" s="202"/>
      <c r="B5725" s="203"/>
      <c r="C5725" s="204"/>
      <c r="D5725" s="204"/>
      <c r="E5725" s="204"/>
      <c r="F5725" s="204"/>
      <c r="G5725" s="204"/>
      <c r="H5725" s="131"/>
      <c r="I5725" s="204"/>
      <c r="J5725" s="204"/>
      <c r="K5725" s="205"/>
      <c r="L5725" s="205"/>
      <c r="M5725" s="205"/>
      <c r="N5725" s="227">
        <f>Table7[[#This Row],[Drug Cost]]+Table7[[#This Row],[Drug Markup]]+Table7[[#This Row],[Drug Dispensing Fee]]</f>
        <v>0</v>
      </c>
      <c r="O5725" s="132"/>
      <c r="P5725" s="205">
        <f>Table7[[#This Row],[Total Drug Cost]]-Table7[[#This Row],[Total Third-party Pay]]</f>
        <v>0</v>
      </c>
      <c r="Q5725" s="205"/>
      <c r="R5725" s="70" t="e">
        <f>VLOOKUP(Table7[[#This Row],[Patient PHN]],'[1]MASTER LIST'!$C:$D,2,FALSE)</f>
        <v>#N/A</v>
      </c>
    </row>
    <row r="5726" spans="1:18" x14ac:dyDescent="0.25">
      <c r="A5726" s="202"/>
      <c r="B5726" s="203"/>
      <c r="C5726" s="204"/>
      <c r="D5726" s="204"/>
      <c r="E5726" s="204"/>
      <c r="F5726" s="204"/>
      <c r="G5726" s="204"/>
      <c r="H5726" s="131"/>
      <c r="I5726" s="204"/>
      <c r="J5726" s="204"/>
      <c r="K5726" s="205"/>
      <c r="L5726" s="205"/>
      <c r="M5726" s="205"/>
      <c r="N5726" s="227">
        <f>Table7[[#This Row],[Drug Cost]]+Table7[[#This Row],[Drug Markup]]+Table7[[#This Row],[Drug Dispensing Fee]]</f>
        <v>0</v>
      </c>
      <c r="O5726" s="132"/>
      <c r="P5726" s="205">
        <f>Table7[[#This Row],[Total Drug Cost]]-Table7[[#This Row],[Total Third-party Pay]]</f>
        <v>0</v>
      </c>
      <c r="Q5726" s="205"/>
      <c r="R5726" s="70" t="e">
        <f>VLOOKUP(Table7[[#This Row],[Patient PHN]],'[1]MASTER LIST'!$C:$D,2,FALSE)</f>
        <v>#N/A</v>
      </c>
    </row>
    <row r="5727" spans="1:18" x14ac:dyDescent="0.25">
      <c r="A5727" s="202"/>
      <c r="B5727" s="203"/>
      <c r="C5727" s="204"/>
      <c r="D5727" s="204"/>
      <c r="E5727" s="204"/>
      <c r="F5727" s="204"/>
      <c r="G5727" s="204"/>
      <c r="H5727" s="131"/>
      <c r="I5727" s="204"/>
      <c r="J5727" s="204"/>
      <c r="K5727" s="205"/>
      <c r="L5727" s="205"/>
      <c r="M5727" s="205"/>
      <c r="N5727" s="227">
        <f>Table7[[#This Row],[Drug Cost]]+Table7[[#This Row],[Drug Markup]]+Table7[[#This Row],[Drug Dispensing Fee]]</f>
        <v>0</v>
      </c>
      <c r="O5727" s="132"/>
      <c r="P5727" s="205">
        <f>Table7[[#This Row],[Total Drug Cost]]-Table7[[#This Row],[Total Third-party Pay]]</f>
        <v>0</v>
      </c>
      <c r="Q5727" s="205"/>
      <c r="R5727" s="70" t="e">
        <f>VLOOKUP(Table7[[#This Row],[Patient PHN]],'[1]MASTER LIST'!$C:$D,2,FALSE)</f>
        <v>#N/A</v>
      </c>
    </row>
    <row r="5728" spans="1:18" x14ac:dyDescent="0.25">
      <c r="A5728" s="202"/>
      <c r="B5728" s="203"/>
      <c r="C5728" s="204"/>
      <c r="D5728" s="204"/>
      <c r="E5728" s="204"/>
      <c r="F5728" s="204"/>
      <c r="G5728" s="204"/>
      <c r="H5728" s="131"/>
      <c r="I5728" s="204"/>
      <c r="J5728" s="204"/>
      <c r="K5728" s="205"/>
      <c r="L5728" s="205"/>
      <c r="M5728" s="205"/>
      <c r="N5728" s="227">
        <f>Table7[[#This Row],[Drug Cost]]+Table7[[#This Row],[Drug Markup]]+Table7[[#This Row],[Drug Dispensing Fee]]</f>
        <v>0</v>
      </c>
      <c r="O5728" s="132"/>
      <c r="P5728" s="205">
        <f>Table7[[#This Row],[Total Drug Cost]]-Table7[[#This Row],[Total Third-party Pay]]</f>
        <v>0</v>
      </c>
      <c r="Q5728" s="205"/>
      <c r="R5728" s="70" t="e">
        <f>VLOOKUP(Table7[[#This Row],[Patient PHN]],'[1]MASTER LIST'!$C:$D,2,FALSE)</f>
        <v>#N/A</v>
      </c>
    </row>
    <row r="5729" spans="1:18" x14ac:dyDescent="0.25">
      <c r="A5729" s="202"/>
      <c r="B5729" s="203"/>
      <c r="C5729" s="204"/>
      <c r="D5729" s="204"/>
      <c r="E5729" s="204"/>
      <c r="F5729" s="204"/>
      <c r="G5729" s="204"/>
      <c r="H5729" s="131"/>
      <c r="I5729" s="204"/>
      <c r="J5729" s="204"/>
      <c r="K5729" s="205"/>
      <c r="L5729" s="205"/>
      <c r="M5729" s="205"/>
      <c r="N5729" s="227">
        <f>Table7[[#This Row],[Drug Cost]]+Table7[[#This Row],[Drug Markup]]+Table7[[#This Row],[Drug Dispensing Fee]]</f>
        <v>0</v>
      </c>
      <c r="O5729" s="132"/>
      <c r="P5729" s="205">
        <f>Table7[[#This Row],[Total Drug Cost]]-Table7[[#This Row],[Total Third-party Pay]]</f>
        <v>0</v>
      </c>
      <c r="Q5729" s="205"/>
      <c r="R5729" s="70" t="e">
        <f>VLOOKUP(Table7[[#This Row],[Patient PHN]],'[1]MASTER LIST'!$C:$D,2,FALSE)</f>
        <v>#N/A</v>
      </c>
    </row>
    <row r="5730" spans="1:18" x14ac:dyDescent="0.25">
      <c r="A5730" s="202"/>
      <c r="B5730" s="203"/>
      <c r="C5730" s="204"/>
      <c r="D5730" s="204"/>
      <c r="E5730" s="204"/>
      <c r="F5730" s="204"/>
      <c r="G5730" s="204"/>
      <c r="H5730" s="131"/>
      <c r="I5730" s="204"/>
      <c r="J5730" s="204"/>
      <c r="K5730" s="205"/>
      <c r="L5730" s="205"/>
      <c r="M5730" s="205"/>
      <c r="N5730" s="227">
        <f>Table7[[#This Row],[Drug Cost]]+Table7[[#This Row],[Drug Markup]]+Table7[[#This Row],[Drug Dispensing Fee]]</f>
        <v>0</v>
      </c>
      <c r="O5730" s="132"/>
      <c r="P5730" s="205">
        <f>Table7[[#This Row],[Total Drug Cost]]-Table7[[#This Row],[Total Third-party Pay]]</f>
        <v>0</v>
      </c>
      <c r="Q5730" s="205"/>
      <c r="R5730" s="70" t="e">
        <f>VLOOKUP(Table7[[#This Row],[Patient PHN]],'[1]MASTER LIST'!$C:$D,2,FALSE)</f>
        <v>#N/A</v>
      </c>
    </row>
    <row r="5731" spans="1:18" x14ac:dyDescent="0.25">
      <c r="A5731" s="202"/>
      <c r="B5731" s="203"/>
      <c r="C5731" s="204"/>
      <c r="D5731" s="204"/>
      <c r="E5731" s="204"/>
      <c r="F5731" s="204"/>
      <c r="G5731" s="204"/>
      <c r="H5731" s="131"/>
      <c r="I5731" s="204"/>
      <c r="J5731" s="204"/>
      <c r="K5731" s="205"/>
      <c r="L5731" s="205"/>
      <c r="M5731" s="205"/>
      <c r="N5731" s="227">
        <f>Table7[[#This Row],[Drug Cost]]+Table7[[#This Row],[Drug Markup]]+Table7[[#This Row],[Drug Dispensing Fee]]</f>
        <v>0</v>
      </c>
      <c r="O5731" s="132"/>
      <c r="P5731" s="205">
        <f>Table7[[#This Row],[Total Drug Cost]]-Table7[[#This Row],[Total Third-party Pay]]</f>
        <v>0</v>
      </c>
      <c r="Q5731" s="205"/>
      <c r="R5731" s="70" t="e">
        <f>VLOOKUP(Table7[[#This Row],[Patient PHN]],'[1]MASTER LIST'!$C:$D,2,FALSE)</f>
        <v>#N/A</v>
      </c>
    </row>
    <row r="5732" spans="1:18" x14ac:dyDescent="0.25">
      <c r="A5732" s="202"/>
      <c r="B5732" s="203"/>
      <c r="C5732" s="204"/>
      <c r="D5732" s="204"/>
      <c r="E5732" s="204"/>
      <c r="F5732" s="204"/>
      <c r="G5732" s="204"/>
      <c r="H5732" s="131"/>
      <c r="I5732" s="204"/>
      <c r="J5732" s="204"/>
      <c r="K5732" s="205"/>
      <c r="L5732" s="205"/>
      <c r="M5732" s="205"/>
      <c r="N5732" s="227">
        <f>Table7[[#This Row],[Drug Cost]]+Table7[[#This Row],[Drug Markup]]+Table7[[#This Row],[Drug Dispensing Fee]]</f>
        <v>0</v>
      </c>
      <c r="O5732" s="132"/>
      <c r="P5732" s="205">
        <f>Table7[[#This Row],[Total Drug Cost]]-Table7[[#This Row],[Total Third-party Pay]]</f>
        <v>0</v>
      </c>
      <c r="Q5732" s="205"/>
      <c r="R5732" s="70" t="e">
        <f>VLOOKUP(Table7[[#This Row],[Patient PHN]],'[1]MASTER LIST'!$C:$D,2,FALSE)</f>
        <v>#N/A</v>
      </c>
    </row>
    <row r="5733" spans="1:18" x14ac:dyDescent="0.25">
      <c r="A5733" s="202"/>
      <c r="B5733" s="203"/>
      <c r="C5733" s="204"/>
      <c r="D5733" s="204"/>
      <c r="E5733" s="204"/>
      <c r="F5733" s="204"/>
      <c r="G5733" s="204"/>
      <c r="H5733" s="131"/>
      <c r="I5733" s="204"/>
      <c r="J5733" s="204"/>
      <c r="K5733" s="205"/>
      <c r="L5733" s="205"/>
      <c r="M5733" s="205"/>
      <c r="N5733" s="227">
        <f>Table7[[#This Row],[Drug Cost]]+Table7[[#This Row],[Drug Markup]]+Table7[[#This Row],[Drug Dispensing Fee]]</f>
        <v>0</v>
      </c>
      <c r="O5733" s="132"/>
      <c r="P5733" s="205">
        <f>Table7[[#This Row],[Total Drug Cost]]-Table7[[#This Row],[Total Third-party Pay]]</f>
        <v>0</v>
      </c>
      <c r="Q5733" s="205"/>
      <c r="R5733" s="70" t="e">
        <f>VLOOKUP(Table7[[#This Row],[Patient PHN]],'[1]MASTER LIST'!$C:$D,2,FALSE)</f>
        <v>#N/A</v>
      </c>
    </row>
    <row r="5734" spans="1:18" x14ac:dyDescent="0.25">
      <c r="A5734" s="202"/>
      <c r="B5734" s="203"/>
      <c r="C5734" s="204"/>
      <c r="D5734" s="204"/>
      <c r="E5734" s="204"/>
      <c r="F5734" s="204"/>
      <c r="G5734" s="204"/>
      <c r="H5734" s="131"/>
      <c r="I5734" s="204"/>
      <c r="J5734" s="204"/>
      <c r="K5734" s="205"/>
      <c r="L5734" s="205"/>
      <c r="M5734" s="205"/>
      <c r="N5734" s="227">
        <f>Table7[[#This Row],[Drug Cost]]+Table7[[#This Row],[Drug Markup]]+Table7[[#This Row],[Drug Dispensing Fee]]</f>
        <v>0</v>
      </c>
      <c r="O5734" s="132"/>
      <c r="P5734" s="205">
        <f>Table7[[#This Row],[Total Drug Cost]]-Table7[[#This Row],[Total Third-party Pay]]</f>
        <v>0</v>
      </c>
      <c r="Q5734" s="205"/>
      <c r="R5734" s="70" t="e">
        <f>VLOOKUP(Table7[[#This Row],[Patient PHN]],'[1]MASTER LIST'!$C:$D,2,FALSE)</f>
        <v>#N/A</v>
      </c>
    </row>
    <row r="5735" spans="1:18" x14ac:dyDescent="0.25">
      <c r="A5735" s="202"/>
      <c r="B5735" s="203"/>
      <c r="C5735" s="204"/>
      <c r="D5735" s="204"/>
      <c r="E5735" s="204"/>
      <c r="F5735" s="204"/>
      <c r="G5735" s="204"/>
      <c r="H5735" s="131"/>
      <c r="I5735" s="204"/>
      <c r="J5735" s="204"/>
      <c r="K5735" s="205"/>
      <c r="L5735" s="205"/>
      <c r="M5735" s="205"/>
      <c r="N5735" s="227">
        <f>Table7[[#This Row],[Drug Cost]]+Table7[[#This Row],[Drug Markup]]+Table7[[#This Row],[Drug Dispensing Fee]]</f>
        <v>0</v>
      </c>
      <c r="O5735" s="132"/>
      <c r="P5735" s="205">
        <f>Table7[[#This Row],[Total Drug Cost]]-Table7[[#This Row],[Total Third-party Pay]]</f>
        <v>0</v>
      </c>
      <c r="Q5735" s="205"/>
      <c r="R5735" s="70" t="e">
        <f>VLOOKUP(Table7[[#This Row],[Patient PHN]],'[1]MASTER LIST'!$C:$D,2,FALSE)</f>
        <v>#N/A</v>
      </c>
    </row>
    <row r="5736" spans="1:18" x14ac:dyDescent="0.25">
      <c r="A5736" s="202"/>
      <c r="B5736" s="203"/>
      <c r="C5736" s="204"/>
      <c r="D5736" s="204"/>
      <c r="E5736" s="204"/>
      <c r="F5736" s="204"/>
      <c r="G5736" s="204"/>
      <c r="H5736" s="131"/>
      <c r="I5736" s="204"/>
      <c r="J5736" s="204"/>
      <c r="K5736" s="205"/>
      <c r="L5736" s="205"/>
      <c r="M5736" s="205"/>
      <c r="N5736" s="227">
        <f>Table7[[#This Row],[Drug Cost]]+Table7[[#This Row],[Drug Markup]]+Table7[[#This Row],[Drug Dispensing Fee]]</f>
        <v>0</v>
      </c>
      <c r="O5736" s="132"/>
      <c r="P5736" s="205">
        <f>Table7[[#This Row],[Total Drug Cost]]-Table7[[#This Row],[Total Third-party Pay]]</f>
        <v>0</v>
      </c>
      <c r="Q5736" s="205"/>
      <c r="R5736" s="70" t="e">
        <f>VLOOKUP(Table7[[#This Row],[Patient PHN]],'[1]MASTER LIST'!$C:$D,2,FALSE)</f>
        <v>#N/A</v>
      </c>
    </row>
    <row r="5737" spans="1:18" x14ac:dyDescent="0.25">
      <c r="A5737" s="202"/>
      <c r="B5737" s="203"/>
      <c r="C5737" s="204"/>
      <c r="D5737" s="204"/>
      <c r="E5737" s="204"/>
      <c r="F5737" s="204"/>
      <c r="G5737" s="204"/>
      <c r="H5737" s="131"/>
      <c r="I5737" s="204"/>
      <c r="J5737" s="204"/>
      <c r="K5737" s="205"/>
      <c r="L5737" s="205"/>
      <c r="M5737" s="205"/>
      <c r="N5737" s="227">
        <f>Table7[[#This Row],[Drug Cost]]+Table7[[#This Row],[Drug Markup]]+Table7[[#This Row],[Drug Dispensing Fee]]</f>
        <v>0</v>
      </c>
      <c r="O5737" s="132"/>
      <c r="P5737" s="205">
        <f>Table7[[#This Row],[Total Drug Cost]]-Table7[[#This Row],[Total Third-party Pay]]</f>
        <v>0</v>
      </c>
      <c r="Q5737" s="205"/>
      <c r="R5737" s="70" t="e">
        <f>VLOOKUP(Table7[[#This Row],[Patient PHN]],'[1]MASTER LIST'!$C:$D,2,FALSE)</f>
        <v>#N/A</v>
      </c>
    </row>
    <row r="5738" spans="1:18" x14ac:dyDescent="0.25">
      <c r="A5738" s="202"/>
      <c r="B5738" s="203"/>
      <c r="C5738" s="204"/>
      <c r="D5738" s="204"/>
      <c r="E5738" s="204"/>
      <c r="F5738" s="204"/>
      <c r="G5738" s="204"/>
      <c r="H5738" s="131"/>
      <c r="I5738" s="204"/>
      <c r="J5738" s="204"/>
      <c r="K5738" s="205"/>
      <c r="L5738" s="205"/>
      <c r="M5738" s="205"/>
      <c r="N5738" s="227">
        <f>Table7[[#This Row],[Drug Cost]]+Table7[[#This Row],[Drug Markup]]+Table7[[#This Row],[Drug Dispensing Fee]]</f>
        <v>0</v>
      </c>
      <c r="O5738" s="132"/>
      <c r="P5738" s="205">
        <f>Table7[[#This Row],[Total Drug Cost]]-Table7[[#This Row],[Total Third-party Pay]]</f>
        <v>0</v>
      </c>
      <c r="Q5738" s="205"/>
      <c r="R5738" s="70" t="e">
        <f>VLOOKUP(Table7[[#This Row],[Patient PHN]],'[1]MASTER LIST'!$C:$D,2,FALSE)</f>
        <v>#N/A</v>
      </c>
    </row>
    <row r="5739" spans="1:18" x14ac:dyDescent="0.25">
      <c r="A5739" s="202"/>
      <c r="B5739" s="203"/>
      <c r="C5739" s="204"/>
      <c r="D5739" s="204"/>
      <c r="E5739" s="204"/>
      <c r="F5739" s="204"/>
      <c r="G5739" s="204"/>
      <c r="H5739" s="131"/>
      <c r="I5739" s="204"/>
      <c r="J5739" s="204"/>
      <c r="K5739" s="205"/>
      <c r="L5739" s="205"/>
      <c r="M5739" s="205"/>
      <c r="N5739" s="227">
        <f>Table7[[#This Row],[Drug Cost]]+Table7[[#This Row],[Drug Markup]]+Table7[[#This Row],[Drug Dispensing Fee]]</f>
        <v>0</v>
      </c>
      <c r="O5739" s="132"/>
      <c r="P5739" s="205">
        <f>Table7[[#This Row],[Total Drug Cost]]-Table7[[#This Row],[Total Third-party Pay]]</f>
        <v>0</v>
      </c>
      <c r="Q5739" s="205"/>
      <c r="R5739" s="70" t="e">
        <f>VLOOKUP(Table7[[#This Row],[Patient PHN]],'[1]MASTER LIST'!$C:$D,2,FALSE)</f>
        <v>#N/A</v>
      </c>
    </row>
    <row r="5740" spans="1:18" x14ac:dyDescent="0.25">
      <c r="A5740" s="202"/>
      <c r="B5740" s="203"/>
      <c r="C5740" s="204"/>
      <c r="D5740" s="204"/>
      <c r="E5740" s="204"/>
      <c r="F5740" s="204"/>
      <c r="G5740" s="204"/>
      <c r="H5740" s="131"/>
      <c r="I5740" s="204"/>
      <c r="J5740" s="204"/>
      <c r="K5740" s="205"/>
      <c r="L5740" s="205"/>
      <c r="M5740" s="205"/>
      <c r="N5740" s="227">
        <f>Table7[[#This Row],[Drug Cost]]+Table7[[#This Row],[Drug Markup]]+Table7[[#This Row],[Drug Dispensing Fee]]</f>
        <v>0</v>
      </c>
      <c r="O5740" s="132"/>
      <c r="P5740" s="205">
        <f>Table7[[#This Row],[Total Drug Cost]]-Table7[[#This Row],[Total Third-party Pay]]</f>
        <v>0</v>
      </c>
      <c r="Q5740" s="205"/>
      <c r="R5740" s="70" t="e">
        <f>VLOOKUP(Table7[[#This Row],[Patient PHN]],'[1]MASTER LIST'!$C:$D,2,FALSE)</f>
        <v>#N/A</v>
      </c>
    </row>
    <row r="5741" spans="1:18" x14ac:dyDescent="0.25">
      <c r="A5741" s="202"/>
      <c r="B5741" s="203"/>
      <c r="C5741" s="204"/>
      <c r="D5741" s="204"/>
      <c r="E5741" s="204"/>
      <c r="F5741" s="204"/>
      <c r="G5741" s="204"/>
      <c r="H5741" s="131"/>
      <c r="I5741" s="204"/>
      <c r="J5741" s="204"/>
      <c r="K5741" s="205"/>
      <c r="L5741" s="205"/>
      <c r="M5741" s="205"/>
      <c r="N5741" s="227">
        <f>Table7[[#This Row],[Drug Cost]]+Table7[[#This Row],[Drug Markup]]+Table7[[#This Row],[Drug Dispensing Fee]]</f>
        <v>0</v>
      </c>
      <c r="O5741" s="132"/>
      <c r="P5741" s="205">
        <f>Table7[[#This Row],[Total Drug Cost]]-Table7[[#This Row],[Total Third-party Pay]]</f>
        <v>0</v>
      </c>
      <c r="Q5741" s="205"/>
      <c r="R5741" s="70" t="e">
        <f>VLOOKUP(Table7[[#This Row],[Patient PHN]],'[1]MASTER LIST'!$C:$D,2,FALSE)</f>
        <v>#N/A</v>
      </c>
    </row>
    <row r="5742" spans="1:18" x14ac:dyDescent="0.25">
      <c r="A5742" s="202"/>
      <c r="B5742" s="203"/>
      <c r="C5742" s="204"/>
      <c r="D5742" s="204"/>
      <c r="E5742" s="204"/>
      <c r="F5742" s="204"/>
      <c r="G5742" s="204"/>
      <c r="H5742" s="131"/>
      <c r="I5742" s="204"/>
      <c r="J5742" s="204"/>
      <c r="K5742" s="205"/>
      <c r="L5742" s="205"/>
      <c r="M5742" s="205"/>
      <c r="N5742" s="227">
        <f>Table7[[#This Row],[Drug Cost]]+Table7[[#This Row],[Drug Markup]]+Table7[[#This Row],[Drug Dispensing Fee]]</f>
        <v>0</v>
      </c>
      <c r="O5742" s="132"/>
      <c r="P5742" s="205">
        <f>Table7[[#This Row],[Total Drug Cost]]-Table7[[#This Row],[Total Third-party Pay]]</f>
        <v>0</v>
      </c>
      <c r="Q5742" s="205"/>
      <c r="R5742" s="70" t="e">
        <f>VLOOKUP(Table7[[#This Row],[Patient PHN]],'[1]MASTER LIST'!$C:$D,2,FALSE)</f>
        <v>#N/A</v>
      </c>
    </row>
    <row r="5743" spans="1:18" x14ac:dyDescent="0.25">
      <c r="A5743" s="202"/>
      <c r="B5743" s="203"/>
      <c r="C5743" s="204"/>
      <c r="D5743" s="204"/>
      <c r="E5743" s="204"/>
      <c r="F5743" s="204"/>
      <c r="G5743" s="204"/>
      <c r="H5743" s="131"/>
      <c r="I5743" s="204"/>
      <c r="J5743" s="204"/>
      <c r="K5743" s="205"/>
      <c r="L5743" s="205"/>
      <c r="M5743" s="205"/>
      <c r="N5743" s="227">
        <f>Table7[[#This Row],[Drug Cost]]+Table7[[#This Row],[Drug Markup]]+Table7[[#This Row],[Drug Dispensing Fee]]</f>
        <v>0</v>
      </c>
      <c r="O5743" s="132"/>
      <c r="P5743" s="205">
        <f>Table7[[#This Row],[Total Drug Cost]]-Table7[[#This Row],[Total Third-party Pay]]</f>
        <v>0</v>
      </c>
      <c r="Q5743" s="205"/>
      <c r="R5743" s="70" t="e">
        <f>VLOOKUP(Table7[[#This Row],[Patient PHN]],'[1]MASTER LIST'!$C:$D,2,FALSE)</f>
        <v>#N/A</v>
      </c>
    </row>
    <row r="5744" spans="1:18" x14ac:dyDescent="0.25">
      <c r="A5744" s="202"/>
      <c r="B5744" s="203"/>
      <c r="C5744" s="204"/>
      <c r="D5744" s="204"/>
      <c r="E5744" s="204"/>
      <c r="F5744" s="204"/>
      <c r="G5744" s="204"/>
      <c r="H5744" s="131"/>
      <c r="I5744" s="204"/>
      <c r="J5744" s="204"/>
      <c r="K5744" s="205"/>
      <c r="L5744" s="205"/>
      <c r="M5744" s="205"/>
      <c r="N5744" s="227">
        <f>Table7[[#This Row],[Drug Cost]]+Table7[[#This Row],[Drug Markup]]+Table7[[#This Row],[Drug Dispensing Fee]]</f>
        <v>0</v>
      </c>
      <c r="O5744" s="132"/>
      <c r="P5744" s="205">
        <f>Table7[[#This Row],[Total Drug Cost]]-Table7[[#This Row],[Total Third-party Pay]]</f>
        <v>0</v>
      </c>
      <c r="Q5744" s="205"/>
      <c r="R5744" s="70" t="e">
        <f>VLOOKUP(Table7[[#This Row],[Patient PHN]],'[1]MASTER LIST'!$C:$D,2,FALSE)</f>
        <v>#N/A</v>
      </c>
    </row>
    <row r="5745" spans="1:18" x14ac:dyDescent="0.25">
      <c r="A5745" s="202"/>
      <c r="B5745" s="203"/>
      <c r="C5745" s="204"/>
      <c r="D5745" s="204"/>
      <c r="E5745" s="204"/>
      <c r="F5745" s="204"/>
      <c r="G5745" s="204"/>
      <c r="H5745" s="131"/>
      <c r="I5745" s="204"/>
      <c r="J5745" s="204"/>
      <c r="K5745" s="205"/>
      <c r="L5745" s="205"/>
      <c r="M5745" s="205"/>
      <c r="N5745" s="227">
        <f>Table7[[#This Row],[Drug Cost]]+Table7[[#This Row],[Drug Markup]]+Table7[[#This Row],[Drug Dispensing Fee]]</f>
        <v>0</v>
      </c>
      <c r="O5745" s="132"/>
      <c r="P5745" s="205">
        <f>Table7[[#This Row],[Total Drug Cost]]-Table7[[#This Row],[Total Third-party Pay]]</f>
        <v>0</v>
      </c>
      <c r="Q5745" s="205"/>
      <c r="R5745" s="70" t="e">
        <f>VLOOKUP(Table7[[#This Row],[Patient PHN]],'[1]MASTER LIST'!$C:$D,2,FALSE)</f>
        <v>#N/A</v>
      </c>
    </row>
    <row r="5746" spans="1:18" x14ac:dyDescent="0.25">
      <c r="A5746" s="202"/>
      <c r="B5746" s="203"/>
      <c r="C5746" s="204"/>
      <c r="D5746" s="204"/>
      <c r="E5746" s="204"/>
      <c r="F5746" s="204"/>
      <c r="G5746" s="204"/>
      <c r="H5746" s="131"/>
      <c r="I5746" s="204"/>
      <c r="J5746" s="204"/>
      <c r="K5746" s="205"/>
      <c r="L5746" s="205"/>
      <c r="M5746" s="205"/>
      <c r="N5746" s="227">
        <f>Table7[[#This Row],[Drug Cost]]+Table7[[#This Row],[Drug Markup]]+Table7[[#This Row],[Drug Dispensing Fee]]</f>
        <v>0</v>
      </c>
      <c r="O5746" s="132"/>
      <c r="P5746" s="205">
        <f>Table7[[#This Row],[Total Drug Cost]]-Table7[[#This Row],[Total Third-party Pay]]</f>
        <v>0</v>
      </c>
      <c r="Q5746" s="205"/>
      <c r="R5746" s="70" t="e">
        <f>VLOOKUP(Table7[[#This Row],[Patient PHN]],'[1]MASTER LIST'!$C:$D,2,FALSE)</f>
        <v>#N/A</v>
      </c>
    </row>
    <row r="5747" spans="1:18" x14ac:dyDescent="0.25">
      <c r="A5747" s="202"/>
      <c r="B5747" s="203"/>
      <c r="C5747" s="204"/>
      <c r="D5747" s="204"/>
      <c r="E5747" s="204"/>
      <c r="F5747" s="204"/>
      <c r="G5747" s="204"/>
      <c r="H5747" s="131"/>
      <c r="I5747" s="204"/>
      <c r="J5747" s="204"/>
      <c r="K5747" s="205"/>
      <c r="L5747" s="205"/>
      <c r="M5747" s="205"/>
      <c r="N5747" s="227">
        <f>Table7[[#This Row],[Drug Cost]]+Table7[[#This Row],[Drug Markup]]+Table7[[#This Row],[Drug Dispensing Fee]]</f>
        <v>0</v>
      </c>
      <c r="O5747" s="132"/>
      <c r="P5747" s="205">
        <f>Table7[[#This Row],[Total Drug Cost]]-Table7[[#This Row],[Total Third-party Pay]]</f>
        <v>0</v>
      </c>
      <c r="Q5747" s="205"/>
      <c r="R5747" s="70" t="e">
        <f>VLOOKUP(Table7[[#This Row],[Patient PHN]],'[1]MASTER LIST'!$C:$D,2,FALSE)</f>
        <v>#N/A</v>
      </c>
    </row>
    <row r="5748" spans="1:18" x14ac:dyDescent="0.25">
      <c r="A5748" s="202"/>
      <c r="B5748" s="203"/>
      <c r="C5748" s="204"/>
      <c r="D5748" s="204"/>
      <c r="E5748" s="204"/>
      <c r="F5748" s="204"/>
      <c r="G5748" s="204"/>
      <c r="H5748" s="131"/>
      <c r="I5748" s="204"/>
      <c r="J5748" s="204"/>
      <c r="K5748" s="205"/>
      <c r="L5748" s="205"/>
      <c r="M5748" s="205"/>
      <c r="N5748" s="227">
        <f>Table7[[#This Row],[Drug Cost]]+Table7[[#This Row],[Drug Markup]]+Table7[[#This Row],[Drug Dispensing Fee]]</f>
        <v>0</v>
      </c>
      <c r="O5748" s="132"/>
      <c r="P5748" s="205">
        <f>Table7[[#This Row],[Total Drug Cost]]-Table7[[#This Row],[Total Third-party Pay]]</f>
        <v>0</v>
      </c>
      <c r="Q5748" s="205"/>
      <c r="R5748" s="70" t="e">
        <f>VLOOKUP(Table7[[#This Row],[Patient PHN]],'[1]MASTER LIST'!$C:$D,2,FALSE)</f>
        <v>#N/A</v>
      </c>
    </row>
    <row r="5749" spans="1:18" x14ac:dyDescent="0.25">
      <c r="A5749" s="202"/>
      <c r="B5749" s="203"/>
      <c r="C5749" s="204"/>
      <c r="D5749" s="204"/>
      <c r="E5749" s="204"/>
      <c r="F5749" s="204"/>
      <c r="G5749" s="204"/>
      <c r="H5749" s="131"/>
      <c r="I5749" s="204"/>
      <c r="J5749" s="204"/>
      <c r="K5749" s="205"/>
      <c r="L5749" s="205"/>
      <c r="M5749" s="205"/>
      <c r="N5749" s="227">
        <f>Table7[[#This Row],[Drug Cost]]+Table7[[#This Row],[Drug Markup]]+Table7[[#This Row],[Drug Dispensing Fee]]</f>
        <v>0</v>
      </c>
      <c r="O5749" s="132"/>
      <c r="P5749" s="205">
        <f>Table7[[#This Row],[Total Drug Cost]]-Table7[[#This Row],[Total Third-party Pay]]</f>
        <v>0</v>
      </c>
      <c r="Q5749" s="205"/>
      <c r="R5749" s="70" t="e">
        <f>VLOOKUP(Table7[[#This Row],[Patient PHN]],'[1]MASTER LIST'!$C:$D,2,FALSE)</f>
        <v>#N/A</v>
      </c>
    </row>
    <row r="5750" spans="1:18" x14ac:dyDescent="0.25">
      <c r="A5750" s="202"/>
      <c r="B5750" s="203"/>
      <c r="C5750" s="204"/>
      <c r="D5750" s="204"/>
      <c r="E5750" s="204"/>
      <c r="F5750" s="204"/>
      <c r="G5750" s="204"/>
      <c r="H5750" s="131"/>
      <c r="I5750" s="204"/>
      <c r="J5750" s="204"/>
      <c r="K5750" s="205"/>
      <c r="L5750" s="205"/>
      <c r="M5750" s="205"/>
      <c r="N5750" s="227">
        <f>Table7[[#This Row],[Drug Cost]]+Table7[[#This Row],[Drug Markup]]+Table7[[#This Row],[Drug Dispensing Fee]]</f>
        <v>0</v>
      </c>
      <c r="O5750" s="132"/>
      <c r="P5750" s="205">
        <f>Table7[[#This Row],[Total Drug Cost]]-Table7[[#This Row],[Total Third-party Pay]]</f>
        <v>0</v>
      </c>
      <c r="Q5750" s="205"/>
      <c r="R5750" s="70" t="e">
        <f>VLOOKUP(Table7[[#This Row],[Patient PHN]],'[1]MASTER LIST'!$C:$D,2,FALSE)</f>
        <v>#N/A</v>
      </c>
    </row>
    <row r="5751" spans="1:18" x14ac:dyDescent="0.25">
      <c r="A5751" s="202"/>
      <c r="B5751" s="203"/>
      <c r="C5751" s="204"/>
      <c r="D5751" s="204"/>
      <c r="E5751" s="204"/>
      <c r="F5751" s="204"/>
      <c r="G5751" s="204"/>
      <c r="H5751" s="131"/>
      <c r="I5751" s="204"/>
      <c r="J5751" s="204"/>
      <c r="K5751" s="205"/>
      <c r="L5751" s="205"/>
      <c r="M5751" s="205"/>
      <c r="N5751" s="227">
        <f>Table7[[#This Row],[Drug Cost]]+Table7[[#This Row],[Drug Markup]]+Table7[[#This Row],[Drug Dispensing Fee]]</f>
        <v>0</v>
      </c>
      <c r="O5751" s="132"/>
      <c r="P5751" s="205">
        <f>Table7[[#This Row],[Total Drug Cost]]-Table7[[#This Row],[Total Third-party Pay]]</f>
        <v>0</v>
      </c>
      <c r="Q5751" s="205"/>
      <c r="R5751" s="70" t="e">
        <f>VLOOKUP(Table7[[#This Row],[Patient PHN]],'[1]MASTER LIST'!$C:$D,2,FALSE)</f>
        <v>#N/A</v>
      </c>
    </row>
    <row r="5752" spans="1:18" x14ac:dyDescent="0.25">
      <c r="A5752" s="202"/>
      <c r="B5752" s="203"/>
      <c r="C5752" s="204"/>
      <c r="D5752" s="204"/>
      <c r="E5752" s="204"/>
      <c r="F5752" s="204"/>
      <c r="G5752" s="204"/>
      <c r="H5752" s="131"/>
      <c r="I5752" s="204"/>
      <c r="J5752" s="204"/>
      <c r="K5752" s="205"/>
      <c r="L5752" s="205"/>
      <c r="M5752" s="205"/>
      <c r="N5752" s="227">
        <f>Table7[[#This Row],[Drug Cost]]+Table7[[#This Row],[Drug Markup]]+Table7[[#This Row],[Drug Dispensing Fee]]</f>
        <v>0</v>
      </c>
      <c r="O5752" s="132"/>
      <c r="P5752" s="205">
        <f>Table7[[#This Row],[Total Drug Cost]]-Table7[[#This Row],[Total Third-party Pay]]</f>
        <v>0</v>
      </c>
      <c r="Q5752" s="205"/>
      <c r="R5752" s="70" t="e">
        <f>VLOOKUP(Table7[[#This Row],[Patient PHN]],'[1]MASTER LIST'!$C:$D,2,FALSE)</f>
        <v>#N/A</v>
      </c>
    </row>
    <row r="5753" spans="1:18" x14ac:dyDescent="0.25">
      <c r="A5753" s="202"/>
      <c r="B5753" s="203"/>
      <c r="C5753" s="204"/>
      <c r="D5753" s="204"/>
      <c r="E5753" s="204"/>
      <c r="F5753" s="204"/>
      <c r="G5753" s="204"/>
      <c r="H5753" s="131"/>
      <c r="I5753" s="204"/>
      <c r="J5753" s="204"/>
      <c r="K5753" s="205"/>
      <c r="L5753" s="205"/>
      <c r="M5753" s="205"/>
      <c r="N5753" s="227">
        <f>Table7[[#This Row],[Drug Cost]]+Table7[[#This Row],[Drug Markup]]+Table7[[#This Row],[Drug Dispensing Fee]]</f>
        <v>0</v>
      </c>
      <c r="O5753" s="132"/>
      <c r="P5753" s="205">
        <f>Table7[[#This Row],[Total Drug Cost]]-Table7[[#This Row],[Total Third-party Pay]]</f>
        <v>0</v>
      </c>
      <c r="Q5753" s="205"/>
      <c r="R5753" s="70" t="e">
        <f>VLOOKUP(Table7[[#This Row],[Patient PHN]],'[1]MASTER LIST'!$C:$D,2,FALSE)</f>
        <v>#N/A</v>
      </c>
    </row>
    <row r="5754" spans="1:18" x14ac:dyDescent="0.25">
      <c r="A5754" s="202"/>
      <c r="B5754" s="203"/>
      <c r="C5754" s="204"/>
      <c r="D5754" s="204"/>
      <c r="E5754" s="204"/>
      <c r="F5754" s="204"/>
      <c r="G5754" s="204"/>
      <c r="H5754" s="131"/>
      <c r="I5754" s="204"/>
      <c r="J5754" s="204"/>
      <c r="K5754" s="205"/>
      <c r="L5754" s="205"/>
      <c r="M5754" s="205"/>
      <c r="N5754" s="227">
        <f>Table7[[#This Row],[Drug Cost]]+Table7[[#This Row],[Drug Markup]]+Table7[[#This Row],[Drug Dispensing Fee]]</f>
        <v>0</v>
      </c>
      <c r="O5754" s="132"/>
      <c r="P5754" s="205">
        <f>Table7[[#This Row],[Total Drug Cost]]-Table7[[#This Row],[Total Third-party Pay]]</f>
        <v>0</v>
      </c>
      <c r="Q5754" s="205"/>
      <c r="R5754" s="70" t="e">
        <f>VLOOKUP(Table7[[#This Row],[Patient PHN]],'[1]MASTER LIST'!$C:$D,2,FALSE)</f>
        <v>#N/A</v>
      </c>
    </row>
    <row r="5755" spans="1:18" x14ac:dyDescent="0.25">
      <c r="A5755" s="202"/>
      <c r="B5755" s="203"/>
      <c r="C5755" s="204"/>
      <c r="D5755" s="204"/>
      <c r="E5755" s="204"/>
      <c r="F5755" s="204"/>
      <c r="G5755" s="204"/>
      <c r="H5755" s="131"/>
      <c r="I5755" s="204"/>
      <c r="J5755" s="204"/>
      <c r="K5755" s="205"/>
      <c r="L5755" s="205"/>
      <c r="M5755" s="205"/>
      <c r="N5755" s="227">
        <f>Table7[[#This Row],[Drug Cost]]+Table7[[#This Row],[Drug Markup]]+Table7[[#This Row],[Drug Dispensing Fee]]</f>
        <v>0</v>
      </c>
      <c r="O5755" s="132"/>
      <c r="P5755" s="205">
        <f>Table7[[#This Row],[Total Drug Cost]]-Table7[[#This Row],[Total Third-party Pay]]</f>
        <v>0</v>
      </c>
      <c r="Q5755" s="205"/>
      <c r="R5755" s="70" t="e">
        <f>VLOOKUP(Table7[[#This Row],[Patient PHN]],'[1]MASTER LIST'!$C:$D,2,FALSE)</f>
        <v>#N/A</v>
      </c>
    </row>
    <row r="5756" spans="1:18" x14ac:dyDescent="0.25">
      <c r="A5756" s="202"/>
      <c r="B5756" s="203"/>
      <c r="C5756" s="204"/>
      <c r="D5756" s="204"/>
      <c r="E5756" s="204"/>
      <c r="F5756" s="204"/>
      <c r="G5756" s="204"/>
      <c r="H5756" s="131"/>
      <c r="I5756" s="204"/>
      <c r="J5756" s="204"/>
      <c r="K5756" s="205"/>
      <c r="L5756" s="205"/>
      <c r="M5756" s="205"/>
      <c r="N5756" s="227">
        <f>Table7[[#This Row],[Drug Cost]]+Table7[[#This Row],[Drug Markup]]+Table7[[#This Row],[Drug Dispensing Fee]]</f>
        <v>0</v>
      </c>
      <c r="O5756" s="132"/>
      <c r="P5756" s="205">
        <f>Table7[[#This Row],[Total Drug Cost]]-Table7[[#This Row],[Total Third-party Pay]]</f>
        <v>0</v>
      </c>
      <c r="Q5756" s="205"/>
      <c r="R5756" s="70" t="e">
        <f>VLOOKUP(Table7[[#This Row],[Patient PHN]],'[1]MASTER LIST'!$C:$D,2,FALSE)</f>
        <v>#N/A</v>
      </c>
    </row>
    <row r="5757" spans="1:18" x14ac:dyDescent="0.25">
      <c r="A5757" s="202"/>
      <c r="B5757" s="203"/>
      <c r="C5757" s="204"/>
      <c r="D5757" s="204"/>
      <c r="E5757" s="204"/>
      <c r="F5757" s="204"/>
      <c r="G5757" s="204"/>
      <c r="H5757" s="131"/>
      <c r="I5757" s="204"/>
      <c r="J5757" s="204"/>
      <c r="K5757" s="205"/>
      <c r="L5757" s="205"/>
      <c r="M5757" s="205"/>
      <c r="N5757" s="227">
        <f>Table7[[#This Row],[Drug Cost]]+Table7[[#This Row],[Drug Markup]]+Table7[[#This Row],[Drug Dispensing Fee]]</f>
        <v>0</v>
      </c>
      <c r="O5757" s="132"/>
      <c r="P5757" s="205">
        <f>Table7[[#This Row],[Total Drug Cost]]-Table7[[#This Row],[Total Third-party Pay]]</f>
        <v>0</v>
      </c>
      <c r="Q5757" s="205"/>
      <c r="R5757" s="70" t="e">
        <f>VLOOKUP(Table7[[#This Row],[Patient PHN]],'[1]MASTER LIST'!$C:$D,2,FALSE)</f>
        <v>#N/A</v>
      </c>
    </row>
    <row r="5758" spans="1:18" x14ac:dyDescent="0.25">
      <c r="A5758" s="202"/>
      <c r="B5758" s="203"/>
      <c r="C5758" s="204"/>
      <c r="D5758" s="204"/>
      <c r="E5758" s="204"/>
      <c r="F5758" s="204"/>
      <c r="G5758" s="204"/>
      <c r="H5758" s="131"/>
      <c r="I5758" s="204"/>
      <c r="J5758" s="204"/>
      <c r="K5758" s="205"/>
      <c r="L5758" s="205"/>
      <c r="M5758" s="205"/>
      <c r="N5758" s="227">
        <f>Table7[[#This Row],[Drug Cost]]+Table7[[#This Row],[Drug Markup]]+Table7[[#This Row],[Drug Dispensing Fee]]</f>
        <v>0</v>
      </c>
      <c r="O5758" s="132"/>
      <c r="P5758" s="205">
        <f>Table7[[#This Row],[Total Drug Cost]]-Table7[[#This Row],[Total Third-party Pay]]</f>
        <v>0</v>
      </c>
      <c r="Q5758" s="205"/>
      <c r="R5758" s="70" t="e">
        <f>VLOOKUP(Table7[[#This Row],[Patient PHN]],'[1]MASTER LIST'!$C:$D,2,FALSE)</f>
        <v>#N/A</v>
      </c>
    </row>
    <row r="5759" spans="1:18" x14ac:dyDescent="0.25">
      <c r="A5759" s="202"/>
      <c r="B5759" s="203"/>
      <c r="C5759" s="204"/>
      <c r="D5759" s="204"/>
      <c r="E5759" s="204"/>
      <c r="F5759" s="204"/>
      <c r="G5759" s="204"/>
      <c r="H5759" s="131"/>
      <c r="I5759" s="204"/>
      <c r="J5759" s="204"/>
      <c r="K5759" s="205"/>
      <c r="L5759" s="205"/>
      <c r="M5759" s="205"/>
      <c r="N5759" s="227">
        <f>Table7[[#This Row],[Drug Cost]]+Table7[[#This Row],[Drug Markup]]+Table7[[#This Row],[Drug Dispensing Fee]]</f>
        <v>0</v>
      </c>
      <c r="O5759" s="132"/>
      <c r="P5759" s="205">
        <f>Table7[[#This Row],[Total Drug Cost]]-Table7[[#This Row],[Total Third-party Pay]]</f>
        <v>0</v>
      </c>
      <c r="Q5759" s="205"/>
      <c r="R5759" s="70" t="e">
        <f>VLOOKUP(Table7[[#This Row],[Patient PHN]],'[1]MASTER LIST'!$C:$D,2,FALSE)</f>
        <v>#N/A</v>
      </c>
    </row>
    <row r="5760" spans="1:18" x14ac:dyDescent="0.25">
      <c r="A5760" s="202"/>
      <c r="B5760" s="203"/>
      <c r="C5760" s="204"/>
      <c r="D5760" s="204"/>
      <c r="E5760" s="204"/>
      <c r="F5760" s="204"/>
      <c r="G5760" s="204"/>
      <c r="H5760" s="131"/>
      <c r="I5760" s="204"/>
      <c r="J5760" s="204"/>
      <c r="K5760" s="205"/>
      <c r="L5760" s="205"/>
      <c r="M5760" s="205"/>
      <c r="N5760" s="227">
        <f>Table7[[#This Row],[Drug Cost]]+Table7[[#This Row],[Drug Markup]]+Table7[[#This Row],[Drug Dispensing Fee]]</f>
        <v>0</v>
      </c>
      <c r="O5760" s="132"/>
      <c r="P5760" s="205">
        <f>Table7[[#This Row],[Total Drug Cost]]-Table7[[#This Row],[Total Third-party Pay]]</f>
        <v>0</v>
      </c>
      <c r="Q5760" s="205"/>
      <c r="R5760" s="70" t="e">
        <f>VLOOKUP(Table7[[#This Row],[Patient PHN]],'[1]MASTER LIST'!$C:$D,2,FALSE)</f>
        <v>#N/A</v>
      </c>
    </row>
    <row r="5761" spans="1:18" x14ac:dyDescent="0.25">
      <c r="A5761" s="202"/>
      <c r="B5761" s="203"/>
      <c r="C5761" s="204"/>
      <c r="D5761" s="204"/>
      <c r="E5761" s="204"/>
      <c r="F5761" s="204"/>
      <c r="G5761" s="204"/>
      <c r="H5761" s="131"/>
      <c r="I5761" s="204"/>
      <c r="J5761" s="204"/>
      <c r="K5761" s="205"/>
      <c r="L5761" s="205"/>
      <c r="M5761" s="205"/>
      <c r="N5761" s="227">
        <f>Table7[[#This Row],[Drug Cost]]+Table7[[#This Row],[Drug Markup]]+Table7[[#This Row],[Drug Dispensing Fee]]</f>
        <v>0</v>
      </c>
      <c r="O5761" s="132"/>
      <c r="P5761" s="205">
        <f>Table7[[#This Row],[Total Drug Cost]]-Table7[[#This Row],[Total Third-party Pay]]</f>
        <v>0</v>
      </c>
      <c r="Q5761" s="205"/>
      <c r="R5761" s="70" t="e">
        <f>VLOOKUP(Table7[[#This Row],[Patient PHN]],'[1]MASTER LIST'!$C:$D,2,FALSE)</f>
        <v>#N/A</v>
      </c>
    </row>
    <row r="5762" spans="1:18" x14ac:dyDescent="0.25">
      <c r="A5762" s="202"/>
      <c r="B5762" s="203"/>
      <c r="C5762" s="204"/>
      <c r="D5762" s="204"/>
      <c r="E5762" s="204"/>
      <c r="F5762" s="204"/>
      <c r="G5762" s="204"/>
      <c r="H5762" s="131"/>
      <c r="I5762" s="204"/>
      <c r="J5762" s="204"/>
      <c r="K5762" s="205"/>
      <c r="L5762" s="205"/>
      <c r="M5762" s="205"/>
      <c r="N5762" s="227">
        <f>Table7[[#This Row],[Drug Cost]]+Table7[[#This Row],[Drug Markup]]+Table7[[#This Row],[Drug Dispensing Fee]]</f>
        <v>0</v>
      </c>
      <c r="O5762" s="132"/>
      <c r="P5762" s="205">
        <f>Table7[[#This Row],[Total Drug Cost]]-Table7[[#This Row],[Total Third-party Pay]]</f>
        <v>0</v>
      </c>
      <c r="Q5762" s="205"/>
      <c r="R5762" s="70" t="e">
        <f>VLOOKUP(Table7[[#This Row],[Patient PHN]],'[1]MASTER LIST'!$C:$D,2,FALSE)</f>
        <v>#N/A</v>
      </c>
    </row>
    <row r="5763" spans="1:18" x14ac:dyDescent="0.25">
      <c r="A5763" s="202"/>
      <c r="B5763" s="203"/>
      <c r="C5763" s="204"/>
      <c r="D5763" s="204"/>
      <c r="E5763" s="204"/>
      <c r="F5763" s="204"/>
      <c r="G5763" s="204"/>
      <c r="H5763" s="131"/>
      <c r="I5763" s="204"/>
      <c r="J5763" s="204"/>
      <c r="K5763" s="205"/>
      <c r="L5763" s="205"/>
      <c r="M5763" s="205"/>
      <c r="N5763" s="227">
        <f>Table7[[#This Row],[Drug Cost]]+Table7[[#This Row],[Drug Markup]]+Table7[[#This Row],[Drug Dispensing Fee]]</f>
        <v>0</v>
      </c>
      <c r="O5763" s="132"/>
      <c r="P5763" s="205">
        <f>Table7[[#This Row],[Total Drug Cost]]-Table7[[#This Row],[Total Third-party Pay]]</f>
        <v>0</v>
      </c>
      <c r="Q5763" s="205"/>
      <c r="R5763" s="70" t="e">
        <f>VLOOKUP(Table7[[#This Row],[Patient PHN]],'[1]MASTER LIST'!$C:$D,2,FALSE)</f>
        <v>#N/A</v>
      </c>
    </row>
    <row r="5764" spans="1:18" x14ac:dyDescent="0.25">
      <c r="A5764" s="202"/>
      <c r="B5764" s="203"/>
      <c r="C5764" s="204"/>
      <c r="D5764" s="204"/>
      <c r="E5764" s="204"/>
      <c r="F5764" s="204"/>
      <c r="G5764" s="204"/>
      <c r="H5764" s="131"/>
      <c r="I5764" s="204"/>
      <c r="J5764" s="204"/>
      <c r="K5764" s="205"/>
      <c r="L5764" s="205"/>
      <c r="M5764" s="205"/>
      <c r="N5764" s="227">
        <f>Table7[[#This Row],[Drug Cost]]+Table7[[#This Row],[Drug Markup]]+Table7[[#This Row],[Drug Dispensing Fee]]</f>
        <v>0</v>
      </c>
      <c r="O5764" s="132"/>
      <c r="P5764" s="205">
        <f>Table7[[#This Row],[Total Drug Cost]]-Table7[[#This Row],[Total Third-party Pay]]</f>
        <v>0</v>
      </c>
      <c r="Q5764" s="205"/>
      <c r="R5764" s="70" t="e">
        <f>VLOOKUP(Table7[[#This Row],[Patient PHN]],'[1]MASTER LIST'!$C:$D,2,FALSE)</f>
        <v>#N/A</v>
      </c>
    </row>
    <row r="5765" spans="1:18" x14ac:dyDescent="0.25">
      <c r="A5765" s="202"/>
      <c r="B5765" s="203"/>
      <c r="C5765" s="204"/>
      <c r="D5765" s="204"/>
      <c r="E5765" s="204"/>
      <c r="F5765" s="204"/>
      <c r="G5765" s="204"/>
      <c r="H5765" s="131"/>
      <c r="I5765" s="204"/>
      <c r="J5765" s="204"/>
      <c r="K5765" s="205"/>
      <c r="L5765" s="205"/>
      <c r="M5765" s="205"/>
      <c r="N5765" s="227">
        <f>Table7[[#This Row],[Drug Cost]]+Table7[[#This Row],[Drug Markup]]+Table7[[#This Row],[Drug Dispensing Fee]]</f>
        <v>0</v>
      </c>
      <c r="O5765" s="132"/>
      <c r="P5765" s="205">
        <f>Table7[[#This Row],[Total Drug Cost]]-Table7[[#This Row],[Total Third-party Pay]]</f>
        <v>0</v>
      </c>
      <c r="Q5765" s="205"/>
      <c r="R5765" s="70" t="e">
        <f>VLOOKUP(Table7[[#This Row],[Patient PHN]],'[1]MASTER LIST'!$C:$D,2,FALSE)</f>
        <v>#N/A</v>
      </c>
    </row>
    <row r="5766" spans="1:18" x14ac:dyDescent="0.25">
      <c r="A5766" s="202"/>
      <c r="B5766" s="203"/>
      <c r="C5766" s="204"/>
      <c r="D5766" s="204"/>
      <c r="E5766" s="204"/>
      <c r="F5766" s="204"/>
      <c r="G5766" s="204"/>
      <c r="H5766" s="131"/>
      <c r="I5766" s="204"/>
      <c r="J5766" s="204"/>
      <c r="K5766" s="205"/>
      <c r="L5766" s="205"/>
      <c r="M5766" s="205"/>
      <c r="N5766" s="227">
        <f>Table7[[#This Row],[Drug Cost]]+Table7[[#This Row],[Drug Markup]]+Table7[[#This Row],[Drug Dispensing Fee]]</f>
        <v>0</v>
      </c>
      <c r="O5766" s="132"/>
      <c r="P5766" s="205">
        <f>Table7[[#This Row],[Total Drug Cost]]-Table7[[#This Row],[Total Third-party Pay]]</f>
        <v>0</v>
      </c>
      <c r="Q5766" s="205"/>
      <c r="R5766" s="70" t="e">
        <f>VLOOKUP(Table7[[#This Row],[Patient PHN]],'[1]MASTER LIST'!$C:$D,2,FALSE)</f>
        <v>#N/A</v>
      </c>
    </row>
    <row r="5767" spans="1:18" x14ac:dyDescent="0.25">
      <c r="A5767" s="202"/>
      <c r="B5767" s="203"/>
      <c r="C5767" s="204"/>
      <c r="D5767" s="204"/>
      <c r="E5767" s="204"/>
      <c r="F5767" s="204"/>
      <c r="G5767" s="204"/>
      <c r="H5767" s="131"/>
      <c r="I5767" s="204"/>
      <c r="J5767" s="204"/>
      <c r="K5767" s="205"/>
      <c r="L5767" s="205"/>
      <c r="M5767" s="205"/>
      <c r="N5767" s="227">
        <f>Table7[[#This Row],[Drug Cost]]+Table7[[#This Row],[Drug Markup]]+Table7[[#This Row],[Drug Dispensing Fee]]</f>
        <v>0</v>
      </c>
      <c r="O5767" s="132"/>
      <c r="P5767" s="205">
        <f>Table7[[#This Row],[Total Drug Cost]]-Table7[[#This Row],[Total Third-party Pay]]</f>
        <v>0</v>
      </c>
      <c r="Q5767" s="205"/>
      <c r="R5767" s="70" t="e">
        <f>VLOOKUP(Table7[[#This Row],[Patient PHN]],'[1]MASTER LIST'!$C:$D,2,FALSE)</f>
        <v>#N/A</v>
      </c>
    </row>
    <row r="5768" spans="1:18" x14ac:dyDescent="0.25">
      <c r="A5768" s="202"/>
      <c r="B5768" s="203"/>
      <c r="C5768" s="204"/>
      <c r="D5768" s="204"/>
      <c r="E5768" s="204"/>
      <c r="F5768" s="204"/>
      <c r="G5768" s="204"/>
      <c r="H5768" s="131"/>
      <c r="I5768" s="204"/>
      <c r="J5768" s="204"/>
      <c r="K5768" s="205"/>
      <c r="L5768" s="205"/>
      <c r="M5768" s="205"/>
      <c r="N5768" s="227">
        <f>Table7[[#This Row],[Drug Cost]]+Table7[[#This Row],[Drug Markup]]+Table7[[#This Row],[Drug Dispensing Fee]]</f>
        <v>0</v>
      </c>
      <c r="O5768" s="132"/>
      <c r="P5768" s="205">
        <f>Table7[[#This Row],[Total Drug Cost]]-Table7[[#This Row],[Total Third-party Pay]]</f>
        <v>0</v>
      </c>
      <c r="Q5768" s="205"/>
      <c r="R5768" s="70" t="e">
        <f>VLOOKUP(Table7[[#This Row],[Patient PHN]],'[1]MASTER LIST'!$C:$D,2,FALSE)</f>
        <v>#N/A</v>
      </c>
    </row>
    <row r="5769" spans="1:18" x14ac:dyDescent="0.25">
      <c r="A5769" s="202"/>
      <c r="B5769" s="203"/>
      <c r="C5769" s="204"/>
      <c r="D5769" s="204"/>
      <c r="E5769" s="204"/>
      <c r="F5769" s="204"/>
      <c r="G5769" s="204"/>
      <c r="H5769" s="131"/>
      <c r="I5769" s="204"/>
      <c r="J5769" s="204"/>
      <c r="K5769" s="205"/>
      <c r="L5769" s="205"/>
      <c r="M5769" s="205"/>
      <c r="N5769" s="227">
        <f>Table7[[#This Row],[Drug Cost]]+Table7[[#This Row],[Drug Markup]]+Table7[[#This Row],[Drug Dispensing Fee]]</f>
        <v>0</v>
      </c>
      <c r="O5769" s="132"/>
      <c r="P5769" s="205">
        <f>Table7[[#This Row],[Total Drug Cost]]-Table7[[#This Row],[Total Third-party Pay]]</f>
        <v>0</v>
      </c>
      <c r="Q5769" s="205"/>
      <c r="R5769" s="70" t="e">
        <f>VLOOKUP(Table7[[#This Row],[Patient PHN]],'[1]MASTER LIST'!$C:$D,2,FALSE)</f>
        <v>#N/A</v>
      </c>
    </row>
    <row r="5770" spans="1:18" x14ac:dyDescent="0.25">
      <c r="A5770" s="202"/>
      <c r="B5770" s="203"/>
      <c r="C5770" s="204"/>
      <c r="D5770" s="204"/>
      <c r="E5770" s="204"/>
      <c r="F5770" s="204"/>
      <c r="G5770" s="204"/>
      <c r="H5770" s="131"/>
      <c r="I5770" s="204"/>
      <c r="J5770" s="204"/>
      <c r="K5770" s="205"/>
      <c r="L5770" s="205"/>
      <c r="M5770" s="205"/>
      <c r="N5770" s="227">
        <f>Table7[[#This Row],[Drug Cost]]+Table7[[#This Row],[Drug Markup]]+Table7[[#This Row],[Drug Dispensing Fee]]</f>
        <v>0</v>
      </c>
      <c r="O5770" s="132"/>
      <c r="P5770" s="205">
        <f>Table7[[#This Row],[Total Drug Cost]]-Table7[[#This Row],[Total Third-party Pay]]</f>
        <v>0</v>
      </c>
      <c r="Q5770" s="205"/>
      <c r="R5770" s="70" t="e">
        <f>VLOOKUP(Table7[[#This Row],[Patient PHN]],'[1]MASTER LIST'!$C:$D,2,FALSE)</f>
        <v>#N/A</v>
      </c>
    </row>
    <row r="5771" spans="1:18" x14ac:dyDescent="0.25">
      <c r="A5771" s="202"/>
      <c r="B5771" s="203"/>
      <c r="C5771" s="204"/>
      <c r="D5771" s="204"/>
      <c r="E5771" s="204"/>
      <c r="F5771" s="204"/>
      <c r="G5771" s="204"/>
      <c r="H5771" s="131"/>
      <c r="I5771" s="204"/>
      <c r="J5771" s="204"/>
      <c r="K5771" s="205"/>
      <c r="L5771" s="205"/>
      <c r="M5771" s="205"/>
      <c r="N5771" s="227">
        <f>Table7[[#This Row],[Drug Cost]]+Table7[[#This Row],[Drug Markup]]+Table7[[#This Row],[Drug Dispensing Fee]]</f>
        <v>0</v>
      </c>
      <c r="O5771" s="132"/>
      <c r="P5771" s="205">
        <f>Table7[[#This Row],[Total Drug Cost]]-Table7[[#This Row],[Total Third-party Pay]]</f>
        <v>0</v>
      </c>
      <c r="Q5771" s="205"/>
      <c r="R5771" s="70" t="e">
        <f>VLOOKUP(Table7[[#This Row],[Patient PHN]],'[1]MASTER LIST'!$C:$D,2,FALSE)</f>
        <v>#N/A</v>
      </c>
    </row>
    <row r="5772" spans="1:18" x14ac:dyDescent="0.25">
      <c r="A5772" s="202"/>
      <c r="B5772" s="203"/>
      <c r="C5772" s="204"/>
      <c r="D5772" s="204"/>
      <c r="E5772" s="204"/>
      <c r="F5772" s="204"/>
      <c r="G5772" s="204"/>
      <c r="H5772" s="131"/>
      <c r="I5772" s="204"/>
      <c r="J5772" s="204"/>
      <c r="K5772" s="205"/>
      <c r="L5772" s="205"/>
      <c r="M5772" s="205"/>
      <c r="N5772" s="227">
        <f>Table7[[#This Row],[Drug Cost]]+Table7[[#This Row],[Drug Markup]]+Table7[[#This Row],[Drug Dispensing Fee]]</f>
        <v>0</v>
      </c>
      <c r="O5772" s="132"/>
      <c r="P5772" s="205">
        <f>Table7[[#This Row],[Total Drug Cost]]-Table7[[#This Row],[Total Third-party Pay]]</f>
        <v>0</v>
      </c>
      <c r="Q5772" s="205"/>
      <c r="R5772" s="70" t="e">
        <f>VLOOKUP(Table7[[#This Row],[Patient PHN]],'[1]MASTER LIST'!$C:$D,2,FALSE)</f>
        <v>#N/A</v>
      </c>
    </row>
    <row r="5773" spans="1:18" x14ac:dyDescent="0.25">
      <c r="A5773" s="202"/>
      <c r="B5773" s="203"/>
      <c r="C5773" s="204"/>
      <c r="D5773" s="204"/>
      <c r="E5773" s="204"/>
      <c r="F5773" s="204"/>
      <c r="G5773" s="204"/>
      <c r="H5773" s="131"/>
      <c r="I5773" s="204"/>
      <c r="J5773" s="204"/>
      <c r="K5773" s="205"/>
      <c r="L5773" s="205"/>
      <c r="M5773" s="205"/>
      <c r="N5773" s="227">
        <f>Table7[[#This Row],[Drug Cost]]+Table7[[#This Row],[Drug Markup]]+Table7[[#This Row],[Drug Dispensing Fee]]</f>
        <v>0</v>
      </c>
      <c r="O5773" s="132"/>
      <c r="P5773" s="205">
        <f>Table7[[#This Row],[Total Drug Cost]]-Table7[[#This Row],[Total Third-party Pay]]</f>
        <v>0</v>
      </c>
      <c r="Q5773" s="205"/>
      <c r="R5773" s="70" t="e">
        <f>VLOOKUP(Table7[[#This Row],[Patient PHN]],'[1]MASTER LIST'!$C:$D,2,FALSE)</f>
        <v>#N/A</v>
      </c>
    </row>
    <row r="5774" spans="1:18" x14ac:dyDescent="0.25">
      <c r="A5774" s="202"/>
      <c r="B5774" s="203"/>
      <c r="C5774" s="204"/>
      <c r="D5774" s="204"/>
      <c r="E5774" s="204"/>
      <c r="F5774" s="204"/>
      <c r="G5774" s="204"/>
      <c r="H5774" s="131"/>
      <c r="I5774" s="204"/>
      <c r="J5774" s="204"/>
      <c r="K5774" s="205"/>
      <c r="L5774" s="205"/>
      <c r="M5774" s="205"/>
      <c r="N5774" s="227">
        <f>Table7[[#This Row],[Drug Cost]]+Table7[[#This Row],[Drug Markup]]+Table7[[#This Row],[Drug Dispensing Fee]]</f>
        <v>0</v>
      </c>
      <c r="O5774" s="132"/>
      <c r="P5774" s="205">
        <f>Table7[[#This Row],[Total Drug Cost]]-Table7[[#This Row],[Total Third-party Pay]]</f>
        <v>0</v>
      </c>
      <c r="Q5774" s="205"/>
      <c r="R5774" s="70" t="e">
        <f>VLOOKUP(Table7[[#This Row],[Patient PHN]],'[1]MASTER LIST'!$C:$D,2,FALSE)</f>
        <v>#N/A</v>
      </c>
    </row>
    <row r="5775" spans="1:18" x14ac:dyDescent="0.25">
      <c r="A5775" s="202"/>
      <c r="B5775" s="203"/>
      <c r="C5775" s="204"/>
      <c r="D5775" s="204"/>
      <c r="E5775" s="204"/>
      <c r="F5775" s="204"/>
      <c r="G5775" s="204"/>
      <c r="H5775" s="131"/>
      <c r="I5775" s="204"/>
      <c r="J5775" s="204"/>
      <c r="K5775" s="205"/>
      <c r="L5775" s="205"/>
      <c r="M5775" s="205"/>
      <c r="N5775" s="227">
        <f>Table7[[#This Row],[Drug Cost]]+Table7[[#This Row],[Drug Markup]]+Table7[[#This Row],[Drug Dispensing Fee]]</f>
        <v>0</v>
      </c>
      <c r="O5775" s="132"/>
      <c r="P5775" s="205">
        <f>Table7[[#This Row],[Total Drug Cost]]-Table7[[#This Row],[Total Third-party Pay]]</f>
        <v>0</v>
      </c>
      <c r="Q5775" s="205"/>
      <c r="R5775" s="70" t="e">
        <f>VLOOKUP(Table7[[#This Row],[Patient PHN]],'[1]MASTER LIST'!$C:$D,2,FALSE)</f>
        <v>#N/A</v>
      </c>
    </row>
    <row r="5776" spans="1:18" x14ac:dyDescent="0.25">
      <c r="A5776" s="202"/>
      <c r="B5776" s="203"/>
      <c r="C5776" s="204"/>
      <c r="D5776" s="204"/>
      <c r="E5776" s="204"/>
      <c r="F5776" s="204"/>
      <c r="G5776" s="204"/>
      <c r="H5776" s="131"/>
      <c r="I5776" s="204"/>
      <c r="J5776" s="204"/>
      <c r="K5776" s="205"/>
      <c r="L5776" s="205"/>
      <c r="M5776" s="205"/>
      <c r="N5776" s="227">
        <f>Table7[[#This Row],[Drug Cost]]+Table7[[#This Row],[Drug Markup]]+Table7[[#This Row],[Drug Dispensing Fee]]</f>
        <v>0</v>
      </c>
      <c r="O5776" s="132"/>
      <c r="P5776" s="205">
        <f>Table7[[#This Row],[Total Drug Cost]]-Table7[[#This Row],[Total Third-party Pay]]</f>
        <v>0</v>
      </c>
      <c r="Q5776" s="205"/>
      <c r="R5776" s="70" t="e">
        <f>VLOOKUP(Table7[[#This Row],[Patient PHN]],'[1]MASTER LIST'!$C:$D,2,FALSE)</f>
        <v>#N/A</v>
      </c>
    </row>
    <row r="5777" spans="1:18" x14ac:dyDescent="0.25">
      <c r="A5777" s="202"/>
      <c r="B5777" s="203"/>
      <c r="C5777" s="204"/>
      <c r="D5777" s="204"/>
      <c r="E5777" s="204"/>
      <c r="F5777" s="204"/>
      <c r="G5777" s="204"/>
      <c r="H5777" s="131"/>
      <c r="I5777" s="204"/>
      <c r="J5777" s="204"/>
      <c r="K5777" s="205"/>
      <c r="L5777" s="205"/>
      <c r="M5777" s="205"/>
      <c r="N5777" s="227">
        <f>Table7[[#This Row],[Drug Cost]]+Table7[[#This Row],[Drug Markup]]+Table7[[#This Row],[Drug Dispensing Fee]]</f>
        <v>0</v>
      </c>
      <c r="O5777" s="132"/>
      <c r="P5777" s="205">
        <f>Table7[[#This Row],[Total Drug Cost]]-Table7[[#This Row],[Total Third-party Pay]]</f>
        <v>0</v>
      </c>
      <c r="Q5777" s="205"/>
      <c r="R5777" s="70" t="e">
        <f>VLOOKUP(Table7[[#This Row],[Patient PHN]],'[1]MASTER LIST'!$C:$D,2,FALSE)</f>
        <v>#N/A</v>
      </c>
    </row>
    <row r="5778" spans="1:18" x14ac:dyDescent="0.25">
      <c r="A5778" s="202"/>
      <c r="B5778" s="203"/>
      <c r="C5778" s="204"/>
      <c r="D5778" s="204"/>
      <c r="E5778" s="204"/>
      <c r="F5778" s="204"/>
      <c r="G5778" s="204"/>
      <c r="H5778" s="131"/>
      <c r="I5778" s="204"/>
      <c r="J5778" s="204"/>
      <c r="K5778" s="205"/>
      <c r="L5778" s="205"/>
      <c r="M5778" s="205"/>
      <c r="N5778" s="227">
        <f>Table7[[#This Row],[Drug Cost]]+Table7[[#This Row],[Drug Markup]]+Table7[[#This Row],[Drug Dispensing Fee]]</f>
        <v>0</v>
      </c>
      <c r="O5778" s="132"/>
      <c r="P5778" s="205">
        <f>Table7[[#This Row],[Total Drug Cost]]-Table7[[#This Row],[Total Third-party Pay]]</f>
        <v>0</v>
      </c>
      <c r="Q5778" s="205"/>
      <c r="R5778" s="70" t="e">
        <f>VLOOKUP(Table7[[#This Row],[Patient PHN]],'[1]MASTER LIST'!$C:$D,2,FALSE)</f>
        <v>#N/A</v>
      </c>
    </row>
    <row r="5779" spans="1:18" x14ac:dyDescent="0.25">
      <c r="A5779" s="202"/>
      <c r="B5779" s="203"/>
      <c r="C5779" s="204"/>
      <c r="D5779" s="204"/>
      <c r="E5779" s="204"/>
      <c r="F5779" s="204"/>
      <c r="G5779" s="204"/>
      <c r="H5779" s="131"/>
      <c r="I5779" s="204"/>
      <c r="J5779" s="204"/>
      <c r="K5779" s="205"/>
      <c r="L5779" s="205"/>
      <c r="M5779" s="205"/>
      <c r="N5779" s="227">
        <f>Table7[[#This Row],[Drug Cost]]+Table7[[#This Row],[Drug Markup]]+Table7[[#This Row],[Drug Dispensing Fee]]</f>
        <v>0</v>
      </c>
      <c r="O5779" s="132"/>
      <c r="P5779" s="205">
        <f>Table7[[#This Row],[Total Drug Cost]]-Table7[[#This Row],[Total Third-party Pay]]</f>
        <v>0</v>
      </c>
      <c r="Q5779" s="205"/>
      <c r="R5779" s="70" t="e">
        <f>VLOOKUP(Table7[[#This Row],[Patient PHN]],'[1]MASTER LIST'!$C:$D,2,FALSE)</f>
        <v>#N/A</v>
      </c>
    </row>
    <row r="5780" spans="1:18" x14ac:dyDescent="0.25">
      <c r="A5780" s="202"/>
      <c r="B5780" s="203"/>
      <c r="C5780" s="204"/>
      <c r="D5780" s="204"/>
      <c r="E5780" s="204"/>
      <c r="F5780" s="204"/>
      <c r="G5780" s="204"/>
      <c r="H5780" s="131"/>
      <c r="I5780" s="204"/>
      <c r="J5780" s="204"/>
      <c r="K5780" s="205"/>
      <c r="L5780" s="205"/>
      <c r="M5780" s="205"/>
      <c r="N5780" s="227">
        <f>Table7[[#This Row],[Drug Cost]]+Table7[[#This Row],[Drug Markup]]+Table7[[#This Row],[Drug Dispensing Fee]]</f>
        <v>0</v>
      </c>
      <c r="O5780" s="132"/>
      <c r="P5780" s="205">
        <f>Table7[[#This Row],[Total Drug Cost]]-Table7[[#This Row],[Total Third-party Pay]]</f>
        <v>0</v>
      </c>
      <c r="Q5780" s="205"/>
      <c r="R5780" s="70" t="e">
        <f>VLOOKUP(Table7[[#This Row],[Patient PHN]],'[1]MASTER LIST'!$C:$D,2,FALSE)</f>
        <v>#N/A</v>
      </c>
    </row>
    <row r="5781" spans="1:18" x14ac:dyDescent="0.25">
      <c r="A5781" s="202"/>
      <c r="B5781" s="203"/>
      <c r="C5781" s="204"/>
      <c r="D5781" s="204"/>
      <c r="E5781" s="204"/>
      <c r="F5781" s="204"/>
      <c r="G5781" s="204"/>
      <c r="H5781" s="131"/>
      <c r="I5781" s="204"/>
      <c r="J5781" s="204"/>
      <c r="K5781" s="205"/>
      <c r="L5781" s="205"/>
      <c r="M5781" s="205"/>
      <c r="N5781" s="227">
        <f>Table7[[#This Row],[Drug Cost]]+Table7[[#This Row],[Drug Markup]]+Table7[[#This Row],[Drug Dispensing Fee]]</f>
        <v>0</v>
      </c>
      <c r="O5781" s="132"/>
      <c r="P5781" s="205">
        <f>Table7[[#This Row],[Total Drug Cost]]-Table7[[#This Row],[Total Third-party Pay]]</f>
        <v>0</v>
      </c>
      <c r="Q5781" s="205"/>
      <c r="R5781" s="70" t="e">
        <f>VLOOKUP(Table7[[#This Row],[Patient PHN]],'[1]MASTER LIST'!$C:$D,2,FALSE)</f>
        <v>#N/A</v>
      </c>
    </row>
    <row r="5782" spans="1:18" x14ac:dyDescent="0.25">
      <c r="A5782" s="202"/>
      <c r="B5782" s="203"/>
      <c r="C5782" s="204"/>
      <c r="D5782" s="204"/>
      <c r="E5782" s="204"/>
      <c r="F5782" s="204"/>
      <c r="G5782" s="204"/>
      <c r="H5782" s="131"/>
      <c r="I5782" s="204"/>
      <c r="J5782" s="204"/>
      <c r="K5782" s="205"/>
      <c r="L5782" s="205"/>
      <c r="M5782" s="205"/>
      <c r="N5782" s="227">
        <f>Table7[[#This Row],[Drug Cost]]+Table7[[#This Row],[Drug Markup]]+Table7[[#This Row],[Drug Dispensing Fee]]</f>
        <v>0</v>
      </c>
      <c r="O5782" s="132"/>
      <c r="P5782" s="205">
        <f>Table7[[#This Row],[Total Drug Cost]]-Table7[[#This Row],[Total Third-party Pay]]</f>
        <v>0</v>
      </c>
      <c r="Q5782" s="205"/>
      <c r="R5782" s="70" t="e">
        <f>VLOOKUP(Table7[[#This Row],[Patient PHN]],'[1]MASTER LIST'!$C:$D,2,FALSE)</f>
        <v>#N/A</v>
      </c>
    </row>
    <row r="5783" spans="1:18" x14ac:dyDescent="0.25">
      <c r="A5783" s="202"/>
      <c r="B5783" s="203"/>
      <c r="C5783" s="204"/>
      <c r="D5783" s="204"/>
      <c r="E5783" s="204"/>
      <c r="F5783" s="204"/>
      <c r="G5783" s="204"/>
      <c r="H5783" s="131"/>
      <c r="I5783" s="204"/>
      <c r="J5783" s="204"/>
      <c r="K5783" s="205"/>
      <c r="L5783" s="205"/>
      <c r="M5783" s="205"/>
      <c r="N5783" s="227">
        <f>Table7[[#This Row],[Drug Cost]]+Table7[[#This Row],[Drug Markup]]+Table7[[#This Row],[Drug Dispensing Fee]]</f>
        <v>0</v>
      </c>
      <c r="O5783" s="132"/>
      <c r="P5783" s="205">
        <f>Table7[[#This Row],[Total Drug Cost]]-Table7[[#This Row],[Total Third-party Pay]]</f>
        <v>0</v>
      </c>
      <c r="Q5783" s="205"/>
      <c r="R5783" s="70" t="e">
        <f>VLOOKUP(Table7[[#This Row],[Patient PHN]],'[1]MASTER LIST'!$C:$D,2,FALSE)</f>
        <v>#N/A</v>
      </c>
    </row>
    <row r="5784" spans="1:18" x14ac:dyDescent="0.25">
      <c r="A5784" s="202"/>
      <c r="B5784" s="203"/>
      <c r="C5784" s="204"/>
      <c r="D5784" s="204"/>
      <c r="E5784" s="204"/>
      <c r="F5784" s="204"/>
      <c r="G5784" s="204"/>
      <c r="H5784" s="131"/>
      <c r="I5784" s="204"/>
      <c r="J5784" s="204"/>
      <c r="K5784" s="205"/>
      <c r="L5784" s="205"/>
      <c r="M5784" s="205"/>
      <c r="N5784" s="227">
        <f>Table7[[#This Row],[Drug Cost]]+Table7[[#This Row],[Drug Markup]]+Table7[[#This Row],[Drug Dispensing Fee]]</f>
        <v>0</v>
      </c>
      <c r="O5784" s="132"/>
      <c r="P5784" s="205">
        <f>Table7[[#This Row],[Total Drug Cost]]-Table7[[#This Row],[Total Third-party Pay]]</f>
        <v>0</v>
      </c>
      <c r="Q5784" s="205"/>
      <c r="R5784" s="70" t="e">
        <f>VLOOKUP(Table7[[#This Row],[Patient PHN]],'[1]MASTER LIST'!$C:$D,2,FALSE)</f>
        <v>#N/A</v>
      </c>
    </row>
    <row r="5785" spans="1:18" x14ac:dyDescent="0.25">
      <c r="A5785" s="202"/>
      <c r="B5785" s="203"/>
      <c r="C5785" s="204"/>
      <c r="D5785" s="204"/>
      <c r="E5785" s="204"/>
      <c r="F5785" s="204"/>
      <c r="G5785" s="204"/>
      <c r="H5785" s="131"/>
      <c r="I5785" s="204"/>
      <c r="J5785" s="204"/>
      <c r="K5785" s="205"/>
      <c r="L5785" s="205"/>
      <c r="M5785" s="205"/>
      <c r="N5785" s="227">
        <f>Table7[[#This Row],[Drug Cost]]+Table7[[#This Row],[Drug Markup]]+Table7[[#This Row],[Drug Dispensing Fee]]</f>
        <v>0</v>
      </c>
      <c r="O5785" s="132"/>
      <c r="P5785" s="205">
        <f>Table7[[#This Row],[Total Drug Cost]]-Table7[[#This Row],[Total Third-party Pay]]</f>
        <v>0</v>
      </c>
      <c r="Q5785" s="205"/>
      <c r="R5785" s="70" t="e">
        <f>VLOOKUP(Table7[[#This Row],[Patient PHN]],'[1]MASTER LIST'!$C:$D,2,FALSE)</f>
        <v>#N/A</v>
      </c>
    </row>
    <row r="5786" spans="1:18" x14ac:dyDescent="0.25">
      <c r="A5786" s="202"/>
      <c r="B5786" s="203"/>
      <c r="C5786" s="204"/>
      <c r="D5786" s="204"/>
      <c r="E5786" s="204"/>
      <c r="F5786" s="204"/>
      <c r="G5786" s="204"/>
      <c r="H5786" s="131"/>
      <c r="I5786" s="204"/>
      <c r="J5786" s="204"/>
      <c r="K5786" s="205"/>
      <c r="L5786" s="205"/>
      <c r="M5786" s="205"/>
      <c r="N5786" s="227">
        <f>Table7[[#This Row],[Drug Cost]]+Table7[[#This Row],[Drug Markup]]+Table7[[#This Row],[Drug Dispensing Fee]]</f>
        <v>0</v>
      </c>
      <c r="O5786" s="132"/>
      <c r="P5786" s="205">
        <f>Table7[[#This Row],[Total Drug Cost]]-Table7[[#This Row],[Total Third-party Pay]]</f>
        <v>0</v>
      </c>
      <c r="Q5786" s="205"/>
      <c r="R5786" s="70" t="e">
        <f>VLOOKUP(Table7[[#This Row],[Patient PHN]],'[1]MASTER LIST'!$C:$D,2,FALSE)</f>
        <v>#N/A</v>
      </c>
    </row>
    <row r="5787" spans="1:18" x14ac:dyDescent="0.25">
      <c r="A5787" s="202"/>
      <c r="B5787" s="203"/>
      <c r="C5787" s="204"/>
      <c r="D5787" s="204"/>
      <c r="E5787" s="204"/>
      <c r="F5787" s="204"/>
      <c r="G5787" s="204"/>
      <c r="H5787" s="131"/>
      <c r="I5787" s="204"/>
      <c r="J5787" s="204"/>
      <c r="K5787" s="205"/>
      <c r="L5787" s="205"/>
      <c r="M5787" s="205"/>
      <c r="N5787" s="227">
        <f>Table7[[#This Row],[Drug Cost]]+Table7[[#This Row],[Drug Markup]]+Table7[[#This Row],[Drug Dispensing Fee]]</f>
        <v>0</v>
      </c>
      <c r="O5787" s="132"/>
      <c r="P5787" s="205">
        <f>Table7[[#This Row],[Total Drug Cost]]-Table7[[#This Row],[Total Third-party Pay]]</f>
        <v>0</v>
      </c>
      <c r="Q5787" s="205"/>
      <c r="R5787" s="70" t="e">
        <f>VLOOKUP(Table7[[#This Row],[Patient PHN]],'[1]MASTER LIST'!$C:$D,2,FALSE)</f>
        <v>#N/A</v>
      </c>
    </row>
    <row r="5788" spans="1:18" x14ac:dyDescent="0.25">
      <c r="A5788" s="202"/>
      <c r="B5788" s="203"/>
      <c r="C5788" s="204"/>
      <c r="D5788" s="204"/>
      <c r="E5788" s="204"/>
      <c r="F5788" s="204"/>
      <c r="G5788" s="204"/>
      <c r="H5788" s="131"/>
      <c r="I5788" s="204"/>
      <c r="J5788" s="204"/>
      <c r="K5788" s="205"/>
      <c r="L5788" s="205"/>
      <c r="M5788" s="205"/>
      <c r="N5788" s="227">
        <f>Table7[[#This Row],[Drug Cost]]+Table7[[#This Row],[Drug Markup]]+Table7[[#This Row],[Drug Dispensing Fee]]</f>
        <v>0</v>
      </c>
      <c r="O5788" s="132"/>
      <c r="P5788" s="205">
        <f>Table7[[#This Row],[Total Drug Cost]]-Table7[[#This Row],[Total Third-party Pay]]</f>
        <v>0</v>
      </c>
      <c r="Q5788" s="205"/>
      <c r="R5788" s="70" t="e">
        <f>VLOOKUP(Table7[[#This Row],[Patient PHN]],'[1]MASTER LIST'!$C:$D,2,FALSE)</f>
        <v>#N/A</v>
      </c>
    </row>
    <row r="5789" spans="1:18" x14ac:dyDescent="0.25">
      <c r="A5789" s="202"/>
      <c r="B5789" s="203"/>
      <c r="C5789" s="204"/>
      <c r="D5789" s="204"/>
      <c r="E5789" s="204"/>
      <c r="F5789" s="204"/>
      <c r="G5789" s="204"/>
      <c r="H5789" s="131"/>
      <c r="I5789" s="204"/>
      <c r="J5789" s="204"/>
      <c r="K5789" s="205"/>
      <c r="L5789" s="205"/>
      <c r="M5789" s="205"/>
      <c r="N5789" s="227">
        <f>Table7[[#This Row],[Drug Cost]]+Table7[[#This Row],[Drug Markup]]+Table7[[#This Row],[Drug Dispensing Fee]]</f>
        <v>0</v>
      </c>
      <c r="O5789" s="132"/>
      <c r="P5789" s="205">
        <f>Table7[[#This Row],[Total Drug Cost]]-Table7[[#This Row],[Total Third-party Pay]]</f>
        <v>0</v>
      </c>
      <c r="Q5789" s="205"/>
      <c r="R5789" s="70" t="e">
        <f>VLOOKUP(Table7[[#This Row],[Patient PHN]],'[1]MASTER LIST'!$C:$D,2,FALSE)</f>
        <v>#N/A</v>
      </c>
    </row>
    <row r="5790" spans="1:18" x14ac:dyDescent="0.25">
      <c r="A5790" s="202"/>
      <c r="B5790" s="203"/>
      <c r="C5790" s="204"/>
      <c r="D5790" s="204"/>
      <c r="E5790" s="204"/>
      <c r="F5790" s="204"/>
      <c r="G5790" s="204"/>
      <c r="H5790" s="131"/>
      <c r="I5790" s="204"/>
      <c r="J5790" s="204"/>
      <c r="K5790" s="205"/>
      <c r="L5790" s="205"/>
      <c r="M5790" s="205"/>
      <c r="N5790" s="227">
        <f>Table7[[#This Row],[Drug Cost]]+Table7[[#This Row],[Drug Markup]]+Table7[[#This Row],[Drug Dispensing Fee]]</f>
        <v>0</v>
      </c>
      <c r="O5790" s="132"/>
      <c r="P5790" s="205">
        <f>Table7[[#This Row],[Total Drug Cost]]-Table7[[#This Row],[Total Third-party Pay]]</f>
        <v>0</v>
      </c>
      <c r="Q5790" s="205"/>
      <c r="R5790" s="70" t="e">
        <f>VLOOKUP(Table7[[#This Row],[Patient PHN]],'[1]MASTER LIST'!$C:$D,2,FALSE)</f>
        <v>#N/A</v>
      </c>
    </row>
    <row r="5791" spans="1:18" x14ac:dyDescent="0.25">
      <c r="A5791" s="202"/>
      <c r="B5791" s="203"/>
      <c r="C5791" s="204"/>
      <c r="D5791" s="204"/>
      <c r="E5791" s="204"/>
      <c r="F5791" s="204"/>
      <c r="G5791" s="204"/>
      <c r="H5791" s="131"/>
      <c r="I5791" s="204"/>
      <c r="J5791" s="204"/>
      <c r="K5791" s="205"/>
      <c r="L5791" s="205"/>
      <c r="M5791" s="205"/>
      <c r="N5791" s="227">
        <f>Table7[[#This Row],[Drug Cost]]+Table7[[#This Row],[Drug Markup]]+Table7[[#This Row],[Drug Dispensing Fee]]</f>
        <v>0</v>
      </c>
      <c r="O5791" s="132"/>
      <c r="P5791" s="205">
        <f>Table7[[#This Row],[Total Drug Cost]]-Table7[[#This Row],[Total Third-party Pay]]</f>
        <v>0</v>
      </c>
      <c r="Q5791" s="205"/>
      <c r="R5791" s="70" t="e">
        <f>VLOOKUP(Table7[[#This Row],[Patient PHN]],'[1]MASTER LIST'!$C:$D,2,FALSE)</f>
        <v>#N/A</v>
      </c>
    </row>
    <row r="5792" spans="1:18" x14ac:dyDescent="0.25">
      <c r="A5792" s="202"/>
      <c r="B5792" s="203"/>
      <c r="C5792" s="204"/>
      <c r="D5792" s="204"/>
      <c r="E5792" s="204"/>
      <c r="F5792" s="204"/>
      <c r="G5792" s="204"/>
      <c r="H5792" s="131"/>
      <c r="I5792" s="204"/>
      <c r="J5792" s="204"/>
      <c r="K5792" s="205"/>
      <c r="L5792" s="205"/>
      <c r="M5792" s="205"/>
      <c r="N5792" s="227">
        <f>Table7[[#This Row],[Drug Cost]]+Table7[[#This Row],[Drug Markup]]+Table7[[#This Row],[Drug Dispensing Fee]]</f>
        <v>0</v>
      </c>
      <c r="O5792" s="132"/>
      <c r="P5792" s="205">
        <f>Table7[[#This Row],[Total Drug Cost]]-Table7[[#This Row],[Total Third-party Pay]]</f>
        <v>0</v>
      </c>
      <c r="Q5792" s="205"/>
      <c r="R5792" s="70" t="e">
        <f>VLOOKUP(Table7[[#This Row],[Patient PHN]],'[1]MASTER LIST'!$C:$D,2,FALSE)</f>
        <v>#N/A</v>
      </c>
    </row>
    <row r="5793" spans="1:18" x14ac:dyDescent="0.25">
      <c r="A5793" s="202"/>
      <c r="B5793" s="203"/>
      <c r="C5793" s="204"/>
      <c r="D5793" s="204"/>
      <c r="E5793" s="204"/>
      <c r="F5793" s="204"/>
      <c r="G5793" s="204"/>
      <c r="H5793" s="131"/>
      <c r="I5793" s="204"/>
      <c r="J5793" s="204"/>
      <c r="K5793" s="205"/>
      <c r="L5793" s="205"/>
      <c r="M5793" s="205"/>
      <c r="N5793" s="227">
        <f>Table7[[#This Row],[Drug Cost]]+Table7[[#This Row],[Drug Markup]]+Table7[[#This Row],[Drug Dispensing Fee]]</f>
        <v>0</v>
      </c>
      <c r="O5793" s="132"/>
      <c r="P5793" s="205">
        <f>Table7[[#This Row],[Total Drug Cost]]-Table7[[#This Row],[Total Third-party Pay]]</f>
        <v>0</v>
      </c>
      <c r="Q5793" s="205"/>
      <c r="R5793" s="70" t="e">
        <f>VLOOKUP(Table7[[#This Row],[Patient PHN]],'[1]MASTER LIST'!$C:$D,2,FALSE)</f>
        <v>#N/A</v>
      </c>
    </row>
    <row r="5794" spans="1:18" x14ac:dyDescent="0.25">
      <c r="A5794" s="202"/>
      <c r="B5794" s="203"/>
      <c r="C5794" s="204"/>
      <c r="D5794" s="204"/>
      <c r="E5794" s="204"/>
      <c r="F5794" s="204"/>
      <c r="G5794" s="204"/>
      <c r="H5794" s="131"/>
      <c r="I5794" s="204"/>
      <c r="J5794" s="204"/>
      <c r="K5794" s="205"/>
      <c r="L5794" s="205"/>
      <c r="M5794" s="205"/>
      <c r="N5794" s="227">
        <f>Table7[[#This Row],[Drug Cost]]+Table7[[#This Row],[Drug Markup]]+Table7[[#This Row],[Drug Dispensing Fee]]</f>
        <v>0</v>
      </c>
      <c r="O5794" s="132"/>
      <c r="P5794" s="205">
        <f>Table7[[#This Row],[Total Drug Cost]]-Table7[[#This Row],[Total Third-party Pay]]</f>
        <v>0</v>
      </c>
      <c r="Q5794" s="205"/>
      <c r="R5794" s="70" t="e">
        <f>VLOOKUP(Table7[[#This Row],[Patient PHN]],'[1]MASTER LIST'!$C:$D,2,FALSE)</f>
        <v>#N/A</v>
      </c>
    </row>
    <row r="5795" spans="1:18" x14ac:dyDescent="0.25">
      <c r="A5795" s="202"/>
      <c r="B5795" s="203"/>
      <c r="C5795" s="204"/>
      <c r="D5795" s="204"/>
      <c r="E5795" s="204"/>
      <c r="F5795" s="204"/>
      <c r="G5795" s="204"/>
      <c r="H5795" s="131"/>
      <c r="I5795" s="204"/>
      <c r="J5795" s="204"/>
      <c r="K5795" s="205"/>
      <c r="L5795" s="205"/>
      <c r="M5795" s="205"/>
      <c r="N5795" s="227">
        <f>Table7[[#This Row],[Drug Cost]]+Table7[[#This Row],[Drug Markup]]+Table7[[#This Row],[Drug Dispensing Fee]]</f>
        <v>0</v>
      </c>
      <c r="O5795" s="132"/>
      <c r="P5795" s="205">
        <f>Table7[[#This Row],[Total Drug Cost]]-Table7[[#This Row],[Total Third-party Pay]]</f>
        <v>0</v>
      </c>
      <c r="Q5795" s="205"/>
      <c r="R5795" s="70" t="e">
        <f>VLOOKUP(Table7[[#This Row],[Patient PHN]],'[1]MASTER LIST'!$C:$D,2,FALSE)</f>
        <v>#N/A</v>
      </c>
    </row>
    <row r="5796" spans="1:18" x14ac:dyDescent="0.25">
      <c r="A5796" s="202"/>
      <c r="B5796" s="203"/>
      <c r="C5796" s="204"/>
      <c r="D5796" s="204"/>
      <c r="E5796" s="204"/>
      <c r="F5796" s="204"/>
      <c r="G5796" s="204"/>
      <c r="H5796" s="131"/>
      <c r="I5796" s="204"/>
      <c r="J5796" s="204"/>
      <c r="K5796" s="205"/>
      <c r="L5796" s="205"/>
      <c r="M5796" s="205"/>
      <c r="N5796" s="227">
        <f>Table7[[#This Row],[Drug Cost]]+Table7[[#This Row],[Drug Markup]]+Table7[[#This Row],[Drug Dispensing Fee]]</f>
        <v>0</v>
      </c>
      <c r="O5796" s="132"/>
      <c r="P5796" s="205">
        <f>Table7[[#This Row],[Total Drug Cost]]-Table7[[#This Row],[Total Third-party Pay]]</f>
        <v>0</v>
      </c>
      <c r="Q5796" s="205"/>
      <c r="R5796" s="70" t="e">
        <f>VLOOKUP(Table7[[#This Row],[Patient PHN]],'[1]MASTER LIST'!$C:$D,2,FALSE)</f>
        <v>#N/A</v>
      </c>
    </row>
    <row r="5797" spans="1:18" x14ac:dyDescent="0.25">
      <c r="A5797" s="202"/>
      <c r="B5797" s="203"/>
      <c r="C5797" s="204"/>
      <c r="D5797" s="204"/>
      <c r="E5797" s="204"/>
      <c r="F5797" s="204"/>
      <c r="G5797" s="204"/>
      <c r="H5797" s="131"/>
      <c r="I5797" s="204"/>
      <c r="J5797" s="204"/>
      <c r="K5797" s="205"/>
      <c r="L5797" s="205"/>
      <c r="M5797" s="205"/>
      <c r="N5797" s="227">
        <f>Table7[[#This Row],[Drug Cost]]+Table7[[#This Row],[Drug Markup]]+Table7[[#This Row],[Drug Dispensing Fee]]</f>
        <v>0</v>
      </c>
      <c r="O5797" s="132"/>
      <c r="P5797" s="205">
        <f>Table7[[#This Row],[Total Drug Cost]]-Table7[[#This Row],[Total Third-party Pay]]</f>
        <v>0</v>
      </c>
      <c r="Q5797" s="205"/>
      <c r="R5797" s="70" t="e">
        <f>VLOOKUP(Table7[[#This Row],[Patient PHN]],'[1]MASTER LIST'!$C:$D,2,FALSE)</f>
        <v>#N/A</v>
      </c>
    </row>
    <row r="5798" spans="1:18" x14ac:dyDescent="0.25">
      <c r="A5798" s="202"/>
      <c r="B5798" s="203"/>
      <c r="C5798" s="204"/>
      <c r="D5798" s="204"/>
      <c r="E5798" s="204"/>
      <c r="F5798" s="204"/>
      <c r="G5798" s="204"/>
      <c r="H5798" s="131"/>
      <c r="I5798" s="204"/>
      <c r="J5798" s="204"/>
      <c r="K5798" s="205"/>
      <c r="L5798" s="205"/>
      <c r="M5798" s="205"/>
      <c r="N5798" s="227">
        <f>Table7[[#This Row],[Drug Cost]]+Table7[[#This Row],[Drug Markup]]+Table7[[#This Row],[Drug Dispensing Fee]]</f>
        <v>0</v>
      </c>
      <c r="O5798" s="132"/>
      <c r="P5798" s="205">
        <f>Table7[[#This Row],[Total Drug Cost]]-Table7[[#This Row],[Total Third-party Pay]]</f>
        <v>0</v>
      </c>
      <c r="Q5798" s="205"/>
      <c r="R5798" s="70" t="e">
        <f>VLOOKUP(Table7[[#This Row],[Patient PHN]],'[1]MASTER LIST'!$C:$D,2,FALSE)</f>
        <v>#N/A</v>
      </c>
    </row>
    <row r="5799" spans="1:18" x14ac:dyDescent="0.25">
      <c r="A5799" s="202"/>
      <c r="B5799" s="203"/>
      <c r="C5799" s="204"/>
      <c r="D5799" s="204"/>
      <c r="E5799" s="204"/>
      <c r="F5799" s="204"/>
      <c r="G5799" s="204"/>
      <c r="H5799" s="131"/>
      <c r="I5799" s="204"/>
      <c r="J5799" s="204"/>
      <c r="K5799" s="205"/>
      <c r="L5799" s="205"/>
      <c r="M5799" s="205"/>
      <c r="N5799" s="227">
        <f>Table7[[#This Row],[Drug Cost]]+Table7[[#This Row],[Drug Markup]]+Table7[[#This Row],[Drug Dispensing Fee]]</f>
        <v>0</v>
      </c>
      <c r="O5799" s="132"/>
      <c r="P5799" s="205">
        <f>Table7[[#This Row],[Total Drug Cost]]-Table7[[#This Row],[Total Third-party Pay]]</f>
        <v>0</v>
      </c>
      <c r="Q5799" s="205"/>
      <c r="R5799" s="70" t="e">
        <f>VLOOKUP(Table7[[#This Row],[Patient PHN]],'[1]MASTER LIST'!$C:$D,2,FALSE)</f>
        <v>#N/A</v>
      </c>
    </row>
    <row r="5800" spans="1:18" x14ac:dyDescent="0.25">
      <c r="A5800" s="202"/>
      <c r="B5800" s="203"/>
      <c r="C5800" s="204"/>
      <c r="D5800" s="204"/>
      <c r="E5800" s="204"/>
      <c r="F5800" s="204"/>
      <c r="G5800" s="204"/>
      <c r="H5800" s="131"/>
      <c r="I5800" s="204"/>
      <c r="J5800" s="204"/>
      <c r="K5800" s="205"/>
      <c r="L5800" s="205"/>
      <c r="M5800" s="205"/>
      <c r="N5800" s="227">
        <f>Table7[[#This Row],[Drug Cost]]+Table7[[#This Row],[Drug Markup]]+Table7[[#This Row],[Drug Dispensing Fee]]</f>
        <v>0</v>
      </c>
      <c r="O5800" s="132"/>
      <c r="P5800" s="205">
        <f>Table7[[#This Row],[Total Drug Cost]]-Table7[[#This Row],[Total Third-party Pay]]</f>
        <v>0</v>
      </c>
      <c r="Q5800" s="205"/>
      <c r="R5800" s="70" t="e">
        <f>VLOOKUP(Table7[[#This Row],[Patient PHN]],'[1]MASTER LIST'!$C:$D,2,FALSE)</f>
        <v>#N/A</v>
      </c>
    </row>
    <row r="5801" spans="1:18" x14ac:dyDescent="0.25">
      <c r="A5801" s="202"/>
      <c r="B5801" s="203"/>
      <c r="C5801" s="204"/>
      <c r="D5801" s="204"/>
      <c r="E5801" s="204"/>
      <c r="F5801" s="204"/>
      <c r="G5801" s="204"/>
      <c r="H5801" s="131"/>
      <c r="I5801" s="204"/>
      <c r="J5801" s="204"/>
      <c r="K5801" s="205"/>
      <c r="L5801" s="205"/>
      <c r="M5801" s="205"/>
      <c r="N5801" s="227">
        <f>Table7[[#This Row],[Drug Cost]]+Table7[[#This Row],[Drug Markup]]+Table7[[#This Row],[Drug Dispensing Fee]]</f>
        <v>0</v>
      </c>
      <c r="O5801" s="132"/>
      <c r="P5801" s="205">
        <f>Table7[[#This Row],[Total Drug Cost]]-Table7[[#This Row],[Total Third-party Pay]]</f>
        <v>0</v>
      </c>
      <c r="Q5801" s="205"/>
      <c r="R5801" s="70" t="e">
        <f>VLOOKUP(Table7[[#This Row],[Patient PHN]],'[1]MASTER LIST'!$C:$D,2,FALSE)</f>
        <v>#N/A</v>
      </c>
    </row>
    <row r="5802" spans="1:18" x14ac:dyDescent="0.25">
      <c r="A5802" s="202"/>
      <c r="B5802" s="203"/>
      <c r="C5802" s="204"/>
      <c r="D5802" s="204"/>
      <c r="E5802" s="204"/>
      <c r="F5802" s="204"/>
      <c r="G5802" s="204"/>
      <c r="H5802" s="131"/>
      <c r="I5802" s="204"/>
      <c r="J5802" s="204"/>
      <c r="K5802" s="205"/>
      <c r="L5802" s="205"/>
      <c r="M5802" s="205"/>
      <c r="N5802" s="227">
        <f>Table7[[#This Row],[Drug Cost]]+Table7[[#This Row],[Drug Markup]]+Table7[[#This Row],[Drug Dispensing Fee]]</f>
        <v>0</v>
      </c>
      <c r="O5802" s="132"/>
      <c r="P5802" s="205">
        <f>Table7[[#This Row],[Total Drug Cost]]-Table7[[#This Row],[Total Third-party Pay]]</f>
        <v>0</v>
      </c>
      <c r="Q5802" s="205"/>
      <c r="R5802" s="70" t="e">
        <f>VLOOKUP(Table7[[#This Row],[Patient PHN]],'[1]MASTER LIST'!$C:$D,2,FALSE)</f>
        <v>#N/A</v>
      </c>
    </row>
    <row r="5803" spans="1:18" x14ac:dyDescent="0.25">
      <c r="A5803" s="202"/>
      <c r="B5803" s="203"/>
      <c r="C5803" s="204"/>
      <c r="D5803" s="204"/>
      <c r="E5803" s="204"/>
      <c r="F5803" s="204"/>
      <c r="G5803" s="204"/>
      <c r="H5803" s="131"/>
      <c r="I5803" s="204"/>
      <c r="J5803" s="204"/>
      <c r="K5803" s="205"/>
      <c r="L5803" s="205"/>
      <c r="M5803" s="205"/>
      <c r="N5803" s="227">
        <f>Table7[[#This Row],[Drug Cost]]+Table7[[#This Row],[Drug Markup]]+Table7[[#This Row],[Drug Dispensing Fee]]</f>
        <v>0</v>
      </c>
      <c r="O5803" s="132"/>
      <c r="P5803" s="205">
        <f>Table7[[#This Row],[Total Drug Cost]]-Table7[[#This Row],[Total Third-party Pay]]</f>
        <v>0</v>
      </c>
      <c r="Q5803" s="205"/>
      <c r="R5803" s="70" t="e">
        <f>VLOOKUP(Table7[[#This Row],[Patient PHN]],'[1]MASTER LIST'!$C:$D,2,FALSE)</f>
        <v>#N/A</v>
      </c>
    </row>
    <row r="5804" spans="1:18" x14ac:dyDescent="0.25">
      <c r="A5804" s="202"/>
      <c r="B5804" s="203"/>
      <c r="C5804" s="204"/>
      <c r="D5804" s="204"/>
      <c r="E5804" s="204"/>
      <c r="F5804" s="204"/>
      <c r="G5804" s="204"/>
      <c r="H5804" s="131"/>
      <c r="I5804" s="204"/>
      <c r="J5804" s="204"/>
      <c r="K5804" s="205"/>
      <c r="L5804" s="205"/>
      <c r="M5804" s="205"/>
      <c r="N5804" s="227">
        <f>Table7[[#This Row],[Drug Cost]]+Table7[[#This Row],[Drug Markup]]+Table7[[#This Row],[Drug Dispensing Fee]]</f>
        <v>0</v>
      </c>
      <c r="O5804" s="132"/>
      <c r="P5804" s="205">
        <f>Table7[[#This Row],[Total Drug Cost]]-Table7[[#This Row],[Total Third-party Pay]]</f>
        <v>0</v>
      </c>
      <c r="Q5804" s="205"/>
      <c r="R5804" s="70" t="e">
        <f>VLOOKUP(Table7[[#This Row],[Patient PHN]],'[1]MASTER LIST'!$C:$D,2,FALSE)</f>
        <v>#N/A</v>
      </c>
    </row>
    <row r="5805" spans="1:18" x14ac:dyDescent="0.25">
      <c r="A5805" s="202"/>
      <c r="B5805" s="203"/>
      <c r="C5805" s="204"/>
      <c r="D5805" s="204"/>
      <c r="E5805" s="204"/>
      <c r="F5805" s="204"/>
      <c r="G5805" s="204"/>
      <c r="H5805" s="131"/>
      <c r="I5805" s="204"/>
      <c r="J5805" s="204"/>
      <c r="K5805" s="205"/>
      <c r="L5805" s="205"/>
      <c r="M5805" s="205"/>
      <c r="N5805" s="227">
        <f>Table7[[#This Row],[Drug Cost]]+Table7[[#This Row],[Drug Markup]]+Table7[[#This Row],[Drug Dispensing Fee]]</f>
        <v>0</v>
      </c>
      <c r="O5805" s="132"/>
      <c r="P5805" s="205">
        <f>Table7[[#This Row],[Total Drug Cost]]-Table7[[#This Row],[Total Third-party Pay]]</f>
        <v>0</v>
      </c>
      <c r="Q5805" s="205"/>
      <c r="R5805" s="70" t="e">
        <f>VLOOKUP(Table7[[#This Row],[Patient PHN]],'[1]MASTER LIST'!$C:$D,2,FALSE)</f>
        <v>#N/A</v>
      </c>
    </row>
    <row r="5806" spans="1:18" x14ac:dyDescent="0.25">
      <c r="A5806" s="202"/>
      <c r="B5806" s="203"/>
      <c r="C5806" s="204"/>
      <c r="D5806" s="204"/>
      <c r="E5806" s="204"/>
      <c r="F5806" s="204"/>
      <c r="G5806" s="204"/>
      <c r="H5806" s="131"/>
      <c r="I5806" s="204"/>
      <c r="J5806" s="204"/>
      <c r="K5806" s="205"/>
      <c r="L5806" s="205"/>
      <c r="M5806" s="205"/>
      <c r="N5806" s="227">
        <f>Table7[[#This Row],[Drug Cost]]+Table7[[#This Row],[Drug Markup]]+Table7[[#This Row],[Drug Dispensing Fee]]</f>
        <v>0</v>
      </c>
      <c r="O5806" s="132"/>
      <c r="P5806" s="205">
        <f>Table7[[#This Row],[Total Drug Cost]]-Table7[[#This Row],[Total Third-party Pay]]</f>
        <v>0</v>
      </c>
      <c r="Q5806" s="205"/>
      <c r="R5806" s="70" t="e">
        <f>VLOOKUP(Table7[[#This Row],[Patient PHN]],'[1]MASTER LIST'!$C:$D,2,FALSE)</f>
        <v>#N/A</v>
      </c>
    </row>
    <row r="5807" spans="1:18" x14ac:dyDescent="0.25">
      <c r="A5807" s="202"/>
      <c r="B5807" s="203"/>
      <c r="C5807" s="204"/>
      <c r="D5807" s="204"/>
      <c r="E5807" s="204"/>
      <c r="F5807" s="204"/>
      <c r="G5807" s="204"/>
      <c r="H5807" s="131"/>
      <c r="I5807" s="204"/>
      <c r="J5807" s="204"/>
      <c r="K5807" s="205"/>
      <c r="L5807" s="205"/>
      <c r="M5807" s="205"/>
      <c r="N5807" s="227">
        <f>Table7[[#This Row],[Drug Cost]]+Table7[[#This Row],[Drug Markup]]+Table7[[#This Row],[Drug Dispensing Fee]]</f>
        <v>0</v>
      </c>
      <c r="O5807" s="132"/>
      <c r="P5807" s="205">
        <f>Table7[[#This Row],[Total Drug Cost]]-Table7[[#This Row],[Total Third-party Pay]]</f>
        <v>0</v>
      </c>
      <c r="Q5807" s="205"/>
      <c r="R5807" s="70" t="e">
        <f>VLOOKUP(Table7[[#This Row],[Patient PHN]],'[1]MASTER LIST'!$C:$D,2,FALSE)</f>
        <v>#N/A</v>
      </c>
    </row>
    <row r="5808" spans="1:18" x14ac:dyDescent="0.25">
      <c r="A5808" s="202"/>
      <c r="B5808" s="203"/>
      <c r="C5808" s="204"/>
      <c r="D5808" s="204"/>
      <c r="E5808" s="204"/>
      <c r="F5808" s="204"/>
      <c r="G5808" s="204"/>
      <c r="H5808" s="131"/>
      <c r="I5808" s="204"/>
      <c r="J5808" s="204"/>
      <c r="K5808" s="205"/>
      <c r="L5808" s="205"/>
      <c r="M5808" s="205"/>
      <c r="N5808" s="227">
        <f>Table7[[#This Row],[Drug Cost]]+Table7[[#This Row],[Drug Markup]]+Table7[[#This Row],[Drug Dispensing Fee]]</f>
        <v>0</v>
      </c>
      <c r="O5808" s="132"/>
      <c r="P5808" s="205">
        <f>Table7[[#This Row],[Total Drug Cost]]-Table7[[#This Row],[Total Third-party Pay]]</f>
        <v>0</v>
      </c>
      <c r="Q5808" s="205"/>
      <c r="R5808" s="70" t="e">
        <f>VLOOKUP(Table7[[#This Row],[Patient PHN]],'[1]MASTER LIST'!$C:$D,2,FALSE)</f>
        <v>#N/A</v>
      </c>
    </row>
    <row r="5809" spans="1:18" x14ac:dyDescent="0.25">
      <c r="A5809" s="202"/>
      <c r="B5809" s="203"/>
      <c r="C5809" s="204"/>
      <c r="D5809" s="204"/>
      <c r="E5809" s="204"/>
      <c r="F5809" s="204"/>
      <c r="G5809" s="204"/>
      <c r="H5809" s="131"/>
      <c r="I5809" s="204"/>
      <c r="J5809" s="204"/>
      <c r="K5809" s="205"/>
      <c r="L5809" s="205"/>
      <c r="M5809" s="205"/>
      <c r="N5809" s="227">
        <f>Table7[[#This Row],[Drug Cost]]+Table7[[#This Row],[Drug Markup]]+Table7[[#This Row],[Drug Dispensing Fee]]</f>
        <v>0</v>
      </c>
      <c r="O5809" s="132"/>
      <c r="P5809" s="205">
        <f>Table7[[#This Row],[Total Drug Cost]]-Table7[[#This Row],[Total Third-party Pay]]</f>
        <v>0</v>
      </c>
      <c r="Q5809" s="205"/>
      <c r="R5809" s="70" t="e">
        <f>VLOOKUP(Table7[[#This Row],[Patient PHN]],'[1]MASTER LIST'!$C:$D,2,FALSE)</f>
        <v>#N/A</v>
      </c>
    </row>
    <row r="5810" spans="1:18" x14ac:dyDescent="0.25">
      <c r="A5810" s="202"/>
      <c r="B5810" s="203"/>
      <c r="C5810" s="204"/>
      <c r="D5810" s="204"/>
      <c r="E5810" s="204"/>
      <c r="F5810" s="204"/>
      <c r="G5810" s="204"/>
      <c r="H5810" s="131"/>
      <c r="I5810" s="204"/>
      <c r="J5810" s="204"/>
      <c r="K5810" s="205"/>
      <c r="L5810" s="205"/>
      <c r="M5810" s="205"/>
      <c r="N5810" s="227">
        <f>Table7[[#This Row],[Drug Cost]]+Table7[[#This Row],[Drug Markup]]+Table7[[#This Row],[Drug Dispensing Fee]]</f>
        <v>0</v>
      </c>
      <c r="O5810" s="132"/>
      <c r="P5810" s="205">
        <f>Table7[[#This Row],[Total Drug Cost]]-Table7[[#This Row],[Total Third-party Pay]]</f>
        <v>0</v>
      </c>
      <c r="Q5810" s="205"/>
      <c r="R5810" s="70" t="e">
        <f>VLOOKUP(Table7[[#This Row],[Patient PHN]],'[1]MASTER LIST'!$C:$D,2,FALSE)</f>
        <v>#N/A</v>
      </c>
    </row>
    <row r="5811" spans="1:18" x14ac:dyDescent="0.25">
      <c r="A5811" s="202"/>
      <c r="B5811" s="203"/>
      <c r="C5811" s="204"/>
      <c r="D5811" s="204"/>
      <c r="E5811" s="204"/>
      <c r="F5811" s="204"/>
      <c r="G5811" s="204"/>
      <c r="H5811" s="131"/>
      <c r="I5811" s="204"/>
      <c r="J5811" s="204"/>
      <c r="K5811" s="205"/>
      <c r="L5811" s="205"/>
      <c r="M5811" s="205"/>
      <c r="N5811" s="227">
        <f>Table7[[#This Row],[Drug Cost]]+Table7[[#This Row],[Drug Markup]]+Table7[[#This Row],[Drug Dispensing Fee]]</f>
        <v>0</v>
      </c>
      <c r="O5811" s="132"/>
      <c r="P5811" s="205">
        <f>Table7[[#This Row],[Total Drug Cost]]-Table7[[#This Row],[Total Third-party Pay]]</f>
        <v>0</v>
      </c>
      <c r="Q5811" s="205"/>
      <c r="R5811" s="70" t="e">
        <f>VLOOKUP(Table7[[#This Row],[Patient PHN]],'[1]MASTER LIST'!$C:$D,2,FALSE)</f>
        <v>#N/A</v>
      </c>
    </row>
    <row r="5812" spans="1:18" x14ac:dyDescent="0.25">
      <c r="A5812" s="202"/>
      <c r="B5812" s="203"/>
      <c r="C5812" s="204"/>
      <c r="D5812" s="204"/>
      <c r="E5812" s="204"/>
      <c r="F5812" s="204"/>
      <c r="G5812" s="204"/>
      <c r="H5812" s="131"/>
      <c r="I5812" s="204"/>
      <c r="J5812" s="204"/>
      <c r="K5812" s="205"/>
      <c r="L5812" s="205"/>
      <c r="M5812" s="205"/>
      <c r="N5812" s="227">
        <f>Table7[[#This Row],[Drug Cost]]+Table7[[#This Row],[Drug Markup]]+Table7[[#This Row],[Drug Dispensing Fee]]</f>
        <v>0</v>
      </c>
      <c r="O5812" s="132"/>
      <c r="P5812" s="205">
        <f>Table7[[#This Row],[Total Drug Cost]]-Table7[[#This Row],[Total Third-party Pay]]</f>
        <v>0</v>
      </c>
      <c r="Q5812" s="205"/>
      <c r="R5812" s="70" t="e">
        <f>VLOOKUP(Table7[[#This Row],[Patient PHN]],'[1]MASTER LIST'!$C:$D,2,FALSE)</f>
        <v>#N/A</v>
      </c>
    </row>
    <row r="5813" spans="1:18" x14ac:dyDescent="0.25">
      <c r="A5813" s="202"/>
      <c r="B5813" s="203"/>
      <c r="C5813" s="204"/>
      <c r="D5813" s="204"/>
      <c r="E5813" s="204"/>
      <c r="F5813" s="204"/>
      <c r="G5813" s="204"/>
      <c r="H5813" s="131"/>
      <c r="I5813" s="204"/>
      <c r="J5813" s="204"/>
      <c r="K5813" s="205"/>
      <c r="L5813" s="205"/>
      <c r="M5813" s="205"/>
      <c r="N5813" s="227">
        <f>Table7[[#This Row],[Drug Cost]]+Table7[[#This Row],[Drug Markup]]+Table7[[#This Row],[Drug Dispensing Fee]]</f>
        <v>0</v>
      </c>
      <c r="O5813" s="132"/>
      <c r="P5813" s="205">
        <f>Table7[[#This Row],[Total Drug Cost]]-Table7[[#This Row],[Total Third-party Pay]]</f>
        <v>0</v>
      </c>
      <c r="Q5813" s="205"/>
      <c r="R5813" s="70" t="e">
        <f>VLOOKUP(Table7[[#This Row],[Patient PHN]],'[1]MASTER LIST'!$C:$D,2,FALSE)</f>
        <v>#N/A</v>
      </c>
    </row>
    <row r="5814" spans="1:18" x14ac:dyDescent="0.25">
      <c r="A5814" s="202"/>
      <c r="B5814" s="203"/>
      <c r="C5814" s="204"/>
      <c r="D5814" s="204"/>
      <c r="E5814" s="204"/>
      <c r="F5814" s="204"/>
      <c r="G5814" s="204"/>
      <c r="H5814" s="131"/>
      <c r="I5814" s="204"/>
      <c r="J5814" s="204"/>
      <c r="K5814" s="205"/>
      <c r="L5814" s="205"/>
      <c r="M5814" s="205"/>
      <c r="N5814" s="227">
        <f>Table7[[#This Row],[Drug Cost]]+Table7[[#This Row],[Drug Markup]]+Table7[[#This Row],[Drug Dispensing Fee]]</f>
        <v>0</v>
      </c>
      <c r="O5814" s="132"/>
      <c r="P5814" s="205">
        <f>Table7[[#This Row],[Total Drug Cost]]-Table7[[#This Row],[Total Third-party Pay]]</f>
        <v>0</v>
      </c>
      <c r="Q5814" s="205"/>
      <c r="R5814" s="70" t="e">
        <f>VLOOKUP(Table7[[#This Row],[Patient PHN]],'[1]MASTER LIST'!$C:$D,2,FALSE)</f>
        <v>#N/A</v>
      </c>
    </row>
    <row r="5815" spans="1:18" x14ac:dyDescent="0.25">
      <c r="A5815" s="202"/>
      <c r="B5815" s="203"/>
      <c r="C5815" s="204"/>
      <c r="D5815" s="204"/>
      <c r="E5815" s="204"/>
      <c r="F5815" s="204"/>
      <c r="G5815" s="204"/>
      <c r="H5815" s="131"/>
      <c r="I5815" s="204"/>
      <c r="J5815" s="204"/>
      <c r="K5815" s="205"/>
      <c r="L5815" s="205"/>
      <c r="M5815" s="205"/>
      <c r="N5815" s="227">
        <f>Table7[[#This Row],[Drug Cost]]+Table7[[#This Row],[Drug Markup]]+Table7[[#This Row],[Drug Dispensing Fee]]</f>
        <v>0</v>
      </c>
      <c r="O5815" s="132"/>
      <c r="P5815" s="205">
        <f>Table7[[#This Row],[Total Drug Cost]]-Table7[[#This Row],[Total Third-party Pay]]</f>
        <v>0</v>
      </c>
      <c r="Q5815" s="205"/>
      <c r="R5815" s="70" t="e">
        <f>VLOOKUP(Table7[[#This Row],[Patient PHN]],'[1]MASTER LIST'!$C:$D,2,FALSE)</f>
        <v>#N/A</v>
      </c>
    </row>
    <row r="5816" spans="1:18" x14ac:dyDescent="0.25">
      <c r="A5816" s="202"/>
      <c r="B5816" s="203"/>
      <c r="C5816" s="204"/>
      <c r="D5816" s="204"/>
      <c r="E5816" s="204"/>
      <c r="F5816" s="204"/>
      <c r="G5816" s="204"/>
      <c r="H5816" s="131"/>
      <c r="I5816" s="204"/>
      <c r="J5816" s="204"/>
      <c r="K5816" s="205"/>
      <c r="L5816" s="205"/>
      <c r="M5816" s="205"/>
      <c r="N5816" s="227">
        <f>Table7[[#This Row],[Drug Cost]]+Table7[[#This Row],[Drug Markup]]+Table7[[#This Row],[Drug Dispensing Fee]]</f>
        <v>0</v>
      </c>
      <c r="O5816" s="132"/>
      <c r="P5816" s="205">
        <f>Table7[[#This Row],[Total Drug Cost]]-Table7[[#This Row],[Total Third-party Pay]]</f>
        <v>0</v>
      </c>
      <c r="Q5816" s="205"/>
      <c r="R5816" s="70" t="e">
        <f>VLOOKUP(Table7[[#This Row],[Patient PHN]],'[1]MASTER LIST'!$C:$D,2,FALSE)</f>
        <v>#N/A</v>
      </c>
    </row>
    <row r="5817" spans="1:18" x14ac:dyDescent="0.25">
      <c r="A5817" s="202"/>
      <c r="B5817" s="203"/>
      <c r="C5817" s="204"/>
      <c r="D5817" s="204"/>
      <c r="E5817" s="204"/>
      <c r="F5817" s="204"/>
      <c r="G5817" s="204"/>
      <c r="H5817" s="131"/>
      <c r="I5817" s="204"/>
      <c r="J5817" s="204"/>
      <c r="K5817" s="205"/>
      <c r="L5817" s="205"/>
      <c r="M5817" s="205"/>
      <c r="N5817" s="227">
        <f>Table7[[#This Row],[Drug Cost]]+Table7[[#This Row],[Drug Markup]]+Table7[[#This Row],[Drug Dispensing Fee]]</f>
        <v>0</v>
      </c>
      <c r="O5817" s="132"/>
      <c r="P5817" s="205">
        <f>Table7[[#This Row],[Total Drug Cost]]-Table7[[#This Row],[Total Third-party Pay]]</f>
        <v>0</v>
      </c>
      <c r="Q5817" s="205"/>
      <c r="R5817" s="70" t="e">
        <f>VLOOKUP(Table7[[#This Row],[Patient PHN]],'[1]MASTER LIST'!$C:$D,2,FALSE)</f>
        <v>#N/A</v>
      </c>
    </row>
    <row r="5818" spans="1:18" x14ac:dyDescent="0.25">
      <c r="A5818" s="202"/>
      <c r="B5818" s="203"/>
      <c r="C5818" s="204"/>
      <c r="D5818" s="204"/>
      <c r="E5818" s="204"/>
      <c r="F5818" s="204"/>
      <c r="G5818" s="204"/>
      <c r="H5818" s="131"/>
      <c r="I5818" s="204"/>
      <c r="J5818" s="204"/>
      <c r="K5818" s="205"/>
      <c r="L5818" s="205"/>
      <c r="M5818" s="205"/>
      <c r="N5818" s="227">
        <f>Table7[[#This Row],[Drug Cost]]+Table7[[#This Row],[Drug Markup]]+Table7[[#This Row],[Drug Dispensing Fee]]</f>
        <v>0</v>
      </c>
      <c r="O5818" s="132"/>
      <c r="P5818" s="205">
        <f>Table7[[#This Row],[Total Drug Cost]]-Table7[[#This Row],[Total Third-party Pay]]</f>
        <v>0</v>
      </c>
      <c r="Q5818" s="205"/>
      <c r="R5818" s="70" t="e">
        <f>VLOOKUP(Table7[[#This Row],[Patient PHN]],'[1]MASTER LIST'!$C:$D,2,FALSE)</f>
        <v>#N/A</v>
      </c>
    </row>
    <row r="5819" spans="1:18" x14ac:dyDescent="0.25">
      <c r="A5819" s="202"/>
      <c r="B5819" s="203"/>
      <c r="C5819" s="204"/>
      <c r="D5819" s="204"/>
      <c r="E5819" s="204"/>
      <c r="F5819" s="204"/>
      <c r="G5819" s="204"/>
      <c r="H5819" s="131"/>
      <c r="I5819" s="204"/>
      <c r="J5819" s="204"/>
      <c r="K5819" s="205"/>
      <c r="L5819" s="205"/>
      <c r="M5819" s="205"/>
      <c r="N5819" s="227">
        <f>Table7[[#This Row],[Drug Cost]]+Table7[[#This Row],[Drug Markup]]+Table7[[#This Row],[Drug Dispensing Fee]]</f>
        <v>0</v>
      </c>
      <c r="O5819" s="132"/>
      <c r="P5819" s="205">
        <f>Table7[[#This Row],[Total Drug Cost]]-Table7[[#This Row],[Total Third-party Pay]]</f>
        <v>0</v>
      </c>
      <c r="Q5819" s="205"/>
      <c r="R5819" s="70" t="e">
        <f>VLOOKUP(Table7[[#This Row],[Patient PHN]],'[1]MASTER LIST'!$C:$D,2,FALSE)</f>
        <v>#N/A</v>
      </c>
    </row>
    <row r="5820" spans="1:18" x14ac:dyDescent="0.25">
      <c r="A5820" s="202"/>
      <c r="B5820" s="203"/>
      <c r="C5820" s="204"/>
      <c r="D5820" s="204"/>
      <c r="E5820" s="204"/>
      <c r="F5820" s="204"/>
      <c r="G5820" s="204"/>
      <c r="H5820" s="131"/>
      <c r="I5820" s="204"/>
      <c r="J5820" s="204"/>
      <c r="K5820" s="205"/>
      <c r="L5820" s="205"/>
      <c r="M5820" s="205"/>
      <c r="N5820" s="227">
        <f>Table7[[#This Row],[Drug Cost]]+Table7[[#This Row],[Drug Markup]]+Table7[[#This Row],[Drug Dispensing Fee]]</f>
        <v>0</v>
      </c>
      <c r="O5820" s="132"/>
      <c r="P5820" s="205">
        <f>Table7[[#This Row],[Total Drug Cost]]-Table7[[#This Row],[Total Third-party Pay]]</f>
        <v>0</v>
      </c>
      <c r="Q5820" s="205"/>
      <c r="R5820" s="70" t="e">
        <f>VLOOKUP(Table7[[#This Row],[Patient PHN]],'[1]MASTER LIST'!$C:$D,2,FALSE)</f>
        <v>#N/A</v>
      </c>
    </row>
    <row r="5821" spans="1:18" x14ac:dyDescent="0.25">
      <c r="A5821" s="202"/>
      <c r="B5821" s="203"/>
      <c r="C5821" s="204"/>
      <c r="D5821" s="204"/>
      <c r="E5821" s="204"/>
      <c r="F5821" s="204"/>
      <c r="G5821" s="204"/>
      <c r="H5821" s="131"/>
      <c r="I5821" s="204"/>
      <c r="J5821" s="204"/>
      <c r="K5821" s="205"/>
      <c r="L5821" s="205"/>
      <c r="M5821" s="205"/>
      <c r="N5821" s="227">
        <f>Table7[[#This Row],[Drug Cost]]+Table7[[#This Row],[Drug Markup]]+Table7[[#This Row],[Drug Dispensing Fee]]</f>
        <v>0</v>
      </c>
      <c r="O5821" s="132"/>
      <c r="P5821" s="205">
        <f>Table7[[#This Row],[Total Drug Cost]]-Table7[[#This Row],[Total Third-party Pay]]</f>
        <v>0</v>
      </c>
      <c r="Q5821" s="205"/>
      <c r="R5821" s="70" t="e">
        <f>VLOOKUP(Table7[[#This Row],[Patient PHN]],'[1]MASTER LIST'!$C:$D,2,FALSE)</f>
        <v>#N/A</v>
      </c>
    </row>
    <row r="5822" spans="1:18" x14ac:dyDescent="0.25">
      <c r="A5822" s="202"/>
      <c r="B5822" s="203"/>
      <c r="C5822" s="204"/>
      <c r="D5822" s="204"/>
      <c r="E5822" s="204"/>
      <c r="F5822" s="204"/>
      <c r="G5822" s="204"/>
      <c r="H5822" s="131"/>
      <c r="I5822" s="204"/>
      <c r="J5822" s="204"/>
      <c r="K5822" s="205"/>
      <c r="L5822" s="205"/>
      <c r="M5822" s="205"/>
      <c r="N5822" s="227">
        <f>Table7[[#This Row],[Drug Cost]]+Table7[[#This Row],[Drug Markup]]+Table7[[#This Row],[Drug Dispensing Fee]]</f>
        <v>0</v>
      </c>
      <c r="O5822" s="132"/>
      <c r="P5822" s="205">
        <f>Table7[[#This Row],[Total Drug Cost]]-Table7[[#This Row],[Total Third-party Pay]]</f>
        <v>0</v>
      </c>
      <c r="Q5822" s="205"/>
      <c r="R5822" s="70" t="e">
        <f>VLOOKUP(Table7[[#This Row],[Patient PHN]],'[1]MASTER LIST'!$C:$D,2,FALSE)</f>
        <v>#N/A</v>
      </c>
    </row>
    <row r="5823" spans="1:18" x14ac:dyDescent="0.25">
      <c r="A5823" s="202"/>
      <c r="B5823" s="203"/>
      <c r="C5823" s="204"/>
      <c r="D5823" s="204"/>
      <c r="E5823" s="204"/>
      <c r="F5823" s="204"/>
      <c r="G5823" s="204"/>
      <c r="H5823" s="131"/>
      <c r="I5823" s="204"/>
      <c r="J5823" s="204"/>
      <c r="K5823" s="205"/>
      <c r="L5823" s="205"/>
      <c r="M5823" s="205"/>
      <c r="N5823" s="227">
        <f>Table7[[#This Row],[Drug Cost]]+Table7[[#This Row],[Drug Markup]]+Table7[[#This Row],[Drug Dispensing Fee]]</f>
        <v>0</v>
      </c>
      <c r="O5823" s="132"/>
      <c r="P5823" s="205">
        <f>Table7[[#This Row],[Total Drug Cost]]-Table7[[#This Row],[Total Third-party Pay]]</f>
        <v>0</v>
      </c>
      <c r="Q5823" s="205"/>
      <c r="R5823" s="70" t="e">
        <f>VLOOKUP(Table7[[#This Row],[Patient PHN]],'[1]MASTER LIST'!$C:$D,2,FALSE)</f>
        <v>#N/A</v>
      </c>
    </row>
    <row r="5824" spans="1:18" x14ac:dyDescent="0.25">
      <c r="A5824" s="202"/>
      <c r="B5824" s="203"/>
      <c r="C5824" s="204"/>
      <c r="D5824" s="204"/>
      <c r="E5824" s="204"/>
      <c r="F5824" s="204"/>
      <c r="G5824" s="204"/>
      <c r="H5824" s="131"/>
      <c r="I5824" s="204"/>
      <c r="J5824" s="204"/>
      <c r="K5824" s="205"/>
      <c r="L5824" s="205"/>
      <c r="M5824" s="205"/>
      <c r="N5824" s="227">
        <f>Table7[[#This Row],[Drug Cost]]+Table7[[#This Row],[Drug Markup]]+Table7[[#This Row],[Drug Dispensing Fee]]</f>
        <v>0</v>
      </c>
      <c r="O5824" s="132"/>
      <c r="P5824" s="205">
        <f>Table7[[#This Row],[Total Drug Cost]]-Table7[[#This Row],[Total Third-party Pay]]</f>
        <v>0</v>
      </c>
      <c r="Q5824" s="205"/>
      <c r="R5824" s="70" t="e">
        <f>VLOOKUP(Table7[[#This Row],[Patient PHN]],'[1]MASTER LIST'!$C:$D,2,FALSE)</f>
        <v>#N/A</v>
      </c>
    </row>
    <row r="5825" spans="1:18" x14ac:dyDescent="0.25">
      <c r="A5825" s="202"/>
      <c r="B5825" s="203"/>
      <c r="C5825" s="204"/>
      <c r="D5825" s="204"/>
      <c r="E5825" s="204"/>
      <c r="F5825" s="204"/>
      <c r="G5825" s="204"/>
      <c r="H5825" s="131"/>
      <c r="I5825" s="204"/>
      <c r="J5825" s="204"/>
      <c r="K5825" s="205"/>
      <c r="L5825" s="205"/>
      <c r="M5825" s="205"/>
      <c r="N5825" s="227">
        <f>Table7[[#This Row],[Drug Cost]]+Table7[[#This Row],[Drug Markup]]+Table7[[#This Row],[Drug Dispensing Fee]]</f>
        <v>0</v>
      </c>
      <c r="O5825" s="132"/>
      <c r="P5825" s="205">
        <f>Table7[[#This Row],[Total Drug Cost]]-Table7[[#This Row],[Total Third-party Pay]]</f>
        <v>0</v>
      </c>
      <c r="Q5825" s="205"/>
      <c r="R5825" s="70" t="e">
        <f>VLOOKUP(Table7[[#This Row],[Patient PHN]],'[1]MASTER LIST'!$C:$D,2,FALSE)</f>
        <v>#N/A</v>
      </c>
    </row>
    <row r="5826" spans="1:18" x14ac:dyDescent="0.25">
      <c r="A5826" s="202"/>
      <c r="B5826" s="203"/>
      <c r="C5826" s="204"/>
      <c r="D5826" s="204"/>
      <c r="E5826" s="204"/>
      <c r="F5826" s="204"/>
      <c r="G5826" s="204"/>
      <c r="H5826" s="131"/>
      <c r="I5826" s="204"/>
      <c r="J5826" s="204"/>
      <c r="K5826" s="205"/>
      <c r="L5826" s="205"/>
      <c r="M5826" s="205"/>
      <c r="N5826" s="227">
        <f>Table7[[#This Row],[Drug Cost]]+Table7[[#This Row],[Drug Markup]]+Table7[[#This Row],[Drug Dispensing Fee]]</f>
        <v>0</v>
      </c>
      <c r="O5826" s="132"/>
      <c r="P5826" s="205">
        <f>Table7[[#This Row],[Total Drug Cost]]-Table7[[#This Row],[Total Third-party Pay]]</f>
        <v>0</v>
      </c>
      <c r="Q5826" s="205"/>
      <c r="R5826" s="70" t="e">
        <f>VLOOKUP(Table7[[#This Row],[Patient PHN]],'[1]MASTER LIST'!$C:$D,2,FALSE)</f>
        <v>#N/A</v>
      </c>
    </row>
    <row r="5827" spans="1:18" x14ac:dyDescent="0.25">
      <c r="A5827" s="202"/>
      <c r="B5827" s="203"/>
      <c r="C5827" s="204"/>
      <c r="D5827" s="204"/>
      <c r="E5827" s="204"/>
      <c r="F5827" s="204"/>
      <c r="G5827" s="204"/>
      <c r="H5827" s="131"/>
      <c r="I5827" s="204"/>
      <c r="J5827" s="204"/>
      <c r="K5827" s="205"/>
      <c r="L5827" s="205"/>
      <c r="M5827" s="205"/>
      <c r="N5827" s="227">
        <f>Table7[[#This Row],[Drug Cost]]+Table7[[#This Row],[Drug Markup]]+Table7[[#This Row],[Drug Dispensing Fee]]</f>
        <v>0</v>
      </c>
      <c r="O5827" s="132"/>
      <c r="P5827" s="205">
        <f>Table7[[#This Row],[Total Drug Cost]]-Table7[[#This Row],[Total Third-party Pay]]</f>
        <v>0</v>
      </c>
      <c r="Q5827" s="205"/>
      <c r="R5827" s="70" t="e">
        <f>VLOOKUP(Table7[[#This Row],[Patient PHN]],'[1]MASTER LIST'!$C:$D,2,FALSE)</f>
        <v>#N/A</v>
      </c>
    </row>
    <row r="5828" spans="1:18" x14ac:dyDescent="0.25">
      <c r="A5828" s="202"/>
      <c r="B5828" s="203"/>
      <c r="C5828" s="204"/>
      <c r="D5828" s="204"/>
      <c r="E5828" s="204"/>
      <c r="F5828" s="204"/>
      <c r="G5828" s="204"/>
      <c r="H5828" s="131"/>
      <c r="I5828" s="204"/>
      <c r="J5828" s="204"/>
      <c r="K5828" s="205"/>
      <c r="L5828" s="205"/>
      <c r="M5828" s="205"/>
      <c r="N5828" s="227">
        <f>Table7[[#This Row],[Drug Cost]]+Table7[[#This Row],[Drug Markup]]+Table7[[#This Row],[Drug Dispensing Fee]]</f>
        <v>0</v>
      </c>
      <c r="O5828" s="132"/>
      <c r="P5828" s="205">
        <f>Table7[[#This Row],[Total Drug Cost]]-Table7[[#This Row],[Total Third-party Pay]]</f>
        <v>0</v>
      </c>
      <c r="Q5828" s="205"/>
      <c r="R5828" s="70" t="e">
        <f>VLOOKUP(Table7[[#This Row],[Patient PHN]],'[1]MASTER LIST'!$C:$D,2,FALSE)</f>
        <v>#N/A</v>
      </c>
    </row>
    <row r="5829" spans="1:18" x14ac:dyDescent="0.25">
      <c r="A5829" s="202"/>
      <c r="B5829" s="203"/>
      <c r="C5829" s="204"/>
      <c r="D5829" s="204"/>
      <c r="E5829" s="204"/>
      <c r="F5829" s="204"/>
      <c r="G5829" s="204"/>
      <c r="H5829" s="131"/>
      <c r="I5829" s="204"/>
      <c r="J5829" s="204"/>
      <c r="K5829" s="205"/>
      <c r="L5829" s="205"/>
      <c r="M5829" s="205"/>
      <c r="N5829" s="227">
        <f>Table7[[#This Row],[Drug Cost]]+Table7[[#This Row],[Drug Markup]]+Table7[[#This Row],[Drug Dispensing Fee]]</f>
        <v>0</v>
      </c>
      <c r="O5829" s="132"/>
      <c r="P5829" s="205">
        <f>Table7[[#This Row],[Total Drug Cost]]-Table7[[#This Row],[Total Third-party Pay]]</f>
        <v>0</v>
      </c>
      <c r="Q5829" s="205"/>
      <c r="R5829" s="70" t="e">
        <f>VLOOKUP(Table7[[#This Row],[Patient PHN]],'[1]MASTER LIST'!$C:$D,2,FALSE)</f>
        <v>#N/A</v>
      </c>
    </row>
    <row r="5830" spans="1:18" x14ac:dyDescent="0.25">
      <c r="A5830" s="202"/>
      <c r="B5830" s="203"/>
      <c r="C5830" s="204"/>
      <c r="D5830" s="204"/>
      <c r="E5830" s="204"/>
      <c r="F5830" s="204"/>
      <c r="G5830" s="204"/>
      <c r="H5830" s="131"/>
      <c r="I5830" s="204"/>
      <c r="J5830" s="204"/>
      <c r="K5830" s="205"/>
      <c r="L5830" s="205"/>
      <c r="M5830" s="205"/>
      <c r="N5830" s="227">
        <f>Table7[[#This Row],[Drug Cost]]+Table7[[#This Row],[Drug Markup]]+Table7[[#This Row],[Drug Dispensing Fee]]</f>
        <v>0</v>
      </c>
      <c r="O5830" s="132"/>
      <c r="P5830" s="205">
        <f>Table7[[#This Row],[Total Drug Cost]]-Table7[[#This Row],[Total Third-party Pay]]</f>
        <v>0</v>
      </c>
      <c r="Q5830" s="205"/>
      <c r="R5830" s="70" t="e">
        <f>VLOOKUP(Table7[[#This Row],[Patient PHN]],'[1]MASTER LIST'!$C:$D,2,FALSE)</f>
        <v>#N/A</v>
      </c>
    </row>
    <row r="5831" spans="1:18" x14ac:dyDescent="0.25">
      <c r="A5831" s="202"/>
      <c r="B5831" s="203"/>
      <c r="C5831" s="204"/>
      <c r="D5831" s="204"/>
      <c r="E5831" s="204"/>
      <c r="F5831" s="204"/>
      <c r="G5831" s="204"/>
      <c r="H5831" s="131"/>
      <c r="I5831" s="204"/>
      <c r="J5831" s="204"/>
      <c r="K5831" s="205"/>
      <c r="L5831" s="205"/>
      <c r="M5831" s="205"/>
      <c r="N5831" s="227">
        <f>Table7[[#This Row],[Drug Cost]]+Table7[[#This Row],[Drug Markup]]+Table7[[#This Row],[Drug Dispensing Fee]]</f>
        <v>0</v>
      </c>
      <c r="O5831" s="132"/>
      <c r="P5831" s="205">
        <f>Table7[[#This Row],[Total Drug Cost]]-Table7[[#This Row],[Total Third-party Pay]]</f>
        <v>0</v>
      </c>
      <c r="Q5831" s="205"/>
      <c r="R5831" s="70" t="e">
        <f>VLOOKUP(Table7[[#This Row],[Patient PHN]],'[1]MASTER LIST'!$C:$D,2,FALSE)</f>
        <v>#N/A</v>
      </c>
    </row>
    <row r="5832" spans="1:18" x14ac:dyDescent="0.25">
      <c r="A5832" s="202"/>
      <c r="B5832" s="203"/>
      <c r="C5832" s="204"/>
      <c r="D5832" s="204"/>
      <c r="E5832" s="204"/>
      <c r="F5832" s="204"/>
      <c r="G5832" s="204"/>
      <c r="H5832" s="131"/>
      <c r="I5832" s="204"/>
      <c r="J5832" s="204"/>
      <c r="K5832" s="205"/>
      <c r="L5832" s="205"/>
      <c r="M5832" s="205"/>
      <c r="N5832" s="227">
        <f>Table7[[#This Row],[Drug Cost]]+Table7[[#This Row],[Drug Markup]]+Table7[[#This Row],[Drug Dispensing Fee]]</f>
        <v>0</v>
      </c>
      <c r="O5832" s="132"/>
      <c r="P5832" s="205">
        <f>Table7[[#This Row],[Total Drug Cost]]-Table7[[#This Row],[Total Third-party Pay]]</f>
        <v>0</v>
      </c>
      <c r="Q5832" s="205"/>
      <c r="R5832" s="70" t="e">
        <f>VLOOKUP(Table7[[#This Row],[Patient PHN]],'[1]MASTER LIST'!$C:$D,2,FALSE)</f>
        <v>#N/A</v>
      </c>
    </row>
    <row r="5833" spans="1:18" x14ac:dyDescent="0.25">
      <c r="A5833" s="202"/>
      <c r="B5833" s="203"/>
      <c r="C5833" s="204"/>
      <c r="D5833" s="204"/>
      <c r="E5833" s="204"/>
      <c r="F5833" s="204"/>
      <c r="G5833" s="204"/>
      <c r="H5833" s="131"/>
      <c r="I5833" s="204"/>
      <c r="J5833" s="204"/>
      <c r="K5833" s="205"/>
      <c r="L5833" s="205"/>
      <c r="M5833" s="205"/>
      <c r="N5833" s="227">
        <f>Table7[[#This Row],[Drug Cost]]+Table7[[#This Row],[Drug Markup]]+Table7[[#This Row],[Drug Dispensing Fee]]</f>
        <v>0</v>
      </c>
      <c r="O5833" s="132"/>
      <c r="P5833" s="205">
        <f>Table7[[#This Row],[Total Drug Cost]]-Table7[[#This Row],[Total Third-party Pay]]</f>
        <v>0</v>
      </c>
      <c r="Q5833" s="205"/>
      <c r="R5833" s="70" t="e">
        <f>VLOOKUP(Table7[[#This Row],[Patient PHN]],'[1]MASTER LIST'!$C:$D,2,FALSE)</f>
        <v>#N/A</v>
      </c>
    </row>
    <row r="5834" spans="1:18" x14ac:dyDescent="0.25">
      <c r="A5834" s="202"/>
      <c r="B5834" s="203"/>
      <c r="C5834" s="204"/>
      <c r="D5834" s="204"/>
      <c r="E5834" s="204"/>
      <c r="F5834" s="204"/>
      <c r="G5834" s="204"/>
      <c r="H5834" s="131"/>
      <c r="I5834" s="204"/>
      <c r="J5834" s="204"/>
      <c r="K5834" s="205"/>
      <c r="L5834" s="205"/>
      <c r="M5834" s="205"/>
      <c r="N5834" s="227">
        <f>Table7[[#This Row],[Drug Cost]]+Table7[[#This Row],[Drug Markup]]+Table7[[#This Row],[Drug Dispensing Fee]]</f>
        <v>0</v>
      </c>
      <c r="O5834" s="132"/>
      <c r="P5834" s="205">
        <f>Table7[[#This Row],[Total Drug Cost]]-Table7[[#This Row],[Total Third-party Pay]]</f>
        <v>0</v>
      </c>
      <c r="Q5834" s="205"/>
      <c r="R5834" s="70" t="e">
        <f>VLOOKUP(Table7[[#This Row],[Patient PHN]],'[1]MASTER LIST'!$C:$D,2,FALSE)</f>
        <v>#N/A</v>
      </c>
    </row>
    <row r="5835" spans="1:18" x14ac:dyDescent="0.25">
      <c r="A5835" s="202"/>
      <c r="B5835" s="203"/>
      <c r="C5835" s="204"/>
      <c r="D5835" s="204"/>
      <c r="E5835" s="204"/>
      <c r="F5835" s="204"/>
      <c r="G5835" s="204"/>
      <c r="H5835" s="131"/>
      <c r="I5835" s="204"/>
      <c r="J5835" s="204"/>
      <c r="K5835" s="205"/>
      <c r="L5835" s="205"/>
      <c r="M5835" s="205"/>
      <c r="N5835" s="227">
        <f>Table7[[#This Row],[Drug Cost]]+Table7[[#This Row],[Drug Markup]]+Table7[[#This Row],[Drug Dispensing Fee]]</f>
        <v>0</v>
      </c>
      <c r="O5835" s="132"/>
      <c r="P5835" s="205">
        <f>Table7[[#This Row],[Total Drug Cost]]-Table7[[#This Row],[Total Third-party Pay]]</f>
        <v>0</v>
      </c>
      <c r="Q5835" s="205"/>
      <c r="R5835" s="70" t="e">
        <f>VLOOKUP(Table7[[#This Row],[Patient PHN]],'[1]MASTER LIST'!$C:$D,2,FALSE)</f>
        <v>#N/A</v>
      </c>
    </row>
    <row r="5836" spans="1:18" x14ac:dyDescent="0.25">
      <c r="A5836" s="202"/>
      <c r="B5836" s="203"/>
      <c r="C5836" s="204"/>
      <c r="D5836" s="204"/>
      <c r="E5836" s="204"/>
      <c r="F5836" s="204"/>
      <c r="G5836" s="204"/>
      <c r="H5836" s="131"/>
      <c r="I5836" s="204"/>
      <c r="J5836" s="204"/>
      <c r="K5836" s="205"/>
      <c r="L5836" s="205"/>
      <c r="M5836" s="205"/>
      <c r="N5836" s="227">
        <f>Table7[[#This Row],[Drug Cost]]+Table7[[#This Row],[Drug Markup]]+Table7[[#This Row],[Drug Dispensing Fee]]</f>
        <v>0</v>
      </c>
      <c r="O5836" s="132"/>
      <c r="P5836" s="205">
        <f>Table7[[#This Row],[Total Drug Cost]]-Table7[[#This Row],[Total Third-party Pay]]</f>
        <v>0</v>
      </c>
      <c r="Q5836" s="205"/>
      <c r="R5836" s="70" t="e">
        <f>VLOOKUP(Table7[[#This Row],[Patient PHN]],'[1]MASTER LIST'!$C:$D,2,FALSE)</f>
        <v>#N/A</v>
      </c>
    </row>
    <row r="5837" spans="1:18" x14ac:dyDescent="0.25">
      <c r="A5837" s="202"/>
      <c r="B5837" s="203"/>
      <c r="C5837" s="204"/>
      <c r="D5837" s="204"/>
      <c r="E5837" s="204"/>
      <c r="F5837" s="204"/>
      <c r="G5837" s="204"/>
      <c r="H5837" s="131"/>
      <c r="I5837" s="204"/>
      <c r="J5837" s="204"/>
      <c r="K5837" s="205"/>
      <c r="L5837" s="205"/>
      <c r="M5837" s="205"/>
      <c r="N5837" s="227">
        <f>Table7[[#This Row],[Drug Cost]]+Table7[[#This Row],[Drug Markup]]+Table7[[#This Row],[Drug Dispensing Fee]]</f>
        <v>0</v>
      </c>
      <c r="O5837" s="132"/>
      <c r="P5837" s="205">
        <f>Table7[[#This Row],[Total Drug Cost]]-Table7[[#This Row],[Total Third-party Pay]]</f>
        <v>0</v>
      </c>
      <c r="Q5837" s="205"/>
      <c r="R5837" s="70" t="e">
        <f>VLOOKUP(Table7[[#This Row],[Patient PHN]],'[1]MASTER LIST'!$C:$D,2,FALSE)</f>
        <v>#N/A</v>
      </c>
    </row>
    <row r="5838" spans="1:18" x14ac:dyDescent="0.25">
      <c r="A5838" s="202"/>
      <c r="B5838" s="203"/>
      <c r="C5838" s="204"/>
      <c r="D5838" s="204"/>
      <c r="E5838" s="204"/>
      <c r="F5838" s="204"/>
      <c r="G5838" s="204"/>
      <c r="H5838" s="131"/>
      <c r="I5838" s="204"/>
      <c r="J5838" s="204"/>
      <c r="K5838" s="205"/>
      <c r="L5838" s="205"/>
      <c r="M5838" s="205"/>
      <c r="N5838" s="227">
        <f>Table7[[#This Row],[Drug Cost]]+Table7[[#This Row],[Drug Markup]]+Table7[[#This Row],[Drug Dispensing Fee]]</f>
        <v>0</v>
      </c>
      <c r="O5838" s="132"/>
      <c r="P5838" s="205">
        <f>Table7[[#This Row],[Total Drug Cost]]-Table7[[#This Row],[Total Third-party Pay]]</f>
        <v>0</v>
      </c>
      <c r="Q5838" s="205"/>
      <c r="R5838" s="70" t="e">
        <f>VLOOKUP(Table7[[#This Row],[Patient PHN]],'[1]MASTER LIST'!$C:$D,2,FALSE)</f>
        <v>#N/A</v>
      </c>
    </row>
    <row r="5839" spans="1:18" x14ac:dyDescent="0.25">
      <c r="A5839" s="202"/>
      <c r="B5839" s="203"/>
      <c r="C5839" s="204"/>
      <c r="D5839" s="204"/>
      <c r="E5839" s="204"/>
      <c r="F5839" s="204"/>
      <c r="G5839" s="204"/>
      <c r="H5839" s="131"/>
      <c r="I5839" s="204"/>
      <c r="J5839" s="204"/>
      <c r="K5839" s="205"/>
      <c r="L5839" s="205"/>
      <c r="M5839" s="205"/>
      <c r="N5839" s="227">
        <f>Table7[[#This Row],[Drug Cost]]+Table7[[#This Row],[Drug Markup]]+Table7[[#This Row],[Drug Dispensing Fee]]</f>
        <v>0</v>
      </c>
      <c r="O5839" s="132"/>
      <c r="P5839" s="205">
        <f>Table7[[#This Row],[Total Drug Cost]]-Table7[[#This Row],[Total Third-party Pay]]</f>
        <v>0</v>
      </c>
      <c r="Q5839" s="205"/>
      <c r="R5839" s="70" t="e">
        <f>VLOOKUP(Table7[[#This Row],[Patient PHN]],'[1]MASTER LIST'!$C:$D,2,FALSE)</f>
        <v>#N/A</v>
      </c>
    </row>
    <row r="5840" spans="1:18" x14ac:dyDescent="0.25">
      <c r="A5840" s="202"/>
      <c r="B5840" s="203"/>
      <c r="C5840" s="204"/>
      <c r="D5840" s="204"/>
      <c r="E5840" s="204"/>
      <c r="F5840" s="204"/>
      <c r="G5840" s="204"/>
      <c r="H5840" s="131"/>
      <c r="I5840" s="204"/>
      <c r="J5840" s="204"/>
      <c r="K5840" s="205"/>
      <c r="L5840" s="205"/>
      <c r="M5840" s="205"/>
      <c r="N5840" s="227">
        <f>Table7[[#This Row],[Drug Cost]]+Table7[[#This Row],[Drug Markup]]+Table7[[#This Row],[Drug Dispensing Fee]]</f>
        <v>0</v>
      </c>
      <c r="O5840" s="132"/>
      <c r="P5840" s="205">
        <f>Table7[[#This Row],[Total Drug Cost]]-Table7[[#This Row],[Total Third-party Pay]]</f>
        <v>0</v>
      </c>
      <c r="Q5840" s="205"/>
      <c r="R5840" s="70" t="e">
        <f>VLOOKUP(Table7[[#This Row],[Patient PHN]],'[1]MASTER LIST'!$C:$D,2,FALSE)</f>
        <v>#N/A</v>
      </c>
    </row>
    <row r="5841" spans="1:18" x14ac:dyDescent="0.25">
      <c r="A5841" s="202"/>
      <c r="B5841" s="203"/>
      <c r="C5841" s="204"/>
      <c r="D5841" s="204"/>
      <c r="E5841" s="204"/>
      <c r="F5841" s="204"/>
      <c r="G5841" s="204"/>
      <c r="H5841" s="131"/>
      <c r="I5841" s="204"/>
      <c r="J5841" s="204"/>
      <c r="K5841" s="205"/>
      <c r="L5841" s="205"/>
      <c r="M5841" s="205"/>
      <c r="N5841" s="227">
        <f>Table7[[#This Row],[Drug Cost]]+Table7[[#This Row],[Drug Markup]]+Table7[[#This Row],[Drug Dispensing Fee]]</f>
        <v>0</v>
      </c>
      <c r="O5841" s="132"/>
      <c r="P5841" s="205">
        <f>Table7[[#This Row],[Total Drug Cost]]-Table7[[#This Row],[Total Third-party Pay]]</f>
        <v>0</v>
      </c>
      <c r="Q5841" s="205"/>
      <c r="R5841" s="70" t="e">
        <f>VLOOKUP(Table7[[#This Row],[Patient PHN]],'[1]MASTER LIST'!$C:$D,2,FALSE)</f>
        <v>#N/A</v>
      </c>
    </row>
    <row r="5842" spans="1:18" x14ac:dyDescent="0.25">
      <c r="A5842" s="202"/>
      <c r="B5842" s="203"/>
      <c r="C5842" s="204"/>
      <c r="D5842" s="204"/>
      <c r="E5842" s="204"/>
      <c r="F5842" s="204"/>
      <c r="G5842" s="204"/>
      <c r="H5842" s="131"/>
      <c r="I5842" s="204"/>
      <c r="J5842" s="204"/>
      <c r="K5842" s="205"/>
      <c r="L5842" s="205"/>
      <c r="M5842" s="205"/>
      <c r="N5842" s="227">
        <f>Table7[[#This Row],[Drug Cost]]+Table7[[#This Row],[Drug Markup]]+Table7[[#This Row],[Drug Dispensing Fee]]</f>
        <v>0</v>
      </c>
      <c r="O5842" s="132"/>
      <c r="P5842" s="205">
        <f>Table7[[#This Row],[Total Drug Cost]]-Table7[[#This Row],[Total Third-party Pay]]</f>
        <v>0</v>
      </c>
      <c r="Q5842" s="205"/>
      <c r="R5842" s="70" t="e">
        <f>VLOOKUP(Table7[[#This Row],[Patient PHN]],'[1]MASTER LIST'!$C:$D,2,FALSE)</f>
        <v>#N/A</v>
      </c>
    </row>
    <row r="5843" spans="1:18" x14ac:dyDescent="0.25">
      <c r="A5843" s="202"/>
      <c r="B5843" s="203"/>
      <c r="C5843" s="204"/>
      <c r="D5843" s="204"/>
      <c r="E5843" s="204"/>
      <c r="F5843" s="204"/>
      <c r="G5843" s="204"/>
      <c r="H5843" s="131"/>
      <c r="I5843" s="204"/>
      <c r="J5843" s="204"/>
      <c r="K5843" s="205"/>
      <c r="L5843" s="205"/>
      <c r="M5843" s="205"/>
      <c r="N5843" s="227">
        <f>Table7[[#This Row],[Drug Cost]]+Table7[[#This Row],[Drug Markup]]+Table7[[#This Row],[Drug Dispensing Fee]]</f>
        <v>0</v>
      </c>
      <c r="O5843" s="132"/>
      <c r="P5843" s="205">
        <f>Table7[[#This Row],[Total Drug Cost]]-Table7[[#This Row],[Total Third-party Pay]]</f>
        <v>0</v>
      </c>
      <c r="Q5843" s="205"/>
      <c r="R5843" s="70" t="e">
        <f>VLOOKUP(Table7[[#This Row],[Patient PHN]],'[1]MASTER LIST'!$C:$D,2,FALSE)</f>
        <v>#N/A</v>
      </c>
    </row>
    <row r="5844" spans="1:18" x14ac:dyDescent="0.25">
      <c r="A5844" s="202"/>
      <c r="B5844" s="203"/>
      <c r="C5844" s="204"/>
      <c r="D5844" s="204"/>
      <c r="E5844" s="204"/>
      <c r="F5844" s="204"/>
      <c r="G5844" s="204"/>
      <c r="H5844" s="131"/>
      <c r="I5844" s="204"/>
      <c r="J5844" s="204"/>
      <c r="K5844" s="205"/>
      <c r="L5844" s="205"/>
      <c r="M5844" s="205"/>
      <c r="N5844" s="227">
        <f>Table7[[#This Row],[Drug Cost]]+Table7[[#This Row],[Drug Markup]]+Table7[[#This Row],[Drug Dispensing Fee]]</f>
        <v>0</v>
      </c>
      <c r="O5844" s="132"/>
      <c r="P5844" s="205">
        <f>Table7[[#This Row],[Total Drug Cost]]-Table7[[#This Row],[Total Third-party Pay]]</f>
        <v>0</v>
      </c>
      <c r="Q5844" s="205"/>
      <c r="R5844" s="70" t="e">
        <f>VLOOKUP(Table7[[#This Row],[Patient PHN]],'[1]MASTER LIST'!$C:$D,2,FALSE)</f>
        <v>#N/A</v>
      </c>
    </row>
    <row r="5845" spans="1:18" x14ac:dyDescent="0.25">
      <c r="A5845" s="202"/>
      <c r="B5845" s="203"/>
      <c r="C5845" s="204"/>
      <c r="D5845" s="204"/>
      <c r="E5845" s="204"/>
      <c r="F5845" s="204"/>
      <c r="G5845" s="204"/>
      <c r="H5845" s="131"/>
      <c r="I5845" s="204"/>
      <c r="J5845" s="204"/>
      <c r="K5845" s="205"/>
      <c r="L5845" s="205"/>
      <c r="M5845" s="205"/>
      <c r="N5845" s="227">
        <f>Table7[[#This Row],[Drug Cost]]+Table7[[#This Row],[Drug Markup]]+Table7[[#This Row],[Drug Dispensing Fee]]</f>
        <v>0</v>
      </c>
      <c r="O5845" s="132"/>
      <c r="P5845" s="205">
        <f>Table7[[#This Row],[Total Drug Cost]]-Table7[[#This Row],[Total Third-party Pay]]</f>
        <v>0</v>
      </c>
      <c r="Q5845" s="205"/>
      <c r="R5845" s="70" t="e">
        <f>VLOOKUP(Table7[[#This Row],[Patient PHN]],'[1]MASTER LIST'!$C:$D,2,FALSE)</f>
        <v>#N/A</v>
      </c>
    </row>
    <row r="5846" spans="1:18" x14ac:dyDescent="0.25">
      <c r="A5846" s="202"/>
      <c r="B5846" s="203"/>
      <c r="C5846" s="204"/>
      <c r="D5846" s="204"/>
      <c r="E5846" s="204"/>
      <c r="F5846" s="204"/>
      <c r="G5846" s="204"/>
      <c r="H5846" s="131"/>
      <c r="I5846" s="204"/>
      <c r="J5846" s="204"/>
      <c r="K5846" s="205"/>
      <c r="L5846" s="205"/>
      <c r="M5846" s="205"/>
      <c r="N5846" s="227">
        <f>Table7[[#This Row],[Drug Cost]]+Table7[[#This Row],[Drug Markup]]+Table7[[#This Row],[Drug Dispensing Fee]]</f>
        <v>0</v>
      </c>
      <c r="O5846" s="132"/>
      <c r="P5846" s="205">
        <f>Table7[[#This Row],[Total Drug Cost]]-Table7[[#This Row],[Total Third-party Pay]]</f>
        <v>0</v>
      </c>
      <c r="Q5846" s="205"/>
      <c r="R5846" s="70" t="e">
        <f>VLOOKUP(Table7[[#This Row],[Patient PHN]],'[1]MASTER LIST'!$C:$D,2,FALSE)</f>
        <v>#N/A</v>
      </c>
    </row>
    <row r="5847" spans="1:18" x14ac:dyDescent="0.25">
      <c r="A5847" s="202"/>
      <c r="B5847" s="203"/>
      <c r="C5847" s="204"/>
      <c r="D5847" s="204"/>
      <c r="E5847" s="204"/>
      <c r="F5847" s="204"/>
      <c r="G5847" s="204"/>
      <c r="H5847" s="131"/>
      <c r="I5847" s="204"/>
      <c r="J5847" s="204"/>
      <c r="K5847" s="205"/>
      <c r="L5847" s="205"/>
      <c r="M5847" s="205"/>
      <c r="N5847" s="227">
        <f>Table7[[#This Row],[Drug Cost]]+Table7[[#This Row],[Drug Markup]]+Table7[[#This Row],[Drug Dispensing Fee]]</f>
        <v>0</v>
      </c>
      <c r="O5847" s="132"/>
      <c r="P5847" s="205">
        <f>Table7[[#This Row],[Total Drug Cost]]-Table7[[#This Row],[Total Third-party Pay]]</f>
        <v>0</v>
      </c>
      <c r="Q5847" s="205"/>
      <c r="R5847" s="70" t="e">
        <f>VLOOKUP(Table7[[#This Row],[Patient PHN]],'[1]MASTER LIST'!$C:$D,2,FALSE)</f>
        <v>#N/A</v>
      </c>
    </row>
    <row r="5848" spans="1:18" x14ac:dyDescent="0.25">
      <c r="A5848" s="202"/>
      <c r="B5848" s="203"/>
      <c r="C5848" s="204"/>
      <c r="D5848" s="204"/>
      <c r="E5848" s="204"/>
      <c r="F5848" s="204"/>
      <c r="G5848" s="204"/>
      <c r="H5848" s="131"/>
      <c r="I5848" s="204"/>
      <c r="J5848" s="204"/>
      <c r="K5848" s="205"/>
      <c r="L5848" s="205"/>
      <c r="M5848" s="205"/>
      <c r="N5848" s="227">
        <f>Table7[[#This Row],[Drug Cost]]+Table7[[#This Row],[Drug Markup]]+Table7[[#This Row],[Drug Dispensing Fee]]</f>
        <v>0</v>
      </c>
      <c r="O5848" s="132"/>
      <c r="P5848" s="205">
        <f>Table7[[#This Row],[Total Drug Cost]]-Table7[[#This Row],[Total Third-party Pay]]</f>
        <v>0</v>
      </c>
      <c r="Q5848" s="205"/>
      <c r="R5848" s="70" t="e">
        <f>VLOOKUP(Table7[[#This Row],[Patient PHN]],'[1]MASTER LIST'!$C:$D,2,FALSE)</f>
        <v>#N/A</v>
      </c>
    </row>
    <row r="5849" spans="1:18" x14ac:dyDescent="0.25">
      <c r="A5849" s="202"/>
      <c r="B5849" s="203"/>
      <c r="C5849" s="204"/>
      <c r="D5849" s="204"/>
      <c r="E5849" s="204"/>
      <c r="F5849" s="204"/>
      <c r="G5849" s="204"/>
      <c r="H5849" s="131"/>
      <c r="I5849" s="204"/>
      <c r="J5849" s="204"/>
      <c r="K5849" s="205"/>
      <c r="L5849" s="205"/>
      <c r="M5849" s="205"/>
      <c r="N5849" s="227">
        <f>Table7[[#This Row],[Drug Cost]]+Table7[[#This Row],[Drug Markup]]+Table7[[#This Row],[Drug Dispensing Fee]]</f>
        <v>0</v>
      </c>
      <c r="O5849" s="132"/>
      <c r="P5849" s="205">
        <f>Table7[[#This Row],[Total Drug Cost]]-Table7[[#This Row],[Total Third-party Pay]]</f>
        <v>0</v>
      </c>
      <c r="Q5849" s="205"/>
      <c r="R5849" s="70" t="e">
        <f>VLOOKUP(Table7[[#This Row],[Patient PHN]],'[1]MASTER LIST'!$C:$D,2,FALSE)</f>
        <v>#N/A</v>
      </c>
    </row>
    <row r="5850" spans="1:18" x14ac:dyDescent="0.25">
      <c r="A5850" s="202"/>
      <c r="B5850" s="203"/>
      <c r="C5850" s="204"/>
      <c r="D5850" s="204"/>
      <c r="E5850" s="204"/>
      <c r="F5850" s="204"/>
      <c r="G5850" s="204"/>
      <c r="H5850" s="131"/>
      <c r="I5850" s="204"/>
      <c r="J5850" s="204"/>
      <c r="K5850" s="205"/>
      <c r="L5850" s="205"/>
      <c r="M5850" s="205"/>
      <c r="N5850" s="227">
        <f>Table7[[#This Row],[Drug Cost]]+Table7[[#This Row],[Drug Markup]]+Table7[[#This Row],[Drug Dispensing Fee]]</f>
        <v>0</v>
      </c>
      <c r="O5850" s="132"/>
      <c r="P5850" s="205">
        <f>Table7[[#This Row],[Total Drug Cost]]-Table7[[#This Row],[Total Third-party Pay]]</f>
        <v>0</v>
      </c>
      <c r="Q5850" s="205"/>
      <c r="R5850" s="70" t="e">
        <f>VLOOKUP(Table7[[#This Row],[Patient PHN]],'[1]MASTER LIST'!$C:$D,2,FALSE)</f>
        <v>#N/A</v>
      </c>
    </row>
    <row r="5851" spans="1:18" x14ac:dyDescent="0.25">
      <c r="A5851" s="202"/>
      <c r="B5851" s="203"/>
      <c r="C5851" s="204"/>
      <c r="D5851" s="204"/>
      <c r="E5851" s="204"/>
      <c r="F5851" s="204"/>
      <c r="G5851" s="204"/>
      <c r="H5851" s="131"/>
      <c r="I5851" s="204"/>
      <c r="J5851" s="204"/>
      <c r="K5851" s="205"/>
      <c r="L5851" s="205"/>
      <c r="M5851" s="205"/>
      <c r="N5851" s="227">
        <f>Table7[[#This Row],[Drug Cost]]+Table7[[#This Row],[Drug Markup]]+Table7[[#This Row],[Drug Dispensing Fee]]</f>
        <v>0</v>
      </c>
      <c r="O5851" s="132"/>
      <c r="P5851" s="205">
        <f>Table7[[#This Row],[Total Drug Cost]]-Table7[[#This Row],[Total Third-party Pay]]</f>
        <v>0</v>
      </c>
      <c r="Q5851" s="205"/>
      <c r="R5851" s="70" t="e">
        <f>VLOOKUP(Table7[[#This Row],[Patient PHN]],'[1]MASTER LIST'!$C:$D,2,FALSE)</f>
        <v>#N/A</v>
      </c>
    </row>
    <row r="5852" spans="1:18" x14ac:dyDescent="0.25">
      <c r="A5852" s="202"/>
      <c r="B5852" s="203"/>
      <c r="C5852" s="204"/>
      <c r="D5852" s="204"/>
      <c r="E5852" s="204"/>
      <c r="F5852" s="204"/>
      <c r="G5852" s="204"/>
      <c r="H5852" s="131"/>
      <c r="I5852" s="204"/>
      <c r="J5852" s="204"/>
      <c r="K5852" s="205"/>
      <c r="L5852" s="205"/>
      <c r="M5852" s="205"/>
      <c r="N5852" s="227">
        <f>Table7[[#This Row],[Drug Cost]]+Table7[[#This Row],[Drug Markup]]+Table7[[#This Row],[Drug Dispensing Fee]]</f>
        <v>0</v>
      </c>
      <c r="O5852" s="132"/>
      <c r="P5852" s="205">
        <f>Table7[[#This Row],[Total Drug Cost]]-Table7[[#This Row],[Total Third-party Pay]]</f>
        <v>0</v>
      </c>
      <c r="Q5852" s="205"/>
      <c r="R5852" s="70" t="e">
        <f>VLOOKUP(Table7[[#This Row],[Patient PHN]],'[1]MASTER LIST'!$C:$D,2,FALSE)</f>
        <v>#N/A</v>
      </c>
    </row>
    <row r="5853" spans="1:18" x14ac:dyDescent="0.25">
      <c r="A5853" s="202"/>
      <c r="B5853" s="203"/>
      <c r="C5853" s="204"/>
      <c r="D5853" s="204"/>
      <c r="E5853" s="204"/>
      <c r="F5853" s="204"/>
      <c r="G5853" s="204"/>
      <c r="H5853" s="131"/>
      <c r="I5853" s="204"/>
      <c r="J5853" s="204"/>
      <c r="K5853" s="205"/>
      <c r="L5853" s="205"/>
      <c r="M5853" s="205"/>
      <c r="N5853" s="227">
        <f>Table7[[#This Row],[Drug Cost]]+Table7[[#This Row],[Drug Markup]]+Table7[[#This Row],[Drug Dispensing Fee]]</f>
        <v>0</v>
      </c>
      <c r="O5853" s="132"/>
      <c r="P5853" s="205">
        <f>Table7[[#This Row],[Total Drug Cost]]-Table7[[#This Row],[Total Third-party Pay]]</f>
        <v>0</v>
      </c>
      <c r="Q5853" s="205"/>
      <c r="R5853" s="70" t="e">
        <f>VLOOKUP(Table7[[#This Row],[Patient PHN]],'[1]MASTER LIST'!$C:$D,2,FALSE)</f>
        <v>#N/A</v>
      </c>
    </row>
    <row r="5854" spans="1:18" x14ac:dyDescent="0.25">
      <c r="A5854" s="202"/>
      <c r="B5854" s="203"/>
      <c r="C5854" s="204"/>
      <c r="D5854" s="204"/>
      <c r="E5854" s="204"/>
      <c r="F5854" s="204"/>
      <c r="G5854" s="204"/>
      <c r="H5854" s="131"/>
      <c r="I5854" s="204"/>
      <c r="J5854" s="204"/>
      <c r="K5854" s="205"/>
      <c r="L5854" s="205"/>
      <c r="M5854" s="205"/>
      <c r="N5854" s="227">
        <f>Table7[[#This Row],[Drug Cost]]+Table7[[#This Row],[Drug Markup]]+Table7[[#This Row],[Drug Dispensing Fee]]</f>
        <v>0</v>
      </c>
      <c r="O5854" s="132"/>
      <c r="P5854" s="205">
        <f>Table7[[#This Row],[Total Drug Cost]]-Table7[[#This Row],[Total Third-party Pay]]</f>
        <v>0</v>
      </c>
      <c r="Q5854" s="205"/>
      <c r="R5854" s="70" t="e">
        <f>VLOOKUP(Table7[[#This Row],[Patient PHN]],'[1]MASTER LIST'!$C:$D,2,FALSE)</f>
        <v>#N/A</v>
      </c>
    </row>
    <row r="5855" spans="1:18" x14ac:dyDescent="0.25">
      <c r="A5855" s="202"/>
      <c r="B5855" s="203"/>
      <c r="C5855" s="204"/>
      <c r="D5855" s="204"/>
      <c r="E5855" s="204"/>
      <c r="F5855" s="204"/>
      <c r="G5855" s="204"/>
      <c r="H5855" s="131"/>
      <c r="I5855" s="204"/>
      <c r="J5855" s="204"/>
      <c r="K5855" s="205"/>
      <c r="L5855" s="205"/>
      <c r="M5855" s="205"/>
      <c r="N5855" s="227">
        <f>Table7[[#This Row],[Drug Cost]]+Table7[[#This Row],[Drug Markup]]+Table7[[#This Row],[Drug Dispensing Fee]]</f>
        <v>0</v>
      </c>
      <c r="O5855" s="132"/>
      <c r="P5855" s="205">
        <f>Table7[[#This Row],[Total Drug Cost]]-Table7[[#This Row],[Total Third-party Pay]]</f>
        <v>0</v>
      </c>
      <c r="Q5855" s="205"/>
      <c r="R5855" s="70" t="e">
        <f>VLOOKUP(Table7[[#This Row],[Patient PHN]],'[1]MASTER LIST'!$C:$D,2,FALSE)</f>
        <v>#N/A</v>
      </c>
    </row>
    <row r="5856" spans="1:18" x14ac:dyDescent="0.25">
      <c r="A5856" s="202"/>
      <c r="B5856" s="203"/>
      <c r="C5856" s="204"/>
      <c r="D5856" s="204"/>
      <c r="E5856" s="204"/>
      <c r="F5856" s="204"/>
      <c r="G5856" s="204"/>
      <c r="H5856" s="131"/>
      <c r="I5856" s="204"/>
      <c r="J5856" s="204"/>
      <c r="K5856" s="205"/>
      <c r="L5856" s="205"/>
      <c r="M5856" s="205"/>
      <c r="N5856" s="227">
        <f>Table7[[#This Row],[Drug Cost]]+Table7[[#This Row],[Drug Markup]]+Table7[[#This Row],[Drug Dispensing Fee]]</f>
        <v>0</v>
      </c>
      <c r="O5856" s="132"/>
      <c r="P5856" s="205">
        <f>Table7[[#This Row],[Total Drug Cost]]-Table7[[#This Row],[Total Third-party Pay]]</f>
        <v>0</v>
      </c>
      <c r="Q5856" s="205"/>
      <c r="R5856" s="70" t="e">
        <f>VLOOKUP(Table7[[#This Row],[Patient PHN]],'[1]MASTER LIST'!$C:$D,2,FALSE)</f>
        <v>#N/A</v>
      </c>
    </row>
    <row r="5857" spans="1:18" x14ac:dyDescent="0.25">
      <c r="A5857" s="202"/>
      <c r="B5857" s="203"/>
      <c r="C5857" s="204"/>
      <c r="D5857" s="204"/>
      <c r="E5857" s="204"/>
      <c r="F5857" s="204"/>
      <c r="G5857" s="204"/>
      <c r="H5857" s="131"/>
      <c r="I5857" s="204"/>
      <c r="J5857" s="204"/>
      <c r="K5857" s="205"/>
      <c r="L5857" s="205"/>
      <c r="M5857" s="205"/>
      <c r="N5857" s="227">
        <f>Table7[[#This Row],[Drug Cost]]+Table7[[#This Row],[Drug Markup]]+Table7[[#This Row],[Drug Dispensing Fee]]</f>
        <v>0</v>
      </c>
      <c r="O5857" s="132"/>
      <c r="P5857" s="205">
        <f>Table7[[#This Row],[Total Drug Cost]]-Table7[[#This Row],[Total Third-party Pay]]</f>
        <v>0</v>
      </c>
      <c r="Q5857" s="205"/>
      <c r="R5857" s="70" t="e">
        <f>VLOOKUP(Table7[[#This Row],[Patient PHN]],'[1]MASTER LIST'!$C:$D,2,FALSE)</f>
        <v>#N/A</v>
      </c>
    </row>
    <row r="5858" spans="1:18" x14ac:dyDescent="0.25">
      <c r="A5858" s="202"/>
      <c r="B5858" s="203"/>
      <c r="C5858" s="204"/>
      <c r="D5858" s="204"/>
      <c r="E5858" s="204"/>
      <c r="F5858" s="204"/>
      <c r="G5858" s="204"/>
      <c r="H5858" s="131"/>
      <c r="I5858" s="204"/>
      <c r="J5858" s="204"/>
      <c r="K5858" s="205"/>
      <c r="L5858" s="205"/>
      <c r="M5858" s="205"/>
      <c r="N5858" s="227">
        <f>Table7[[#This Row],[Drug Cost]]+Table7[[#This Row],[Drug Markup]]+Table7[[#This Row],[Drug Dispensing Fee]]</f>
        <v>0</v>
      </c>
      <c r="O5858" s="132"/>
      <c r="P5858" s="205">
        <f>Table7[[#This Row],[Total Drug Cost]]-Table7[[#This Row],[Total Third-party Pay]]</f>
        <v>0</v>
      </c>
      <c r="Q5858" s="205"/>
      <c r="R5858" s="70" t="e">
        <f>VLOOKUP(Table7[[#This Row],[Patient PHN]],'[1]MASTER LIST'!$C:$D,2,FALSE)</f>
        <v>#N/A</v>
      </c>
    </row>
    <row r="5859" spans="1:18" x14ac:dyDescent="0.25">
      <c r="A5859" s="202"/>
      <c r="B5859" s="203"/>
      <c r="C5859" s="204"/>
      <c r="D5859" s="204"/>
      <c r="E5859" s="204"/>
      <c r="F5859" s="204"/>
      <c r="G5859" s="204"/>
      <c r="H5859" s="131"/>
      <c r="I5859" s="204"/>
      <c r="J5859" s="204"/>
      <c r="K5859" s="205"/>
      <c r="L5859" s="205"/>
      <c r="M5859" s="205"/>
      <c r="N5859" s="227">
        <f>Table7[[#This Row],[Drug Cost]]+Table7[[#This Row],[Drug Markup]]+Table7[[#This Row],[Drug Dispensing Fee]]</f>
        <v>0</v>
      </c>
      <c r="O5859" s="132"/>
      <c r="P5859" s="205">
        <f>Table7[[#This Row],[Total Drug Cost]]-Table7[[#This Row],[Total Third-party Pay]]</f>
        <v>0</v>
      </c>
      <c r="Q5859" s="205"/>
      <c r="R5859" s="70" t="e">
        <f>VLOOKUP(Table7[[#This Row],[Patient PHN]],'[1]MASTER LIST'!$C:$D,2,FALSE)</f>
        <v>#N/A</v>
      </c>
    </row>
    <row r="5860" spans="1:18" x14ac:dyDescent="0.25">
      <c r="A5860" s="202"/>
      <c r="B5860" s="203"/>
      <c r="C5860" s="204"/>
      <c r="D5860" s="204"/>
      <c r="E5860" s="204"/>
      <c r="F5860" s="204"/>
      <c r="G5860" s="204"/>
      <c r="H5860" s="131"/>
      <c r="I5860" s="204"/>
      <c r="J5860" s="204"/>
      <c r="K5860" s="205"/>
      <c r="L5860" s="205"/>
      <c r="M5860" s="205"/>
      <c r="N5860" s="227">
        <f>Table7[[#This Row],[Drug Cost]]+Table7[[#This Row],[Drug Markup]]+Table7[[#This Row],[Drug Dispensing Fee]]</f>
        <v>0</v>
      </c>
      <c r="O5860" s="132"/>
      <c r="P5860" s="205">
        <f>Table7[[#This Row],[Total Drug Cost]]-Table7[[#This Row],[Total Third-party Pay]]</f>
        <v>0</v>
      </c>
      <c r="Q5860" s="205"/>
      <c r="R5860" s="70" t="e">
        <f>VLOOKUP(Table7[[#This Row],[Patient PHN]],'[1]MASTER LIST'!$C:$D,2,FALSE)</f>
        <v>#N/A</v>
      </c>
    </row>
    <row r="5861" spans="1:18" x14ac:dyDescent="0.25">
      <c r="A5861" s="202"/>
      <c r="B5861" s="203"/>
      <c r="C5861" s="204"/>
      <c r="D5861" s="204"/>
      <c r="E5861" s="204"/>
      <c r="F5861" s="204"/>
      <c r="G5861" s="204"/>
      <c r="H5861" s="131"/>
      <c r="I5861" s="204"/>
      <c r="J5861" s="204"/>
      <c r="K5861" s="205"/>
      <c r="L5861" s="205"/>
      <c r="M5861" s="205"/>
      <c r="N5861" s="227">
        <f>Table7[[#This Row],[Drug Cost]]+Table7[[#This Row],[Drug Markup]]+Table7[[#This Row],[Drug Dispensing Fee]]</f>
        <v>0</v>
      </c>
      <c r="O5861" s="132"/>
      <c r="P5861" s="205">
        <f>Table7[[#This Row],[Total Drug Cost]]-Table7[[#This Row],[Total Third-party Pay]]</f>
        <v>0</v>
      </c>
      <c r="Q5861" s="205"/>
      <c r="R5861" s="70" t="e">
        <f>VLOOKUP(Table7[[#This Row],[Patient PHN]],'[1]MASTER LIST'!$C:$D,2,FALSE)</f>
        <v>#N/A</v>
      </c>
    </row>
    <row r="5862" spans="1:18" x14ac:dyDescent="0.25">
      <c r="A5862" s="202"/>
      <c r="B5862" s="203"/>
      <c r="C5862" s="204"/>
      <c r="D5862" s="204"/>
      <c r="E5862" s="204"/>
      <c r="F5862" s="204"/>
      <c r="G5862" s="204"/>
      <c r="H5862" s="131"/>
      <c r="I5862" s="204"/>
      <c r="J5862" s="204"/>
      <c r="K5862" s="205"/>
      <c r="L5862" s="205"/>
      <c r="M5862" s="205"/>
      <c r="N5862" s="227">
        <f>Table7[[#This Row],[Drug Cost]]+Table7[[#This Row],[Drug Markup]]+Table7[[#This Row],[Drug Dispensing Fee]]</f>
        <v>0</v>
      </c>
      <c r="O5862" s="132"/>
      <c r="P5862" s="205">
        <f>Table7[[#This Row],[Total Drug Cost]]-Table7[[#This Row],[Total Third-party Pay]]</f>
        <v>0</v>
      </c>
      <c r="Q5862" s="205"/>
      <c r="R5862" s="70" t="e">
        <f>VLOOKUP(Table7[[#This Row],[Patient PHN]],'[1]MASTER LIST'!$C:$D,2,FALSE)</f>
        <v>#N/A</v>
      </c>
    </row>
    <row r="5863" spans="1:18" x14ac:dyDescent="0.25">
      <c r="A5863" s="202"/>
      <c r="B5863" s="203"/>
      <c r="C5863" s="204"/>
      <c r="D5863" s="204"/>
      <c r="E5863" s="204"/>
      <c r="F5863" s="204"/>
      <c r="G5863" s="204"/>
      <c r="H5863" s="131"/>
      <c r="I5863" s="204"/>
      <c r="J5863" s="204"/>
      <c r="K5863" s="205"/>
      <c r="L5863" s="205"/>
      <c r="M5863" s="205"/>
      <c r="N5863" s="227">
        <f>Table7[[#This Row],[Drug Cost]]+Table7[[#This Row],[Drug Markup]]+Table7[[#This Row],[Drug Dispensing Fee]]</f>
        <v>0</v>
      </c>
      <c r="O5863" s="132"/>
      <c r="P5863" s="205">
        <f>Table7[[#This Row],[Total Drug Cost]]-Table7[[#This Row],[Total Third-party Pay]]</f>
        <v>0</v>
      </c>
      <c r="Q5863" s="205"/>
      <c r="R5863" s="70" t="e">
        <f>VLOOKUP(Table7[[#This Row],[Patient PHN]],'[1]MASTER LIST'!$C:$D,2,FALSE)</f>
        <v>#N/A</v>
      </c>
    </row>
    <row r="5864" spans="1:18" x14ac:dyDescent="0.25">
      <c r="A5864" s="202"/>
      <c r="B5864" s="203"/>
      <c r="C5864" s="204"/>
      <c r="D5864" s="204"/>
      <c r="E5864" s="204"/>
      <c r="F5864" s="204"/>
      <c r="G5864" s="204"/>
      <c r="H5864" s="131"/>
      <c r="I5864" s="204"/>
      <c r="J5864" s="204"/>
      <c r="K5864" s="205"/>
      <c r="L5864" s="205"/>
      <c r="M5864" s="205"/>
      <c r="N5864" s="227">
        <f>Table7[[#This Row],[Drug Cost]]+Table7[[#This Row],[Drug Markup]]+Table7[[#This Row],[Drug Dispensing Fee]]</f>
        <v>0</v>
      </c>
      <c r="O5864" s="132"/>
      <c r="P5864" s="205">
        <f>Table7[[#This Row],[Total Drug Cost]]-Table7[[#This Row],[Total Third-party Pay]]</f>
        <v>0</v>
      </c>
      <c r="Q5864" s="205"/>
      <c r="R5864" s="70" t="e">
        <f>VLOOKUP(Table7[[#This Row],[Patient PHN]],'[1]MASTER LIST'!$C:$D,2,FALSE)</f>
        <v>#N/A</v>
      </c>
    </row>
    <row r="5865" spans="1:18" x14ac:dyDescent="0.25">
      <c r="A5865" s="202"/>
      <c r="B5865" s="203"/>
      <c r="C5865" s="204"/>
      <c r="D5865" s="204"/>
      <c r="E5865" s="204"/>
      <c r="F5865" s="204"/>
      <c r="G5865" s="204"/>
      <c r="H5865" s="131"/>
      <c r="I5865" s="204"/>
      <c r="J5865" s="204"/>
      <c r="K5865" s="205"/>
      <c r="L5865" s="205"/>
      <c r="M5865" s="205"/>
      <c r="N5865" s="227">
        <f>Table7[[#This Row],[Drug Cost]]+Table7[[#This Row],[Drug Markup]]+Table7[[#This Row],[Drug Dispensing Fee]]</f>
        <v>0</v>
      </c>
      <c r="O5865" s="132"/>
      <c r="P5865" s="205">
        <f>Table7[[#This Row],[Total Drug Cost]]-Table7[[#This Row],[Total Third-party Pay]]</f>
        <v>0</v>
      </c>
      <c r="Q5865" s="205"/>
      <c r="R5865" s="70" t="e">
        <f>VLOOKUP(Table7[[#This Row],[Patient PHN]],'[1]MASTER LIST'!$C:$D,2,FALSE)</f>
        <v>#N/A</v>
      </c>
    </row>
    <row r="5866" spans="1:18" x14ac:dyDescent="0.25">
      <c r="A5866" s="202"/>
      <c r="B5866" s="203"/>
      <c r="C5866" s="204"/>
      <c r="D5866" s="204"/>
      <c r="E5866" s="204"/>
      <c r="F5866" s="204"/>
      <c r="G5866" s="204"/>
      <c r="H5866" s="131"/>
      <c r="I5866" s="204"/>
      <c r="J5866" s="204"/>
      <c r="K5866" s="205"/>
      <c r="L5866" s="205"/>
      <c r="M5866" s="205"/>
      <c r="N5866" s="227">
        <f>Table7[[#This Row],[Drug Cost]]+Table7[[#This Row],[Drug Markup]]+Table7[[#This Row],[Drug Dispensing Fee]]</f>
        <v>0</v>
      </c>
      <c r="O5866" s="132"/>
      <c r="P5866" s="205">
        <f>Table7[[#This Row],[Total Drug Cost]]-Table7[[#This Row],[Total Third-party Pay]]</f>
        <v>0</v>
      </c>
      <c r="Q5866" s="205"/>
      <c r="R5866" s="70" t="e">
        <f>VLOOKUP(Table7[[#This Row],[Patient PHN]],'[1]MASTER LIST'!$C:$D,2,FALSE)</f>
        <v>#N/A</v>
      </c>
    </row>
    <row r="5867" spans="1:18" x14ac:dyDescent="0.25">
      <c r="A5867" s="202"/>
      <c r="B5867" s="203"/>
      <c r="C5867" s="204"/>
      <c r="D5867" s="204"/>
      <c r="E5867" s="204"/>
      <c r="F5867" s="204"/>
      <c r="G5867" s="204"/>
      <c r="H5867" s="131"/>
      <c r="I5867" s="204"/>
      <c r="J5867" s="204"/>
      <c r="K5867" s="205"/>
      <c r="L5867" s="205"/>
      <c r="M5867" s="205"/>
      <c r="N5867" s="227">
        <f>Table7[[#This Row],[Drug Cost]]+Table7[[#This Row],[Drug Markup]]+Table7[[#This Row],[Drug Dispensing Fee]]</f>
        <v>0</v>
      </c>
      <c r="O5867" s="132"/>
      <c r="P5867" s="205">
        <f>Table7[[#This Row],[Total Drug Cost]]-Table7[[#This Row],[Total Third-party Pay]]</f>
        <v>0</v>
      </c>
      <c r="Q5867" s="205"/>
      <c r="R5867" s="70" t="e">
        <f>VLOOKUP(Table7[[#This Row],[Patient PHN]],'[1]MASTER LIST'!$C:$D,2,FALSE)</f>
        <v>#N/A</v>
      </c>
    </row>
    <row r="5868" spans="1:18" x14ac:dyDescent="0.25">
      <c r="A5868" s="202"/>
      <c r="B5868" s="203"/>
      <c r="C5868" s="204"/>
      <c r="D5868" s="204"/>
      <c r="E5868" s="204"/>
      <c r="F5868" s="204"/>
      <c r="G5868" s="204"/>
      <c r="H5868" s="131"/>
      <c r="I5868" s="204"/>
      <c r="J5868" s="204"/>
      <c r="K5868" s="205"/>
      <c r="L5868" s="205"/>
      <c r="M5868" s="205"/>
      <c r="N5868" s="227">
        <f>Table7[[#This Row],[Drug Cost]]+Table7[[#This Row],[Drug Markup]]+Table7[[#This Row],[Drug Dispensing Fee]]</f>
        <v>0</v>
      </c>
      <c r="O5868" s="132"/>
      <c r="P5868" s="205">
        <f>Table7[[#This Row],[Total Drug Cost]]-Table7[[#This Row],[Total Third-party Pay]]</f>
        <v>0</v>
      </c>
      <c r="Q5868" s="205"/>
      <c r="R5868" s="70" t="e">
        <f>VLOOKUP(Table7[[#This Row],[Patient PHN]],'[1]MASTER LIST'!$C:$D,2,FALSE)</f>
        <v>#N/A</v>
      </c>
    </row>
    <row r="5869" spans="1:18" x14ac:dyDescent="0.25">
      <c r="A5869" s="202"/>
      <c r="B5869" s="203"/>
      <c r="C5869" s="204"/>
      <c r="D5869" s="204"/>
      <c r="E5869" s="204"/>
      <c r="F5869" s="204"/>
      <c r="G5869" s="204"/>
      <c r="H5869" s="131"/>
      <c r="I5869" s="204"/>
      <c r="J5869" s="204"/>
      <c r="K5869" s="205"/>
      <c r="L5869" s="205"/>
      <c r="M5869" s="205"/>
      <c r="N5869" s="227">
        <f>Table7[[#This Row],[Drug Cost]]+Table7[[#This Row],[Drug Markup]]+Table7[[#This Row],[Drug Dispensing Fee]]</f>
        <v>0</v>
      </c>
      <c r="O5869" s="132"/>
      <c r="P5869" s="205">
        <f>Table7[[#This Row],[Total Drug Cost]]-Table7[[#This Row],[Total Third-party Pay]]</f>
        <v>0</v>
      </c>
      <c r="Q5869" s="205"/>
      <c r="R5869" s="70" t="e">
        <f>VLOOKUP(Table7[[#This Row],[Patient PHN]],'[1]MASTER LIST'!$C:$D,2,FALSE)</f>
        <v>#N/A</v>
      </c>
    </row>
    <row r="5870" spans="1:18" x14ac:dyDescent="0.25">
      <c r="A5870" s="202"/>
      <c r="B5870" s="203"/>
      <c r="C5870" s="204"/>
      <c r="D5870" s="204"/>
      <c r="E5870" s="204"/>
      <c r="F5870" s="204"/>
      <c r="G5870" s="204"/>
      <c r="H5870" s="131"/>
      <c r="I5870" s="204"/>
      <c r="J5870" s="204"/>
      <c r="K5870" s="205"/>
      <c r="L5870" s="205"/>
      <c r="M5870" s="205"/>
      <c r="N5870" s="227">
        <f>Table7[[#This Row],[Drug Cost]]+Table7[[#This Row],[Drug Markup]]+Table7[[#This Row],[Drug Dispensing Fee]]</f>
        <v>0</v>
      </c>
      <c r="O5870" s="132"/>
      <c r="P5870" s="205">
        <f>Table7[[#This Row],[Total Drug Cost]]-Table7[[#This Row],[Total Third-party Pay]]</f>
        <v>0</v>
      </c>
      <c r="Q5870" s="205"/>
      <c r="R5870" s="70" t="e">
        <f>VLOOKUP(Table7[[#This Row],[Patient PHN]],'[1]MASTER LIST'!$C:$D,2,FALSE)</f>
        <v>#N/A</v>
      </c>
    </row>
    <row r="5871" spans="1:18" x14ac:dyDescent="0.25">
      <c r="A5871" s="202"/>
      <c r="B5871" s="203"/>
      <c r="C5871" s="204"/>
      <c r="D5871" s="204"/>
      <c r="E5871" s="204"/>
      <c r="F5871" s="204"/>
      <c r="G5871" s="204"/>
      <c r="H5871" s="131"/>
      <c r="I5871" s="204"/>
      <c r="J5871" s="204"/>
      <c r="K5871" s="205"/>
      <c r="L5871" s="205"/>
      <c r="M5871" s="205"/>
      <c r="N5871" s="227">
        <f>Table7[[#This Row],[Drug Cost]]+Table7[[#This Row],[Drug Markup]]+Table7[[#This Row],[Drug Dispensing Fee]]</f>
        <v>0</v>
      </c>
      <c r="O5871" s="132"/>
      <c r="P5871" s="205">
        <f>Table7[[#This Row],[Total Drug Cost]]-Table7[[#This Row],[Total Third-party Pay]]</f>
        <v>0</v>
      </c>
      <c r="Q5871" s="205"/>
      <c r="R5871" s="70" t="e">
        <f>VLOOKUP(Table7[[#This Row],[Patient PHN]],'[1]MASTER LIST'!$C:$D,2,FALSE)</f>
        <v>#N/A</v>
      </c>
    </row>
    <row r="5872" spans="1:18" x14ac:dyDescent="0.25">
      <c r="A5872" s="202"/>
      <c r="B5872" s="203"/>
      <c r="C5872" s="204"/>
      <c r="D5872" s="204"/>
      <c r="E5872" s="204"/>
      <c r="F5872" s="204"/>
      <c r="G5872" s="204"/>
      <c r="H5872" s="131"/>
      <c r="I5872" s="204"/>
      <c r="J5872" s="204"/>
      <c r="K5872" s="205"/>
      <c r="L5872" s="205"/>
      <c r="M5872" s="205"/>
      <c r="N5872" s="227">
        <f>Table7[[#This Row],[Drug Cost]]+Table7[[#This Row],[Drug Markup]]+Table7[[#This Row],[Drug Dispensing Fee]]</f>
        <v>0</v>
      </c>
      <c r="O5872" s="132"/>
      <c r="P5872" s="205">
        <f>Table7[[#This Row],[Total Drug Cost]]-Table7[[#This Row],[Total Third-party Pay]]</f>
        <v>0</v>
      </c>
      <c r="Q5872" s="205"/>
      <c r="R5872" s="70" t="e">
        <f>VLOOKUP(Table7[[#This Row],[Patient PHN]],'[1]MASTER LIST'!$C:$D,2,FALSE)</f>
        <v>#N/A</v>
      </c>
    </row>
    <row r="5873" spans="1:18" x14ac:dyDescent="0.25">
      <c r="A5873" s="202"/>
      <c r="B5873" s="203"/>
      <c r="C5873" s="204"/>
      <c r="D5873" s="204"/>
      <c r="E5873" s="204"/>
      <c r="F5873" s="204"/>
      <c r="G5873" s="204"/>
      <c r="H5873" s="131"/>
      <c r="I5873" s="204"/>
      <c r="J5873" s="204"/>
      <c r="K5873" s="205"/>
      <c r="L5873" s="205"/>
      <c r="M5873" s="205"/>
      <c r="N5873" s="227">
        <f>Table7[[#This Row],[Drug Cost]]+Table7[[#This Row],[Drug Markup]]+Table7[[#This Row],[Drug Dispensing Fee]]</f>
        <v>0</v>
      </c>
      <c r="O5873" s="132"/>
      <c r="P5873" s="205">
        <f>Table7[[#This Row],[Total Drug Cost]]-Table7[[#This Row],[Total Third-party Pay]]</f>
        <v>0</v>
      </c>
      <c r="Q5873" s="205"/>
      <c r="R5873" s="70" t="e">
        <f>VLOOKUP(Table7[[#This Row],[Patient PHN]],'[1]MASTER LIST'!$C:$D,2,FALSE)</f>
        <v>#N/A</v>
      </c>
    </row>
    <row r="5874" spans="1:18" x14ac:dyDescent="0.25">
      <c r="A5874" s="202"/>
      <c r="B5874" s="203"/>
      <c r="C5874" s="204"/>
      <c r="D5874" s="204"/>
      <c r="E5874" s="204"/>
      <c r="F5874" s="204"/>
      <c r="G5874" s="204"/>
      <c r="H5874" s="131"/>
      <c r="I5874" s="204"/>
      <c r="J5874" s="204"/>
      <c r="K5874" s="205"/>
      <c r="L5874" s="205"/>
      <c r="M5874" s="205"/>
      <c r="N5874" s="227">
        <f>Table7[[#This Row],[Drug Cost]]+Table7[[#This Row],[Drug Markup]]+Table7[[#This Row],[Drug Dispensing Fee]]</f>
        <v>0</v>
      </c>
      <c r="O5874" s="132"/>
      <c r="P5874" s="205">
        <f>Table7[[#This Row],[Total Drug Cost]]-Table7[[#This Row],[Total Third-party Pay]]</f>
        <v>0</v>
      </c>
      <c r="Q5874" s="205"/>
      <c r="R5874" s="70" t="e">
        <f>VLOOKUP(Table7[[#This Row],[Patient PHN]],'[1]MASTER LIST'!$C:$D,2,FALSE)</f>
        <v>#N/A</v>
      </c>
    </row>
    <row r="5875" spans="1:18" x14ac:dyDescent="0.25">
      <c r="A5875" s="202"/>
      <c r="B5875" s="203"/>
      <c r="C5875" s="204"/>
      <c r="D5875" s="204"/>
      <c r="E5875" s="204"/>
      <c r="F5875" s="204"/>
      <c r="G5875" s="204"/>
      <c r="H5875" s="131"/>
      <c r="I5875" s="204"/>
      <c r="J5875" s="204"/>
      <c r="K5875" s="205"/>
      <c r="L5875" s="205"/>
      <c r="M5875" s="205"/>
      <c r="N5875" s="227">
        <f>Table7[[#This Row],[Drug Cost]]+Table7[[#This Row],[Drug Markup]]+Table7[[#This Row],[Drug Dispensing Fee]]</f>
        <v>0</v>
      </c>
      <c r="O5875" s="132"/>
      <c r="P5875" s="205">
        <f>Table7[[#This Row],[Total Drug Cost]]-Table7[[#This Row],[Total Third-party Pay]]</f>
        <v>0</v>
      </c>
      <c r="Q5875" s="205"/>
      <c r="R5875" s="70" t="e">
        <f>VLOOKUP(Table7[[#This Row],[Patient PHN]],'[1]MASTER LIST'!$C:$D,2,FALSE)</f>
        <v>#N/A</v>
      </c>
    </row>
    <row r="5876" spans="1:18" x14ac:dyDescent="0.25">
      <c r="A5876" s="202"/>
      <c r="B5876" s="203"/>
      <c r="C5876" s="204"/>
      <c r="D5876" s="204"/>
      <c r="E5876" s="204"/>
      <c r="F5876" s="204"/>
      <c r="G5876" s="204"/>
      <c r="H5876" s="131"/>
      <c r="I5876" s="204"/>
      <c r="J5876" s="204"/>
      <c r="K5876" s="205"/>
      <c r="L5876" s="205"/>
      <c r="M5876" s="205"/>
      <c r="N5876" s="227">
        <f>Table7[[#This Row],[Drug Cost]]+Table7[[#This Row],[Drug Markup]]+Table7[[#This Row],[Drug Dispensing Fee]]</f>
        <v>0</v>
      </c>
      <c r="O5876" s="132"/>
      <c r="P5876" s="205">
        <f>Table7[[#This Row],[Total Drug Cost]]-Table7[[#This Row],[Total Third-party Pay]]</f>
        <v>0</v>
      </c>
      <c r="Q5876" s="205"/>
      <c r="R5876" s="70" t="e">
        <f>VLOOKUP(Table7[[#This Row],[Patient PHN]],'[1]MASTER LIST'!$C:$D,2,FALSE)</f>
        <v>#N/A</v>
      </c>
    </row>
    <row r="5877" spans="1:18" x14ac:dyDescent="0.25">
      <c r="A5877" s="202"/>
      <c r="B5877" s="203"/>
      <c r="C5877" s="204"/>
      <c r="D5877" s="204"/>
      <c r="E5877" s="204"/>
      <c r="F5877" s="204"/>
      <c r="G5877" s="204"/>
      <c r="H5877" s="131"/>
      <c r="I5877" s="204"/>
      <c r="J5877" s="204"/>
      <c r="K5877" s="205"/>
      <c r="L5877" s="205"/>
      <c r="M5877" s="205"/>
      <c r="N5877" s="227">
        <f>Table7[[#This Row],[Drug Cost]]+Table7[[#This Row],[Drug Markup]]+Table7[[#This Row],[Drug Dispensing Fee]]</f>
        <v>0</v>
      </c>
      <c r="O5877" s="132"/>
      <c r="P5877" s="205">
        <f>Table7[[#This Row],[Total Drug Cost]]-Table7[[#This Row],[Total Third-party Pay]]</f>
        <v>0</v>
      </c>
      <c r="Q5877" s="205"/>
      <c r="R5877" s="70" t="e">
        <f>VLOOKUP(Table7[[#This Row],[Patient PHN]],'[1]MASTER LIST'!$C:$D,2,FALSE)</f>
        <v>#N/A</v>
      </c>
    </row>
    <row r="5878" spans="1:18" x14ac:dyDescent="0.25">
      <c r="A5878" s="202"/>
      <c r="B5878" s="203"/>
      <c r="C5878" s="204"/>
      <c r="D5878" s="204"/>
      <c r="E5878" s="204"/>
      <c r="F5878" s="204"/>
      <c r="G5878" s="204"/>
      <c r="H5878" s="131"/>
      <c r="I5878" s="204"/>
      <c r="J5878" s="204"/>
      <c r="K5878" s="205"/>
      <c r="L5878" s="205"/>
      <c r="M5878" s="205"/>
      <c r="N5878" s="227">
        <f>Table7[[#This Row],[Drug Cost]]+Table7[[#This Row],[Drug Markup]]+Table7[[#This Row],[Drug Dispensing Fee]]</f>
        <v>0</v>
      </c>
      <c r="O5878" s="132"/>
      <c r="P5878" s="205">
        <f>Table7[[#This Row],[Total Drug Cost]]-Table7[[#This Row],[Total Third-party Pay]]</f>
        <v>0</v>
      </c>
      <c r="Q5878" s="205"/>
      <c r="R5878" s="70" t="e">
        <f>VLOOKUP(Table7[[#This Row],[Patient PHN]],'[1]MASTER LIST'!$C:$D,2,FALSE)</f>
        <v>#N/A</v>
      </c>
    </row>
    <row r="5879" spans="1:18" x14ac:dyDescent="0.25">
      <c r="A5879" s="202"/>
      <c r="B5879" s="203"/>
      <c r="C5879" s="204"/>
      <c r="D5879" s="204"/>
      <c r="E5879" s="204"/>
      <c r="F5879" s="204"/>
      <c r="G5879" s="204"/>
      <c r="H5879" s="131"/>
      <c r="I5879" s="204"/>
      <c r="J5879" s="204"/>
      <c r="K5879" s="205"/>
      <c r="L5879" s="205"/>
      <c r="M5879" s="205"/>
      <c r="N5879" s="227">
        <f>Table7[[#This Row],[Drug Cost]]+Table7[[#This Row],[Drug Markup]]+Table7[[#This Row],[Drug Dispensing Fee]]</f>
        <v>0</v>
      </c>
      <c r="O5879" s="132"/>
      <c r="P5879" s="205">
        <f>Table7[[#This Row],[Total Drug Cost]]-Table7[[#This Row],[Total Third-party Pay]]</f>
        <v>0</v>
      </c>
      <c r="Q5879" s="205"/>
      <c r="R5879" s="70" t="e">
        <f>VLOOKUP(Table7[[#This Row],[Patient PHN]],'[1]MASTER LIST'!$C:$D,2,FALSE)</f>
        <v>#N/A</v>
      </c>
    </row>
    <row r="5880" spans="1:18" x14ac:dyDescent="0.25">
      <c r="A5880" s="202"/>
      <c r="B5880" s="203"/>
      <c r="C5880" s="204"/>
      <c r="D5880" s="204"/>
      <c r="E5880" s="204"/>
      <c r="F5880" s="204"/>
      <c r="G5880" s="204"/>
      <c r="H5880" s="131"/>
      <c r="I5880" s="204"/>
      <c r="J5880" s="204"/>
      <c r="K5880" s="205"/>
      <c r="L5880" s="205"/>
      <c r="M5880" s="205"/>
      <c r="N5880" s="227">
        <f>Table7[[#This Row],[Drug Cost]]+Table7[[#This Row],[Drug Markup]]+Table7[[#This Row],[Drug Dispensing Fee]]</f>
        <v>0</v>
      </c>
      <c r="O5880" s="132"/>
      <c r="P5880" s="205">
        <f>Table7[[#This Row],[Total Drug Cost]]-Table7[[#This Row],[Total Third-party Pay]]</f>
        <v>0</v>
      </c>
      <c r="Q5880" s="205"/>
      <c r="R5880" s="70" t="e">
        <f>VLOOKUP(Table7[[#This Row],[Patient PHN]],'[1]MASTER LIST'!$C:$D,2,FALSE)</f>
        <v>#N/A</v>
      </c>
    </row>
    <row r="5881" spans="1:18" x14ac:dyDescent="0.25">
      <c r="A5881" s="202"/>
      <c r="B5881" s="203"/>
      <c r="C5881" s="204"/>
      <c r="D5881" s="204"/>
      <c r="E5881" s="204"/>
      <c r="F5881" s="204"/>
      <c r="G5881" s="204"/>
      <c r="H5881" s="131"/>
      <c r="I5881" s="204"/>
      <c r="J5881" s="204"/>
      <c r="K5881" s="205"/>
      <c r="L5881" s="205"/>
      <c r="M5881" s="205"/>
      <c r="N5881" s="227">
        <f>Table7[[#This Row],[Drug Cost]]+Table7[[#This Row],[Drug Markup]]+Table7[[#This Row],[Drug Dispensing Fee]]</f>
        <v>0</v>
      </c>
      <c r="O5881" s="132"/>
      <c r="P5881" s="205">
        <f>Table7[[#This Row],[Total Drug Cost]]-Table7[[#This Row],[Total Third-party Pay]]</f>
        <v>0</v>
      </c>
      <c r="Q5881" s="205"/>
      <c r="R5881" s="70" t="e">
        <f>VLOOKUP(Table7[[#This Row],[Patient PHN]],'[1]MASTER LIST'!$C:$D,2,FALSE)</f>
        <v>#N/A</v>
      </c>
    </row>
    <row r="5882" spans="1:18" x14ac:dyDescent="0.25">
      <c r="A5882" s="202"/>
      <c r="B5882" s="203"/>
      <c r="C5882" s="204"/>
      <c r="D5882" s="204"/>
      <c r="E5882" s="204"/>
      <c r="F5882" s="204"/>
      <c r="G5882" s="204"/>
      <c r="H5882" s="131"/>
      <c r="I5882" s="204"/>
      <c r="J5882" s="204"/>
      <c r="K5882" s="205"/>
      <c r="L5882" s="205"/>
      <c r="M5882" s="205"/>
      <c r="N5882" s="227">
        <f>Table7[[#This Row],[Drug Cost]]+Table7[[#This Row],[Drug Markup]]+Table7[[#This Row],[Drug Dispensing Fee]]</f>
        <v>0</v>
      </c>
      <c r="O5882" s="132"/>
      <c r="P5882" s="205">
        <f>Table7[[#This Row],[Total Drug Cost]]-Table7[[#This Row],[Total Third-party Pay]]</f>
        <v>0</v>
      </c>
      <c r="Q5882" s="205"/>
      <c r="R5882" s="70" t="e">
        <f>VLOOKUP(Table7[[#This Row],[Patient PHN]],'[1]MASTER LIST'!$C:$D,2,FALSE)</f>
        <v>#N/A</v>
      </c>
    </row>
    <row r="5883" spans="1:18" x14ac:dyDescent="0.25">
      <c r="A5883" s="202"/>
      <c r="B5883" s="203"/>
      <c r="C5883" s="204"/>
      <c r="D5883" s="204"/>
      <c r="E5883" s="204"/>
      <c r="F5883" s="204"/>
      <c r="G5883" s="204"/>
      <c r="H5883" s="131"/>
      <c r="I5883" s="204"/>
      <c r="J5883" s="204"/>
      <c r="K5883" s="205"/>
      <c r="L5883" s="205"/>
      <c r="M5883" s="205"/>
      <c r="N5883" s="227">
        <f>Table7[[#This Row],[Drug Cost]]+Table7[[#This Row],[Drug Markup]]+Table7[[#This Row],[Drug Dispensing Fee]]</f>
        <v>0</v>
      </c>
      <c r="O5883" s="132"/>
      <c r="P5883" s="205">
        <f>Table7[[#This Row],[Total Drug Cost]]-Table7[[#This Row],[Total Third-party Pay]]</f>
        <v>0</v>
      </c>
      <c r="Q5883" s="205"/>
      <c r="R5883" s="70" t="e">
        <f>VLOOKUP(Table7[[#This Row],[Patient PHN]],'[1]MASTER LIST'!$C:$D,2,FALSE)</f>
        <v>#N/A</v>
      </c>
    </row>
    <row r="5884" spans="1:18" x14ac:dyDescent="0.25">
      <c r="A5884" s="202"/>
      <c r="B5884" s="203"/>
      <c r="C5884" s="204"/>
      <c r="D5884" s="204"/>
      <c r="E5884" s="204"/>
      <c r="F5884" s="204"/>
      <c r="G5884" s="204"/>
      <c r="H5884" s="131"/>
      <c r="I5884" s="204"/>
      <c r="J5884" s="204"/>
      <c r="K5884" s="205"/>
      <c r="L5884" s="205"/>
      <c r="M5884" s="205"/>
      <c r="N5884" s="227">
        <f>Table7[[#This Row],[Drug Cost]]+Table7[[#This Row],[Drug Markup]]+Table7[[#This Row],[Drug Dispensing Fee]]</f>
        <v>0</v>
      </c>
      <c r="O5884" s="132"/>
      <c r="P5884" s="205">
        <f>Table7[[#This Row],[Total Drug Cost]]-Table7[[#This Row],[Total Third-party Pay]]</f>
        <v>0</v>
      </c>
      <c r="Q5884" s="205"/>
      <c r="R5884" s="70" t="e">
        <f>VLOOKUP(Table7[[#This Row],[Patient PHN]],'[1]MASTER LIST'!$C:$D,2,FALSE)</f>
        <v>#N/A</v>
      </c>
    </row>
    <row r="5885" spans="1:18" x14ac:dyDescent="0.25">
      <c r="A5885" s="202"/>
      <c r="B5885" s="203"/>
      <c r="C5885" s="204"/>
      <c r="D5885" s="204"/>
      <c r="E5885" s="204"/>
      <c r="F5885" s="204"/>
      <c r="G5885" s="204"/>
      <c r="H5885" s="131"/>
      <c r="I5885" s="204"/>
      <c r="J5885" s="204"/>
      <c r="K5885" s="205"/>
      <c r="L5885" s="205"/>
      <c r="M5885" s="205"/>
      <c r="N5885" s="227">
        <f>Table7[[#This Row],[Drug Cost]]+Table7[[#This Row],[Drug Markup]]+Table7[[#This Row],[Drug Dispensing Fee]]</f>
        <v>0</v>
      </c>
      <c r="O5885" s="132"/>
      <c r="P5885" s="205">
        <f>Table7[[#This Row],[Total Drug Cost]]-Table7[[#This Row],[Total Third-party Pay]]</f>
        <v>0</v>
      </c>
      <c r="Q5885" s="205"/>
      <c r="R5885" s="70" t="e">
        <f>VLOOKUP(Table7[[#This Row],[Patient PHN]],'[1]MASTER LIST'!$C:$D,2,FALSE)</f>
        <v>#N/A</v>
      </c>
    </row>
    <row r="5886" spans="1:18" x14ac:dyDescent="0.25">
      <c r="A5886" s="202"/>
      <c r="B5886" s="203"/>
      <c r="C5886" s="204"/>
      <c r="D5886" s="204"/>
      <c r="E5886" s="204"/>
      <c r="F5886" s="204"/>
      <c r="G5886" s="204"/>
      <c r="H5886" s="131"/>
      <c r="I5886" s="204"/>
      <c r="J5886" s="204"/>
      <c r="K5886" s="205"/>
      <c r="L5886" s="205"/>
      <c r="M5886" s="205"/>
      <c r="N5886" s="227">
        <f>Table7[[#This Row],[Drug Cost]]+Table7[[#This Row],[Drug Markup]]+Table7[[#This Row],[Drug Dispensing Fee]]</f>
        <v>0</v>
      </c>
      <c r="O5886" s="132"/>
      <c r="P5886" s="205">
        <f>Table7[[#This Row],[Total Drug Cost]]-Table7[[#This Row],[Total Third-party Pay]]</f>
        <v>0</v>
      </c>
      <c r="Q5886" s="205"/>
      <c r="R5886" s="70" t="e">
        <f>VLOOKUP(Table7[[#This Row],[Patient PHN]],'[1]MASTER LIST'!$C:$D,2,FALSE)</f>
        <v>#N/A</v>
      </c>
    </row>
    <row r="5887" spans="1:18" x14ac:dyDescent="0.25">
      <c r="A5887" s="202"/>
      <c r="B5887" s="203"/>
      <c r="C5887" s="204"/>
      <c r="D5887" s="204"/>
      <c r="E5887" s="204"/>
      <c r="F5887" s="204"/>
      <c r="G5887" s="204"/>
      <c r="H5887" s="131"/>
      <c r="I5887" s="204"/>
      <c r="J5887" s="204"/>
      <c r="K5887" s="205"/>
      <c r="L5887" s="205"/>
      <c r="M5887" s="205"/>
      <c r="N5887" s="227">
        <f>Table7[[#This Row],[Drug Cost]]+Table7[[#This Row],[Drug Markup]]+Table7[[#This Row],[Drug Dispensing Fee]]</f>
        <v>0</v>
      </c>
      <c r="O5887" s="132"/>
      <c r="P5887" s="205">
        <f>Table7[[#This Row],[Total Drug Cost]]-Table7[[#This Row],[Total Third-party Pay]]</f>
        <v>0</v>
      </c>
      <c r="Q5887" s="205"/>
      <c r="R5887" s="70" t="e">
        <f>VLOOKUP(Table7[[#This Row],[Patient PHN]],'[1]MASTER LIST'!$C:$D,2,FALSE)</f>
        <v>#N/A</v>
      </c>
    </row>
    <row r="5888" spans="1:18" x14ac:dyDescent="0.25">
      <c r="A5888" s="202"/>
      <c r="B5888" s="203"/>
      <c r="C5888" s="204"/>
      <c r="D5888" s="204"/>
      <c r="E5888" s="204"/>
      <c r="F5888" s="204"/>
      <c r="G5888" s="204"/>
      <c r="H5888" s="131"/>
      <c r="I5888" s="204"/>
      <c r="J5888" s="204"/>
      <c r="K5888" s="205"/>
      <c r="L5888" s="205"/>
      <c r="M5888" s="205"/>
      <c r="N5888" s="227">
        <f>Table7[[#This Row],[Drug Cost]]+Table7[[#This Row],[Drug Markup]]+Table7[[#This Row],[Drug Dispensing Fee]]</f>
        <v>0</v>
      </c>
      <c r="O5888" s="132"/>
      <c r="P5888" s="205">
        <f>Table7[[#This Row],[Total Drug Cost]]-Table7[[#This Row],[Total Third-party Pay]]</f>
        <v>0</v>
      </c>
      <c r="Q5888" s="205"/>
      <c r="R5888" s="70" t="e">
        <f>VLOOKUP(Table7[[#This Row],[Patient PHN]],'[1]MASTER LIST'!$C:$D,2,FALSE)</f>
        <v>#N/A</v>
      </c>
    </row>
    <row r="5889" spans="1:18" x14ac:dyDescent="0.25">
      <c r="A5889" s="202"/>
      <c r="B5889" s="203"/>
      <c r="C5889" s="204"/>
      <c r="D5889" s="204"/>
      <c r="E5889" s="204"/>
      <c r="F5889" s="204"/>
      <c r="G5889" s="204"/>
      <c r="H5889" s="131"/>
      <c r="I5889" s="204"/>
      <c r="J5889" s="204"/>
      <c r="K5889" s="205"/>
      <c r="L5889" s="205"/>
      <c r="M5889" s="205"/>
      <c r="N5889" s="227">
        <f>Table7[[#This Row],[Drug Cost]]+Table7[[#This Row],[Drug Markup]]+Table7[[#This Row],[Drug Dispensing Fee]]</f>
        <v>0</v>
      </c>
      <c r="O5889" s="132"/>
      <c r="P5889" s="205">
        <f>Table7[[#This Row],[Total Drug Cost]]-Table7[[#This Row],[Total Third-party Pay]]</f>
        <v>0</v>
      </c>
      <c r="Q5889" s="205"/>
      <c r="R5889" s="70" t="e">
        <f>VLOOKUP(Table7[[#This Row],[Patient PHN]],'[1]MASTER LIST'!$C:$D,2,FALSE)</f>
        <v>#N/A</v>
      </c>
    </row>
    <row r="5890" spans="1:18" x14ac:dyDescent="0.25">
      <c r="A5890" s="202"/>
      <c r="B5890" s="203"/>
      <c r="C5890" s="204"/>
      <c r="D5890" s="204"/>
      <c r="E5890" s="204"/>
      <c r="F5890" s="204"/>
      <c r="G5890" s="204"/>
      <c r="H5890" s="131"/>
      <c r="I5890" s="204"/>
      <c r="J5890" s="204"/>
      <c r="K5890" s="205"/>
      <c r="L5890" s="205"/>
      <c r="M5890" s="205"/>
      <c r="N5890" s="227">
        <f>Table7[[#This Row],[Drug Cost]]+Table7[[#This Row],[Drug Markup]]+Table7[[#This Row],[Drug Dispensing Fee]]</f>
        <v>0</v>
      </c>
      <c r="O5890" s="132"/>
      <c r="P5890" s="205">
        <f>Table7[[#This Row],[Total Drug Cost]]-Table7[[#This Row],[Total Third-party Pay]]</f>
        <v>0</v>
      </c>
      <c r="Q5890" s="205"/>
      <c r="R5890" s="70" t="e">
        <f>VLOOKUP(Table7[[#This Row],[Patient PHN]],'[1]MASTER LIST'!$C:$D,2,FALSE)</f>
        <v>#N/A</v>
      </c>
    </row>
    <row r="5891" spans="1:18" x14ac:dyDescent="0.25">
      <c r="A5891" s="202"/>
      <c r="B5891" s="203"/>
      <c r="C5891" s="204"/>
      <c r="D5891" s="204"/>
      <c r="E5891" s="204"/>
      <c r="F5891" s="204"/>
      <c r="G5891" s="204"/>
      <c r="H5891" s="131"/>
      <c r="I5891" s="204"/>
      <c r="J5891" s="204"/>
      <c r="K5891" s="205"/>
      <c r="L5891" s="205"/>
      <c r="M5891" s="205"/>
      <c r="N5891" s="227">
        <f>Table7[[#This Row],[Drug Cost]]+Table7[[#This Row],[Drug Markup]]+Table7[[#This Row],[Drug Dispensing Fee]]</f>
        <v>0</v>
      </c>
      <c r="O5891" s="132"/>
      <c r="P5891" s="205">
        <f>Table7[[#This Row],[Total Drug Cost]]-Table7[[#This Row],[Total Third-party Pay]]</f>
        <v>0</v>
      </c>
      <c r="Q5891" s="205"/>
      <c r="R5891" s="70" t="e">
        <f>VLOOKUP(Table7[[#This Row],[Patient PHN]],'[1]MASTER LIST'!$C:$D,2,FALSE)</f>
        <v>#N/A</v>
      </c>
    </row>
    <row r="5892" spans="1:18" x14ac:dyDescent="0.25">
      <c r="A5892" s="202"/>
      <c r="B5892" s="203"/>
      <c r="C5892" s="204"/>
      <c r="D5892" s="204"/>
      <c r="E5892" s="204"/>
      <c r="F5892" s="204"/>
      <c r="G5892" s="204"/>
      <c r="H5892" s="131"/>
      <c r="I5892" s="204"/>
      <c r="J5892" s="204"/>
      <c r="K5892" s="205"/>
      <c r="L5892" s="205"/>
      <c r="M5892" s="205"/>
      <c r="N5892" s="227">
        <f>Table7[[#This Row],[Drug Cost]]+Table7[[#This Row],[Drug Markup]]+Table7[[#This Row],[Drug Dispensing Fee]]</f>
        <v>0</v>
      </c>
      <c r="O5892" s="132"/>
      <c r="P5892" s="205">
        <f>Table7[[#This Row],[Total Drug Cost]]-Table7[[#This Row],[Total Third-party Pay]]</f>
        <v>0</v>
      </c>
      <c r="Q5892" s="205"/>
      <c r="R5892" s="70" t="e">
        <f>VLOOKUP(Table7[[#This Row],[Patient PHN]],'[1]MASTER LIST'!$C:$D,2,FALSE)</f>
        <v>#N/A</v>
      </c>
    </row>
    <row r="5893" spans="1:18" x14ac:dyDescent="0.25">
      <c r="A5893" s="202"/>
      <c r="B5893" s="203"/>
      <c r="C5893" s="204"/>
      <c r="D5893" s="204"/>
      <c r="E5893" s="204"/>
      <c r="F5893" s="204"/>
      <c r="G5893" s="204"/>
      <c r="H5893" s="131"/>
      <c r="I5893" s="204"/>
      <c r="J5893" s="204"/>
      <c r="K5893" s="205"/>
      <c r="L5893" s="205"/>
      <c r="M5893" s="205"/>
      <c r="N5893" s="227">
        <f>Table7[[#This Row],[Drug Cost]]+Table7[[#This Row],[Drug Markup]]+Table7[[#This Row],[Drug Dispensing Fee]]</f>
        <v>0</v>
      </c>
      <c r="O5893" s="132"/>
      <c r="P5893" s="205">
        <f>Table7[[#This Row],[Total Drug Cost]]-Table7[[#This Row],[Total Third-party Pay]]</f>
        <v>0</v>
      </c>
      <c r="Q5893" s="205"/>
      <c r="R5893" s="70" t="e">
        <f>VLOOKUP(Table7[[#This Row],[Patient PHN]],'[1]MASTER LIST'!$C:$D,2,FALSE)</f>
        <v>#N/A</v>
      </c>
    </row>
    <row r="5894" spans="1:18" x14ac:dyDescent="0.25">
      <c r="A5894" s="202"/>
      <c r="B5894" s="203"/>
      <c r="C5894" s="204"/>
      <c r="D5894" s="204"/>
      <c r="E5894" s="204"/>
      <c r="F5894" s="204"/>
      <c r="G5894" s="204"/>
      <c r="H5894" s="131"/>
      <c r="I5894" s="204"/>
      <c r="J5894" s="204"/>
      <c r="K5894" s="205"/>
      <c r="L5894" s="205"/>
      <c r="M5894" s="205"/>
      <c r="N5894" s="227">
        <f>Table7[[#This Row],[Drug Cost]]+Table7[[#This Row],[Drug Markup]]+Table7[[#This Row],[Drug Dispensing Fee]]</f>
        <v>0</v>
      </c>
      <c r="O5894" s="132"/>
      <c r="P5894" s="205">
        <f>Table7[[#This Row],[Total Drug Cost]]-Table7[[#This Row],[Total Third-party Pay]]</f>
        <v>0</v>
      </c>
      <c r="Q5894" s="205"/>
      <c r="R5894" s="70" t="e">
        <f>VLOOKUP(Table7[[#This Row],[Patient PHN]],'[1]MASTER LIST'!$C:$D,2,FALSE)</f>
        <v>#N/A</v>
      </c>
    </row>
    <row r="5895" spans="1:18" x14ac:dyDescent="0.25">
      <c r="A5895" s="202"/>
      <c r="B5895" s="203"/>
      <c r="C5895" s="204"/>
      <c r="D5895" s="204"/>
      <c r="E5895" s="204"/>
      <c r="F5895" s="204"/>
      <c r="G5895" s="204"/>
      <c r="H5895" s="131"/>
      <c r="I5895" s="204"/>
      <c r="J5895" s="204"/>
      <c r="K5895" s="205"/>
      <c r="L5895" s="205"/>
      <c r="M5895" s="205"/>
      <c r="N5895" s="227">
        <f>Table7[[#This Row],[Drug Cost]]+Table7[[#This Row],[Drug Markup]]+Table7[[#This Row],[Drug Dispensing Fee]]</f>
        <v>0</v>
      </c>
      <c r="O5895" s="132"/>
      <c r="P5895" s="205">
        <f>Table7[[#This Row],[Total Drug Cost]]-Table7[[#This Row],[Total Third-party Pay]]</f>
        <v>0</v>
      </c>
      <c r="Q5895" s="205"/>
      <c r="R5895" s="70" t="e">
        <f>VLOOKUP(Table7[[#This Row],[Patient PHN]],'[1]MASTER LIST'!$C:$D,2,FALSE)</f>
        <v>#N/A</v>
      </c>
    </row>
    <row r="5896" spans="1:18" x14ac:dyDescent="0.25">
      <c r="A5896" s="202"/>
      <c r="B5896" s="203"/>
      <c r="C5896" s="204"/>
      <c r="D5896" s="204"/>
      <c r="E5896" s="204"/>
      <c r="F5896" s="204"/>
      <c r="G5896" s="204"/>
      <c r="H5896" s="131"/>
      <c r="I5896" s="204"/>
      <c r="J5896" s="204"/>
      <c r="K5896" s="205"/>
      <c r="L5896" s="205"/>
      <c r="M5896" s="205"/>
      <c r="N5896" s="227">
        <f>Table7[[#This Row],[Drug Cost]]+Table7[[#This Row],[Drug Markup]]+Table7[[#This Row],[Drug Dispensing Fee]]</f>
        <v>0</v>
      </c>
      <c r="O5896" s="132"/>
      <c r="P5896" s="205">
        <f>Table7[[#This Row],[Total Drug Cost]]-Table7[[#This Row],[Total Third-party Pay]]</f>
        <v>0</v>
      </c>
      <c r="Q5896" s="205"/>
      <c r="R5896" s="70" t="e">
        <f>VLOOKUP(Table7[[#This Row],[Patient PHN]],'[1]MASTER LIST'!$C:$D,2,FALSE)</f>
        <v>#N/A</v>
      </c>
    </row>
    <row r="5897" spans="1:18" x14ac:dyDescent="0.25">
      <c r="A5897" s="202"/>
      <c r="B5897" s="203"/>
      <c r="C5897" s="204"/>
      <c r="D5897" s="204"/>
      <c r="E5897" s="204"/>
      <c r="F5897" s="204"/>
      <c r="G5897" s="204"/>
      <c r="H5897" s="131"/>
      <c r="I5897" s="204"/>
      <c r="J5897" s="204"/>
      <c r="K5897" s="205"/>
      <c r="L5897" s="205"/>
      <c r="M5897" s="205"/>
      <c r="N5897" s="227">
        <f>Table7[[#This Row],[Drug Cost]]+Table7[[#This Row],[Drug Markup]]+Table7[[#This Row],[Drug Dispensing Fee]]</f>
        <v>0</v>
      </c>
      <c r="O5897" s="132"/>
      <c r="P5897" s="205">
        <f>Table7[[#This Row],[Total Drug Cost]]-Table7[[#This Row],[Total Third-party Pay]]</f>
        <v>0</v>
      </c>
      <c r="Q5897" s="205"/>
      <c r="R5897" s="70" t="e">
        <f>VLOOKUP(Table7[[#This Row],[Patient PHN]],'[1]MASTER LIST'!$C:$D,2,FALSE)</f>
        <v>#N/A</v>
      </c>
    </row>
    <row r="5898" spans="1:18" x14ac:dyDescent="0.25">
      <c r="A5898" s="202"/>
      <c r="B5898" s="203"/>
      <c r="C5898" s="204"/>
      <c r="D5898" s="204"/>
      <c r="E5898" s="204"/>
      <c r="F5898" s="204"/>
      <c r="G5898" s="204"/>
      <c r="H5898" s="131"/>
      <c r="I5898" s="204"/>
      <c r="J5898" s="204"/>
      <c r="K5898" s="205"/>
      <c r="L5898" s="205"/>
      <c r="M5898" s="205"/>
      <c r="N5898" s="227">
        <f>Table7[[#This Row],[Drug Cost]]+Table7[[#This Row],[Drug Markup]]+Table7[[#This Row],[Drug Dispensing Fee]]</f>
        <v>0</v>
      </c>
      <c r="O5898" s="132"/>
      <c r="P5898" s="205">
        <f>Table7[[#This Row],[Total Drug Cost]]-Table7[[#This Row],[Total Third-party Pay]]</f>
        <v>0</v>
      </c>
      <c r="Q5898" s="205"/>
      <c r="R5898" s="70" t="e">
        <f>VLOOKUP(Table7[[#This Row],[Patient PHN]],'[1]MASTER LIST'!$C:$D,2,FALSE)</f>
        <v>#N/A</v>
      </c>
    </row>
    <row r="5899" spans="1:18" x14ac:dyDescent="0.25">
      <c r="A5899" s="202"/>
      <c r="B5899" s="203"/>
      <c r="C5899" s="204"/>
      <c r="D5899" s="204"/>
      <c r="E5899" s="204"/>
      <c r="F5899" s="204"/>
      <c r="G5899" s="204"/>
      <c r="H5899" s="131"/>
      <c r="I5899" s="204"/>
      <c r="J5899" s="204"/>
      <c r="K5899" s="205"/>
      <c r="L5899" s="205"/>
      <c r="M5899" s="205"/>
      <c r="N5899" s="227">
        <f>Table7[[#This Row],[Drug Cost]]+Table7[[#This Row],[Drug Markup]]+Table7[[#This Row],[Drug Dispensing Fee]]</f>
        <v>0</v>
      </c>
      <c r="O5899" s="132"/>
      <c r="P5899" s="205">
        <f>Table7[[#This Row],[Total Drug Cost]]-Table7[[#This Row],[Total Third-party Pay]]</f>
        <v>0</v>
      </c>
      <c r="Q5899" s="205"/>
      <c r="R5899" s="70" t="e">
        <f>VLOOKUP(Table7[[#This Row],[Patient PHN]],'[1]MASTER LIST'!$C:$D,2,FALSE)</f>
        <v>#N/A</v>
      </c>
    </row>
    <row r="5900" spans="1:18" x14ac:dyDescent="0.25">
      <c r="A5900" s="202"/>
      <c r="B5900" s="203"/>
      <c r="C5900" s="204"/>
      <c r="D5900" s="204"/>
      <c r="E5900" s="204"/>
      <c r="F5900" s="204"/>
      <c r="G5900" s="204"/>
      <c r="H5900" s="131"/>
      <c r="I5900" s="204"/>
      <c r="J5900" s="204"/>
      <c r="K5900" s="205"/>
      <c r="L5900" s="205"/>
      <c r="M5900" s="205"/>
      <c r="N5900" s="227">
        <f>Table7[[#This Row],[Drug Cost]]+Table7[[#This Row],[Drug Markup]]+Table7[[#This Row],[Drug Dispensing Fee]]</f>
        <v>0</v>
      </c>
      <c r="O5900" s="132"/>
      <c r="P5900" s="205">
        <f>Table7[[#This Row],[Total Drug Cost]]-Table7[[#This Row],[Total Third-party Pay]]</f>
        <v>0</v>
      </c>
      <c r="Q5900" s="205"/>
      <c r="R5900" s="70" t="e">
        <f>VLOOKUP(Table7[[#This Row],[Patient PHN]],'[1]MASTER LIST'!$C:$D,2,FALSE)</f>
        <v>#N/A</v>
      </c>
    </row>
    <row r="5901" spans="1:18" x14ac:dyDescent="0.25">
      <c r="A5901" s="202"/>
      <c r="B5901" s="203"/>
      <c r="C5901" s="204"/>
      <c r="D5901" s="204"/>
      <c r="E5901" s="204"/>
      <c r="F5901" s="204"/>
      <c r="G5901" s="204"/>
      <c r="H5901" s="131"/>
      <c r="I5901" s="204"/>
      <c r="J5901" s="204"/>
      <c r="K5901" s="205"/>
      <c r="L5901" s="205"/>
      <c r="M5901" s="205"/>
      <c r="N5901" s="227">
        <f>Table7[[#This Row],[Drug Cost]]+Table7[[#This Row],[Drug Markup]]+Table7[[#This Row],[Drug Dispensing Fee]]</f>
        <v>0</v>
      </c>
      <c r="O5901" s="132"/>
      <c r="P5901" s="205">
        <f>Table7[[#This Row],[Total Drug Cost]]-Table7[[#This Row],[Total Third-party Pay]]</f>
        <v>0</v>
      </c>
      <c r="Q5901" s="205"/>
      <c r="R5901" s="70" t="e">
        <f>VLOOKUP(Table7[[#This Row],[Patient PHN]],'[1]MASTER LIST'!$C:$D,2,FALSE)</f>
        <v>#N/A</v>
      </c>
    </row>
    <row r="5902" spans="1:18" x14ac:dyDescent="0.25">
      <c r="A5902" s="202"/>
      <c r="B5902" s="203"/>
      <c r="C5902" s="204"/>
      <c r="D5902" s="204"/>
      <c r="E5902" s="204"/>
      <c r="F5902" s="204"/>
      <c r="G5902" s="204"/>
      <c r="H5902" s="131"/>
      <c r="I5902" s="204"/>
      <c r="J5902" s="204"/>
      <c r="K5902" s="205"/>
      <c r="L5902" s="205"/>
      <c r="M5902" s="205"/>
      <c r="N5902" s="227">
        <f>Table7[[#This Row],[Drug Cost]]+Table7[[#This Row],[Drug Markup]]+Table7[[#This Row],[Drug Dispensing Fee]]</f>
        <v>0</v>
      </c>
      <c r="O5902" s="132"/>
      <c r="P5902" s="205">
        <f>Table7[[#This Row],[Total Drug Cost]]-Table7[[#This Row],[Total Third-party Pay]]</f>
        <v>0</v>
      </c>
      <c r="Q5902" s="205"/>
      <c r="R5902" s="70" t="e">
        <f>VLOOKUP(Table7[[#This Row],[Patient PHN]],'[1]MASTER LIST'!$C:$D,2,FALSE)</f>
        <v>#N/A</v>
      </c>
    </row>
    <row r="5903" spans="1:18" x14ac:dyDescent="0.25">
      <c r="A5903" s="202"/>
      <c r="B5903" s="203"/>
      <c r="C5903" s="204"/>
      <c r="D5903" s="204"/>
      <c r="E5903" s="204"/>
      <c r="F5903" s="204"/>
      <c r="G5903" s="204"/>
      <c r="H5903" s="131"/>
      <c r="I5903" s="204"/>
      <c r="J5903" s="204"/>
      <c r="K5903" s="205"/>
      <c r="L5903" s="205"/>
      <c r="M5903" s="205"/>
      <c r="N5903" s="227">
        <f>Table7[[#This Row],[Drug Cost]]+Table7[[#This Row],[Drug Markup]]+Table7[[#This Row],[Drug Dispensing Fee]]</f>
        <v>0</v>
      </c>
      <c r="O5903" s="132"/>
      <c r="P5903" s="205">
        <f>Table7[[#This Row],[Total Drug Cost]]-Table7[[#This Row],[Total Third-party Pay]]</f>
        <v>0</v>
      </c>
      <c r="Q5903" s="205"/>
      <c r="R5903" s="70" t="e">
        <f>VLOOKUP(Table7[[#This Row],[Patient PHN]],'[1]MASTER LIST'!$C:$D,2,FALSE)</f>
        <v>#N/A</v>
      </c>
    </row>
    <row r="5904" spans="1:18" x14ac:dyDescent="0.25">
      <c r="A5904" s="202"/>
      <c r="B5904" s="203"/>
      <c r="C5904" s="204"/>
      <c r="D5904" s="204"/>
      <c r="E5904" s="204"/>
      <c r="F5904" s="204"/>
      <c r="G5904" s="204"/>
      <c r="H5904" s="131"/>
      <c r="I5904" s="204"/>
      <c r="J5904" s="204"/>
      <c r="K5904" s="205"/>
      <c r="L5904" s="205"/>
      <c r="M5904" s="205"/>
      <c r="N5904" s="227">
        <f>Table7[[#This Row],[Drug Cost]]+Table7[[#This Row],[Drug Markup]]+Table7[[#This Row],[Drug Dispensing Fee]]</f>
        <v>0</v>
      </c>
      <c r="O5904" s="132"/>
      <c r="P5904" s="205">
        <f>Table7[[#This Row],[Total Drug Cost]]-Table7[[#This Row],[Total Third-party Pay]]</f>
        <v>0</v>
      </c>
      <c r="Q5904" s="205"/>
      <c r="R5904" s="70" t="e">
        <f>VLOOKUP(Table7[[#This Row],[Patient PHN]],'[1]MASTER LIST'!$C:$D,2,FALSE)</f>
        <v>#N/A</v>
      </c>
    </row>
    <row r="5905" spans="1:18" x14ac:dyDescent="0.25">
      <c r="A5905" s="202"/>
      <c r="B5905" s="203"/>
      <c r="C5905" s="204"/>
      <c r="D5905" s="204"/>
      <c r="E5905" s="204"/>
      <c r="F5905" s="204"/>
      <c r="G5905" s="204"/>
      <c r="H5905" s="131"/>
      <c r="I5905" s="204"/>
      <c r="J5905" s="204"/>
      <c r="K5905" s="205"/>
      <c r="L5905" s="205"/>
      <c r="M5905" s="205"/>
      <c r="N5905" s="227">
        <f>Table7[[#This Row],[Drug Cost]]+Table7[[#This Row],[Drug Markup]]+Table7[[#This Row],[Drug Dispensing Fee]]</f>
        <v>0</v>
      </c>
      <c r="O5905" s="132"/>
      <c r="P5905" s="205">
        <f>Table7[[#This Row],[Total Drug Cost]]-Table7[[#This Row],[Total Third-party Pay]]</f>
        <v>0</v>
      </c>
      <c r="Q5905" s="205"/>
      <c r="R5905" s="70" t="e">
        <f>VLOOKUP(Table7[[#This Row],[Patient PHN]],'[1]MASTER LIST'!$C:$D,2,FALSE)</f>
        <v>#N/A</v>
      </c>
    </row>
    <row r="5906" spans="1:18" x14ac:dyDescent="0.25">
      <c r="A5906" s="202"/>
      <c r="B5906" s="203"/>
      <c r="C5906" s="204"/>
      <c r="D5906" s="204"/>
      <c r="E5906" s="204"/>
      <c r="F5906" s="204"/>
      <c r="G5906" s="204"/>
      <c r="H5906" s="131"/>
      <c r="I5906" s="204"/>
      <c r="J5906" s="204"/>
      <c r="K5906" s="205"/>
      <c r="L5906" s="205"/>
      <c r="M5906" s="205"/>
      <c r="N5906" s="227">
        <f>Table7[[#This Row],[Drug Cost]]+Table7[[#This Row],[Drug Markup]]+Table7[[#This Row],[Drug Dispensing Fee]]</f>
        <v>0</v>
      </c>
      <c r="O5906" s="132"/>
      <c r="P5906" s="205">
        <f>Table7[[#This Row],[Total Drug Cost]]-Table7[[#This Row],[Total Third-party Pay]]</f>
        <v>0</v>
      </c>
      <c r="Q5906" s="205"/>
      <c r="R5906" s="70" t="e">
        <f>VLOOKUP(Table7[[#This Row],[Patient PHN]],'[1]MASTER LIST'!$C:$D,2,FALSE)</f>
        <v>#N/A</v>
      </c>
    </row>
    <row r="5907" spans="1:18" x14ac:dyDescent="0.25">
      <c r="A5907" s="202"/>
      <c r="B5907" s="203"/>
      <c r="C5907" s="204"/>
      <c r="D5907" s="204"/>
      <c r="E5907" s="204"/>
      <c r="F5907" s="204"/>
      <c r="G5907" s="204"/>
      <c r="H5907" s="131"/>
      <c r="I5907" s="204"/>
      <c r="J5907" s="204"/>
      <c r="K5907" s="205"/>
      <c r="L5907" s="205"/>
      <c r="M5907" s="205"/>
      <c r="N5907" s="227">
        <f>Table7[[#This Row],[Drug Cost]]+Table7[[#This Row],[Drug Markup]]+Table7[[#This Row],[Drug Dispensing Fee]]</f>
        <v>0</v>
      </c>
      <c r="O5907" s="132"/>
      <c r="P5907" s="205">
        <f>Table7[[#This Row],[Total Drug Cost]]-Table7[[#This Row],[Total Third-party Pay]]</f>
        <v>0</v>
      </c>
      <c r="Q5907" s="205"/>
      <c r="R5907" s="70" t="e">
        <f>VLOOKUP(Table7[[#This Row],[Patient PHN]],'[1]MASTER LIST'!$C:$D,2,FALSE)</f>
        <v>#N/A</v>
      </c>
    </row>
    <row r="5908" spans="1:18" x14ac:dyDescent="0.25">
      <c r="A5908" s="202"/>
      <c r="B5908" s="203"/>
      <c r="C5908" s="204"/>
      <c r="D5908" s="204"/>
      <c r="E5908" s="204"/>
      <c r="F5908" s="204"/>
      <c r="G5908" s="204"/>
      <c r="H5908" s="131"/>
      <c r="I5908" s="204"/>
      <c r="J5908" s="204"/>
      <c r="K5908" s="205"/>
      <c r="L5908" s="205"/>
      <c r="M5908" s="205"/>
      <c r="N5908" s="227">
        <f>Table7[[#This Row],[Drug Cost]]+Table7[[#This Row],[Drug Markup]]+Table7[[#This Row],[Drug Dispensing Fee]]</f>
        <v>0</v>
      </c>
      <c r="O5908" s="132"/>
      <c r="P5908" s="205">
        <f>Table7[[#This Row],[Total Drug Cost]]-Table7[[#This Row],[Total Third-party Pay]]</f>
        <v>0</v>
      </c>
      <c r="Q5908" s="205"/>
      <c r="R5908" s="70" t="e">
        <f>VLOOKUP(Table7[[#This Row],[Patient PHN]],'[1]MASTER LIST'!$C:$D,2,FALSE)</f>
        <v>#N/A</v>
      </c>
    </row>
    <row r="5909" spans="1:18" x14ac:dyDescent="0.25">
      <c r="A5909" s="202"/>
      <c r="B5909" s="203"/>
      <c r="C5909" s="204"/>
      <c r="D5909" s="204"/>
      <c r="E5909" s="204"/>
      <c r="F5909" s="204"/>
      <c r="G5909" s="204"/>
      <c r="H5909" s="131"/>
      <c r="I5909" s="204"/>
      <c r="J5909" s="204"/>
      <c r="K5909" s="205"/>
      <c r="L5909" s="205"/>
      <c r="M5909" s="205"/>
      <c r="N5909" s="227">
        <f>Table7[[#This Row],[Drug Cost]]+Table7[[#This Row],[Drug Markup]]+Table7[[#This Row],[Drug Dispensing Fee]]</f>
        <v>0</v>
      </c>
      <c r="O5909" s="132"/>
      <c r="P5909" s="205">
        <f>Table7[[#This Row],[Total Drug Cost]]-Table7[[#This Row],[Total Third-party Pay]]</f>
        <v>0</v>
      </c>
      <c r="Q5909" s="205"/>
      <c r="R5909" s="70" t="e">
        <f>VLOOKUP(Table7[[#This Row],[Patient PHN]],'[1]MASTER LIST'!$C:$D,2,FALSE)</f>
        <v>#N/A</v>
      </c>
    </row>
    <row r="5910" spans="1:18" x14ac:dyDescent="0.25">
      <c r="A5910" s="202"/>
      <c r="B5910" s="203"/>
      <c r="C5910" s="204"/>
      <c r="D5910" s="204"/>
      <c r="E5910" s="204"/>
      <c r="F5910" s="204"/>
      <c r="G5910" s="204"/>
      <c r="H5910" s="131"/>
      <c r="I5910" s="204"/>
      <c r="J5910" s="204"/>
      <c r="K5910" s="205"/>
      <c r="L5910" s="205"/>
      <c r="M5910" s="205"/>
      <c r="N5910" s="227">
        <f>Table7[[#This Row],[Drug Cost]]+Table7[[#This Row],[Drug Markup]]+Table7[[#This Row],[Drug Dispensing Fee]]</f>
        <v>0</v>
      </c>
      <c r="O5910" s="132"/>
      <c r="P5910" s="205">
        <f>Table7[[#This Row],[Total Drug Cost]]-Table7[[#This Row],[Total Third-party Pay]]</f>
        <v>0</v>
      </c>
      <c r="Q5910" s="205"/>
      <c r="R5910" s="70" t="e">
        <f>VLOOKUP(Table7[[#This Row],[Patient PHN]],'[1]MASTER LIST'!$C:$D,2,FALSE)</f>
        <v>#N/A</v>
      </c>
    </row>
    <row r="5911" spans="1:18" x14ac:dyDescent="0.25">
      <c r="A5911" s="202"/>
      <c r="B5911" s="203"/>
      <c r="C5911" s="204"/>
      <c r="D5911" s="204"/>
      <c r="E5911" s="204"/>
      <c r="F5911" s="204"/>
      <c r="G5911" s="204"/>
      <c r="H5911" s="131"/>
      <c r="I5911" s="204"/>
      <c r="J5911" s="204"/>
      <c r="K5911" s="205"/>
      <c r="L5911" s="205"/>
      <c r="M5911" s="205"/>
      <c r="N5911" s="227">
        <f>Table7[[#This Row],[Drug Cost]]+Table7[[#This Row],[Drug Markup]]+Table7[[#This Row],[Drug Dispensing Fee]]</f>
        <v>0</v>
      </c>
      <c r="O5911" s="132"/>
      <c r="P5911" s="205">
        <f>Table7[[#This Row],[Total Drug Cost]]-Table7[[#This Row],[Total Third-party Pay]]</f>
        <v>0</v>
      </c>
      <c r="Q5911" s="205"/>
      <c r="R5911" s="70" t="e">
        <f>VLOOKUP(Table7[[#This Row],[Patient PHN]],'[1]MASTER LIST'!$C:$D,2,FALSE)</f>
        <v>#N/A</v>
      </c>
    </row>
    <row r="5912" spans="1:18" x14ac:dyDescent="0.25">
      <c r="A5912" s="202"/>
      <c r="B5912" s="203"/>
      <c r="C5912" s="204"/>
      <c r="D5912" s="204"/>
      <c r="E5912" s="204"/>
      <c r="F5912" s="204"/>
      <c r="G5912" s="204"/>
      <c r="H5912" s="131"/>
      <c r="I5912" s="204"/>
      <c r="J5912" s="204"/>
      <c r="K5912" s="205"/>
      <c r="L5912" s="205"/>
      <c r="M5912" s="205"/>
      <c r="N5912" s="227">
        <f>Table7[[#This Row],[Drug Cost]]+Table7[[#This Row],[Drug Markup]]+Table7[[#This Row],[Drug Dispensing Fee]]</f>
        <v>0</v>
      </c>
      <c r="O5912" s="132"/>
      <c r="P5912" s="205">
        <f>Table7[[#This Row],[Total Drug Cost]]-Table7[[#This Row],[Total Third-party Pay]]</f>
        <v>0</v>
      </c>
      <c r="Q5912" s="205"/>
      <c r="R5912" s="70" t="e">
        <f>VLOOKUP(Table7[[#This Row],[Patient PHN]],'[1]MASTER LIST'!$C:$D,2,FALSE)</f>
        <v>#N/A</v>
      </c>
    </row>
    <row r="5913" spans="1:18" x14ac:dyDescent="0.25">
      <c r="A5913" s="202"/>
      <c r="B5913" s="203"/>
      <c r="C5913" s="204"/>
      <c r="D5913" s="204"/>
      <c r="E5913" s="204"/>
      <c r="F5913" s="204"/>
      <c r="G5913" s="204"/>
      <c r="H5913" s="131"/>
      <c r="I5913" s="204"/>
      <c r="J5913" s="204"/>
      <c r="K5913" s="205"/>
      <c r="L5913" s="205"/>
      <c r="M5913" s="205"/>
      <c r="N5913" s="227">
        <f>Table7[[#This Row],[Drug Cost]]+Table7[[#This Row],[Drug Markup]]+Table7[[#This Row],[Drug Dispensing Fee]]</f>
        <v>0</v>
      </c>
      <c r="O5913" s="132"/>
      <c r="P5913" s="205">
        <f>Table7[[#This Row],[Total Drug Cost]]-Table7[[#This Row],[Total Third-party Pay]]</f>
        <v>0</v>
      </c>
      <c r="Q5913" s="205"/>
      <c r="R5913" s="70" t="e">
        <f>VLOOKUP(Table7[[#This Row],[Patient PHN]],'[1]MASTER LIST'!$C:$D,2,FALSE)</f>
        <v>#N/A</v>
      </c>
    </row>
    <row r="5914" spans="1:18" x14ac:dyDescent="0.25">
      <c r="A5914" s="202"/>
      <c r="B5914" s="203"/>
      <c r="C5914" s="204"/>
      <c r="D5914" s="204"/>
      <c r="E5914" s="204"/>
      <c r="F5914" s="204"/>
      <c r="G5914" s="204"/>
      <c r="H5914" s="131"/>
      <c r="I5914" s="204"/>
      <c r="J5914" s="204"/>
      <c r="K5914" s="205"/>
      <c r="L5914" s="205"/>
      <c r="M5914" s="205"/>
      <c r="N5914" s="227">
        <f>Table7[[#This Row],[Drug Cost]]+Table7[[#This Row],[Drug Markup]]+Table7[[#This Row],[Drug Dispensing Fee]]</f>
        <v>0</v>
      </c>
      <c r="O5914" s="132"/>
      <c r="P5914" s="205">
        <f>Table7[[#This Row],[Total Drug Cost]]-Table7[[#This Row],[Total Third-party Pay]]</f>
        <v>0</v>
      </c>
      <c r="Q5914" s="205"/>
      <c r="R5914" s="70" t="e">
        <f>VLOOKUP(Table7[[#This Row],[Patient PHN]],'[1]MASTER LIST'!$C:$D,2,FALSE)</f>
        <v>#N/A</v>
      </c>
    </row>
    <row r="5915" spans="1:18" x14ac:dyDescent="0.25">
      <c r="A5915" s="202"/>
      <c r="B5915" s="203"/>
      <c r="C5915" s="204"/>
      <c r="D5915" s="204"/>
      <c r="E5915" s="204"/>
      <c r="F5915" s="204"/>
      <c r="G5915" s="204"/>
      <c r="H5915" s="131"/>
      <c r="I5915" s="204"/>
      <c r="J5915" s="204"/>
      <c r="K5915" s="205"/>
      <c r="L5915" s="205"/>
      <c r="M5915" s="205"/>
      <c r="N5915" s="227">
        <f>Table7[[#This Row],[Drug Cost]]+Table7[[#This Row],[Drug Markup]]+Table7[[#This Row],[Drug Dispensing Fee]]</f>
        <v>0</v>
      </c>
      <c r="O5915" s="132"/>
      <c r="P5915" s="205">
        <f>Table7[[#This Row],[Total Drug Cost]]-Table7[[#This Row],[Total Third-party Pay]]</f>
        <v>0</v>
      </c>
      <c r="Q5915" s="205"/>
      <c r="R5915" s="70" t="e">
        <f>VLOOKUP(Table7[[#This Row],[Patient PHN]],'[1]MASTER LIST'!$C:$D,2,FALSE)</f>
        <v>#N/A</v>
      </c>
    </row>
    <row r="5916" spans="1:18" x14ac:dyDescent="0.25">
      <c r="A5916" s="202"/>
      <c r="B5916" s="203"/>
      <c r="C5916" s="204"/>
      <c r="D5916" s="204"/>
      <c r="E5916" s="204"/>
      <c r="F5916" s="204"/>
      <c r="G5916" s="204"/>
      <c r="H5916" s="131"/>
      <c r="I5916" s="204"/>
      <c r="J5916" s="204"/>
      <c r="K5916" s="205"/>
      <c r="L5916" s="205"/>
      <c r="M5916" s="205"/>
      <c r="N5916" s="227">
        <f>Table7[[#This Row],[Drug Cost]]+Table7[[#This Row],[Drug Markup]]+Table7[[#This Row],[Drug Dispensing Fee]]</f>
        <v>0</v>
      </c>
      <c r="O5916" s="132"/>
      <c r="P5916" s="205">
        <f>Table7[[#This Row],[Total Drug Cost]]-Table7[[#This Row],[Total Third-party Pay]]</f>
        <v>0</v>
      </c>
      <c r="Q5916" s="205"/>
      <c r="R5916" s="70" t="e">
        <f>VLOOKUP(Table7[[#This Row],[Patient PHN]],'[1]MASTER LIST'!$C:$D,2,FALSE)</f>
        <v>#N/A</v>
      </c>
    </row>
    <row r="5917" spans="1:18" x14ac:dyDescent="0.25">
      <c r="A5917" s="202"/>
      <c r="B5917" s="203"/>
      <c r="C5917" s="204"/>
      <c r="D5917" s="204"/>
      <c r="E5917" s="204"/>
      <c r="F5917" s="204"/>
      <c r="G5917" s="204"/>
      <c r="H5917" s="131"/>
      <c r="I5917" s="204"/>
      <c r="J5917" s="204"/>
      <c r="K5917" s="205"/>
      <c r="L5917" s="205"/>
      <c r="M5917" s="205"/>
      <c r="N5917" s="227">
        <f>Table7[[#This Row],[Drug Cost]]+Table7[[#This Row],[Drug Markup]]+Table7[[#This Row],[Drug Dispensing Fee]]</f>
        <v>0</v>
      </c>
      <c r="O5917" s="132"/>
      <c r="P5917" s="205">
        <f>Table7[[#This Row],[Total Drug Cost]]-Table7[[#This Row],[Total Third-party Pay]]</f>
        <v>0</v>
      </c>
      <c r="Q5917" s="205"/>
      <c r="R5917" s="70" t="e">
        <f>VLOOKUP(Table7[[#This Row],[Patient PHN]],'[1]MASTER LIST'!$C:$D,2,FALSE)</f>
        <v>#N/A</v>
      </c>
    </row>
    <row r="5918" spans="1:18" x14ac:dyDescent="0.25">
      <c r="A5918" s="202"/>
      <c r="B5918" s="203"/>
      <c r="C5918" s="204"/>
      <c r="D5918" s="204"/>
      <c r="E5918" s="204"/>
      <c r="F5918" s="204"/>
      <c r="G5918" s="204"/>
      <c r="H5918" s="131"/>
      <c r="I5918" s="204"/>
      <c r="J5918" s="204"/>
      <c r="K5918" s="205"/>
      <c r="L5918" s="205"/>
      <c r="M5918" s="205"/>
      <c r="N5918" s="227">
        <f>Table7[[#This Row],[Drug Cost]]+Table7[[#This Row],[Drug Markup]]+Table7[[#This Row],[Drug Dispensing Fee]]</f>
        <v>0</v>
      </c>
      <c r="O5918" s="132"/>
      <c r="P5918" s="205">
        <f>Table7[[#This Row],[Total Drug Cost]]-Table7[[#This Row],[Total Third-party Pay]]</f>
        <v>0</v>
      </c>
      <c r="Q5918" s="205"/>
      <c r="R5918" s="70" t="e">
        <f>VLOOKUP(Table7[[#This Row],[Patient PHN]],'[1]MASTER LIST'!$C:$D,2,FALSE)</f>
        <v>#N/A</v>
      </c>
    </row>
    <row r="5919" spans="1:18" x14ac:dyDescent="0.25">
      <c r="A5919" s="202"/>
      <c r="B5919" s="203"/>
      <c r="C5919" s="204"/>
      <c r="D5919" s="204"/>
      <c r="E5919" s="204"/>
      <c r="F5919" s="204"/>
      <c r="G5919" s="204"/>
      <c r="H5919" s="131"/>
      <c r="I5919" s="204"/>
      <c r="J5919" s="204"/>
      <c r="K5919" s="205"/>
      <c r="L5919" s="205"/>
      <c r="M5919" s="205"/>
      <c r="N5919" s="227">
        <f>Table7[[#This Row],[Drug Cost]]+Table7[[#This Row],[Drug Markup]]+Table7[[#This Row],[Drug Dispensing Fee]]</f>
        <v>0</v>
      </c>
      <c r="O5919" s="132"/>
      <c r="P5919" s="205">
        <f>Table7[[#This Row],[Total Drug Cost]]-Table7[[#This Row],[Total Third-party Pay]]</f>
        <v>0</v>
      </c>
      <c r="Q5919" s="205"/>
      <c r="R5919" s="70" t="e">
        <f>VLOOKUP(Table7[[#This Row],[Patient PHN]],'[1]MASTER LIST'!$C:$D,2,FALSE)</f>
        <v>#N/A</v>
      </c>
    </row>
    <row r="5920" spans="1:18" x14ac:dyDescent="0.25">
      <c r="A5920" s="202"/>
      <c r="B5920" s="203"/>
      <c r="C5920" s="204"/>
      <c r="D5920" s="204"/>
      <c r="E5920" s="204"/>
      <c r="F5920" s="204"/>
      <c r="G5920" s="204"/>
      <c r="H5920" s="131"/>
      <c r="I5920" s="204"/>
      <c r="J5920" s="204"/>
      <c r="K5920" s="205"/>
      <c r="L5920" s="205"/>
      <c r="M5920" s="205"/>
      <c r="N5920" s="227">
        <f>Table7[[#This Row],[Drug Cost]]+Table7[[#This Row],[Drug Markup]]+Table7[[#This Row],[Drug Dispensing Fee]]</f>
        <v>0</v>
      </c>
      <c r="O5920" s="132"/>
      <c r="P5920" s="205">
        <f>Table7[[#This Row],[Total Drug Cost]]-Table7[[#This Row],[Total Third-party Pay]]</f>
        <v>0</v>
      </c>
      <c r="Q5920" s="205"/>
      <c r="R5920" s="70" t="e">
        <f>VLOOKUP(Table7[[#This Row],[Patient PHN]],'[1]MASTER LIST'!$C:$D,2,FALSE)</f>
        <v>#N/A</v>
      </c>
    </row>
    <row r="5921" spans="1:18" x14ac:dyDescent="0.25">
      <c r="A5921" s="202"/>
      <c r="B5921" s="203"/>
      <c r="C5921" s="204"/>
      <c r="D5921" s="204"/>
      <c r="E5921" s="204"/>
      <c r="F5921" s="204"/>
      <c r="G5921" s="204"/>
      <c r="H5921" s="131"/>
      <c r="I5921" s="204"/>
      <c r="J5921" s="204"/>
      <c r="K5921" s="205"/>
      <c r="L5921" s="205"/>
      <c r="M5921" s="205"/>
      <c r="N5921" s="227">
        <f>Table7[[#This Row],[Drug Cost]]+Table7[[#This Row],[Drug Markup]]+Table7[[#This Row],[Drug Dispensing Fee]]</f>
        <v>0</v>
      </c>
      <c r="O5921" s="132"/>
      <c r="P5921" s="205">
        <f>Table7[[#This Row],[Total Drug Cost]]-Table7[[#This Row],[Total Third-party Pay]]</f>
        <v>0</v>
      </c>
      <c r="Q5921" s="205"/>
      <c r="R5921" s="70" t="e">
        <f>VLOOKUP(Table7[[#This Row],[Patient PHN]],'[1]MASTER LIST'!$C:$D,2,FALSE)</f>
        <v>#N/A</v>
      </c>
    </row>
    <row r="5922" spans="1:18" x14ac:dyDescent="0.25">
      <c r="A5922" s="202"/>
      <c r="B5922" s="203"/>
      <c r="C5922" s="204"/>
      <c r="D5922" s="204"/>
      <c r="E5922" s="204"/>
      <c r="F5922" s="204"/>
      <c r="G5922" s="204"/>
      <c r="H5922" s="131"/>
      <c r="I5922" s="204"/>
      <c r="J5922" s="204"/>
      <c r="K5922" s="205"/>
      <c r="L5922" s="205"/>
      <c r="M5922" s="205"/>
      <c r="N5922" s="227">
        <f>Table7[[#This Row],[Drug Cost]]+Table7[[#This Row],[Drug Markup]]+Table7[[#This Row],[Drug Dispensing Fee]]</f>
        <v>0</v>
      </c>
      <c r="O5922" s="132"/>
      <c r="P5922" s="205">
        <f>Table7[[#This Row],[Total Drug Cost]]-Table7[[#This Row],[Total Third-party Pay]]</f>
        <v>0</v>
      </c>
      <c r="Q5922" s="205"/>
      <c r="R5922" s="70" t="e">
        <f>VLOOKUP(Table7[[#This Row],[Patient PHN]],'[1]MASTER LIST'!$C:$D,2,FALSE)</f>
        <v>#N/A</v>
      </c>
    </row>
    <row r="5923" spans="1:18" x14ac:dyDescent="0.25">
      <c r="A5923" s="202"/>
      <c r="B5923" s="203"/>
      <c r="C5923" s="204"/>
      <c r="D5923" s="204"/>
      <c r="E5923" s="204"/>
      <c r="F5923" s="204"/>
      <c r="G5923" s="204"/>
      <c r="H5923" s="131"/>
      <c r="I5923" s="204"/>
      <c r="J5923" s="204"/>
      <c r="K5923" s="205"/>
      <c r="L5923" s="205"/>
      <c r="M5923" s="205"/>
      <c r="N5923" s="227">
        <f>Table7[[#This Row],[Drug Cost]]+Table7[[#This Row],[Drug Markup]]+Table7[[#This Row],[Drug Dispensing Fee]]</f>
        <v>0</v>
      </c>
      <c r="O5923" s="132"/>
      <c r="P5923" s="205">
        <f>Table7[[#This Row],[Total Drug Cost]]-Table7[[#This Row],[Total Third-party Pay]]</f>
        <v>0</v>
      </c>
      <c r="Q5923" s="205"/>
      <c r="R5923" s="70" t="e">
        <f>VLOOKUP(Table7[[#This Row],[Patient PHN]],'[1]MASTER LIST'!$C:$D,2,FALSE)</f>
        <v>#N/A</v>
      </c>
    </row>
    <row r="5924" spans="1:18" x14ac:dyDescent="0.25">
      <c r="A5924" s="202"/>
      <c r="B5924" s="203"/>
      <c r="C5924" s="204"/>
      <c r="D5924" s="204"/>
      <c r="E5924" s="204"/>
      <c r="F5924" s="204"/>
      <c r="G5924" s="204"/>
      <c r="H5924" s="131"/>
      <c r="I5924" s="204"/>
      <c r="J5924" s="204"/>
      <c r="K5924" s="205"/>
      <c r="L5924" s="205"/>
      <c r="M5924" s="205"/>
      <c r="N5924" s="227">
        <f>Table7[[#This Row],[Drug Cost]]+Table7[[#This Row],[Drug Markup]]+Table7[[#This Row],[Drug Dispensing Fee]]</f>
        <v>0</v>
      </c>
      <c r="O5924" s="132"/>
      <c r="P5924" s="205">
        <f>Table7[[#This Row],[Total Drug Cost]]-Table7[[#This Row],[Total Third-party Pay]]</f>
        <v>0</v>
      </c>
      <c r="Q5924" s="205"/>
      <c r="R5924" s="70" t="e">
        <f>VLOOKUP(Table7[[#This Row],[Patient PHN]],'[1]MASTER LIST'!$C:$D,2,FALSE)</f>
        <v>#N/A</v>
      </c>
    </row>
    <row r="5925" spans="1:18" x14ac:dyDescent="0.25">
      <c r="A5925" s="202"/>
      <c r="B5925" s="203"/>
      <c r="C5925" s="204"/>
      <c r="D5925" s="204"/>
      <c r="E5925" s="204"/>
      <c r="F5925" s="204"/>
      <c r="G5925" s="204"/>
      <c r="H5925" s="131"/>
      <c r="I5925" s="204"/>
      <c r="J5925" s="204"/>
      <c r="K5925" s="205"/>
      <c r="L5925" s="205"/>
      <c r="M5925" s="205"/>
      <c r="N5925" s="227">
        <f>Table7[[#This Row],[Drug Cost]]+Table7[[#This Row],[Drug Markup]]+Table7[[#This Row],[Drug Dispensing Fee]]</f>
        <v>0</v>
      </c>
      <c r="O5925" s="132"/>
      <c r="P5925" s="205">
        <f>Table7[[#This Row],[Total Drug Cost]]-Table7[[#This Row],[Total Third-party Pay]]</f>
        <v>0</v>
      </c>
      <c r="Q5925" s="205"/>
      <c r="R5925" s="70" t="e">
        <f>VLOOKUP(Table7[[#This Row],[Patient PHN]],'[1]MASTER LIST'!$C:$D,2,FALSE)</f>
        <v>#N/A</v>
      </c>
    </row>
    <row r="5926" spans="1:18" x14ac:dyDescent="0.25">
      <c r="A5926" s="202"/>
      <c r="B5926" s="203"/>
      <c r="C5926" s="204"/>
      <c r="D5926" s="204"/>
      <c r="E5926" s="204"/>
      <c r="F5926" s="204"/>
      <c r="G5926" s="204"/>
      <c r="H5926" s="131"/>
      <c r="I5926" s="204"/>
      <c r="J5926" s="204"/>
      <c r="K5926" s="205"/>
      <c r="L5926" s="205"/>
      <c r="M5926" s="205"/>
      <c r="N5926" s="227">
        <f>Table7[[#This Row],[Drug Cost]]+Table7[[#This Row],[Drug Markup]]+Table7[[#This Row],[Drug Dispensing Fee]]</f>
        <v>0</v>
      </c>
      <c r="O5926" s="132"/>
      <c r="P5926" s="205">
        <f>Table7[[#This Row],[Total Drug Cost]]-Table7[[#This Row],[Total Third-party Pay]]</f>
        <v>0</v>
      </c>
      <c r="Q5926" s="205"/>
      <c r="R5926" s="70" t="e">
        <f>VLOOKUP(Table7[[#This Row],[Patient PHN]],'[1]MASTER LIST'!$C:$D,2,FALSE)</f>
        <v>#N/A</v>
      </c>
    </row>
    <row r="5927" spans="1:18" x14ac:dyDescent="0.25">
      <c r="A5927" s="202"/>
      <c r="B5927" s="203"/>
      <c r="C5927" s="204"/>
      <c r="D5927" s="204"/>
      <c r="E5927" s="204"/>
      <c r="F5927" s="204"/>
      <c r="G5927" s="204"/>
      <c r="H5927" s="131"/>
      <c r="I5927" s="204"/>
      <c r="J5927" s="204"/>
      <c r="K5927" s="205"/>
      <c r="L5927" s="205"/>
      <c r="M5927" s="205"/>
      <c r="N5927" s="227">
        <f>Table7[[#This Row],[Drug Cost]]+Table7[[#This Row],[Drug Markup]]+Table7[[#This Row],[Drug Dispensing Fee]]</f>
        <v>0</v>
      </c>
      <c r="O5927" s="132"/>
      <c r="P5927" s="205">
        <f>Table7[[#This Row],[Total Drug Cost]]-Table7[[#This Row],[Total Third-party Pay]]</f>
        <v>0</v>
      </c>
      <c r="Q5927" s="205"/>
      <c r="R5927" s="70" t="e">
        <f>VLOOKUP(Table7[[#This Row],[Patient PHN]],'[1]MASTER LIST'!$C:$D,2,FALSE)</f>
        <v>#N/A</v>
      </c>
    </row>
    <row r="5928" spans="1:18" x14ac:dyDescent="0.25">
      <c r="A5928" s="202"/>
      <c r="B5928" s="203"/>
      <c r="C5928" s="204"/>
      <c r="D5928" s="204"/>
      <c r="E5928" s="204"/>
      <c r="F5928" s="204"/>
      <c r="G5928" s="204"/>
      <c r="H5928" s="131"/>
      <c r="I5928" s="204"/>
      <c r="J5928" s="204"/>
      <c r="K5928" s="205"/>
      <c r="L5928" s="205"/>
      <c r="M5928" s="205"/>
      <c r="N5928" s="227">
        <f>Table7[[#This Row],[Drug Cost]]+Table7[[#This Row],[Drug Markup]]+Table7[[#This Row],[Drug Dispensing Fee]]</f>
        <v>0</v>
      </c>
      <c r="O5928" s="132"/>
      <c r="P5928" s="205">
        <f>Table7[[#This Row],[Total Drug Cost]]-Table7[[#This Row],[Total Third-party Pay]]</f>
        <v>0</v>
      </c>
      <c r="Q5928" s="205"/>
      <c r="R5928" s="70" t="e">
        <f>VLOOKUP(Table7[[#This Row],[Patient PHN]],'[1]MASTER LIST'!$C:$D,2,FALSE)</f>
        <v>#N/A</v>
      </c>
    </row>
    <row r="5929" spans="1:18" x14ac:dyDescent="0.25">
      <c r="A5929" s="202"/>
      <c r="B5929" s="203"/>
      <c r="C5929" s="204"/>
      <c r="D5929" s="204"/>
      <c r="E5929" s="204"/>
      <c r="F5929" s="204"/>
      <c r="G5929" s="204"/>
      <c r="H5929" s="131"/>
      <c r="I5929" s="204"/>
      <c r="J5929" s="204"/>
      <c r="K5929" s="205"/>
      <c r="L5929" s="205"/>
      <c r="M5929" s="205"/>
      <c r="N5929" s="227">
        <f>Table7[[#This Row],[Drug Cost]]+Table7[[#This Row],[Drug Markup]]+Table7[[#This Row],[Drug Dispensing Fee]]</f>
        <v>0</v>
      </c>
      <c r="O5929" s="132"/>
      <c r="P5929" s="205">
        <f>Table7[[#This Row],[Total Drug Cost]]-Table7[[#This Row],[Total Third-party Pay]]</f>
        <v>0</v>
      </c>
      <c r="Q5929" s="205"/>
      <c r="R5929" s="70" t="e">
        <f>VLOOKUP(Table7[[#This Row],[Patient PHN]],'[1]MASTER LIST'!$C:$D,2,FALSE)</f>
        <v>#N/A</v>
      </c>
    </row>
    <row r="5930" spans="1:18" x14ac:dyDescent="0.25">
      <c r="A5930" s="202"/>
      <c r="B5930" s="203"/>
      <c r="C5930" s="204"/>
      <c r="D5930" s="204"/>
      <c r="E5930" s="204"/>
      <c r="F5930" s="204"/>
      <c r="G5930" s="204"/>
      <c r="H5930" s="131"/>
      <c r="I5930" s="204"/>
      <c r="J5930" s="204"/>
      <c r="K5930" s="205"/>
      <c r="L5930" s="205"/>
      <c r="M5930" s="205"/>
      <c r="N5930" s="227">
        <f>Table7[[#This Row],[Drug Cost]]+Table7[[#This Row],[Drug Markup]]+Table7[[#This Row],[Drug Dispensing Fee]]</f>
        <v>0</v>
      </c>
      <c r="O5930" s="132"/>
      <c r="P5930" s="205">
        <f>Table7[[#This Row],[Total Drug Cost]]-Table7[[#This Row],[Total Third-party Pay]]</f>
        <v>0</v>
      </c>
      <c r="Q5930" s="205"/>
      <c r="R5930" s="70" t="e">
        <f>VLOOKUP(Table7[[#This Row],[Patient PHN]],'[1]MASTER LIST'!$C:$D,2,FALSE)</f>
        <v>#N/A</v>
      </c>
    </row>
    <row r="5931" spans="1:18" x14ac:dyDescent="0.25">
      <c r="A5931" s="202"/>
      <c r="B5931" s="203"/>
      <c r="C5931" s="204"/>
      <c r="D5931" s="204"/>
      <c r="E5931" s="204"/>
      <c r="F5931" s="204"/>
      <c r="G5931" s="204"/>
      <c r="H5931" s="131"/>
      <c r="I5931" s="204"/>
      <c r="J5931" s="204"/>
      <c r="K5931" s="205"/>
      <c r="L5931" s="205"/>
      <c r="M5931" s="205"/>
      <c r="N5931" s="227">
        <f>Table7[[#This Row],[Drug Cost]]+Table7[[#This Row],[Drug Markup]]+Table7[[#This Row],[Drug Dispensing Fee]]</f>
        <v>0</v>
      </c>
      <c r="O5931" s="132"/>
      <c r="P5931" s="205">
        <f>Table7[[#This Row],[Total Drug Cost]]-Table7[[#This Row],[Total Third-party Pay]]</f>
        <v>0</v>
      </c>
      <c r="Q5931" s="205"/>
      <c r="R5931" s="70" t="e">
        <f>VLOOKUP(Table7[[#This Row],[Patient PHN]],'[1]MASTER LIST'!$C:$D,2,FALSE)</f>
        <v>#N/A</v>
      </c>
    </row>
    <row r="5932" spans="1:18" x14ac:dyDescent="0.25">
      <c r="A5932" s="202"/>
      <c r="B5932" s="203"/>
      <c r="C5932" s="204"/>
      <c r="D5932" s="204"/>
      <c r="E5932" s="204"/>
      <c r="F5932" s="204"/>
      <c r="G5932" s="204"/>
      <c r="H5932" s="131"/>
      <c r="I5932" s="204"/>
      <c r="J5932" s="204"/>
      <c r="K5932" s="205"/>
      <c r="L5932" s="205"/>
      <c r="M5932" s="205"/>
      <c r="N5932" s="227">
        <f>Table7[[#This Row],[Drug Cost]]+Table7[[#This Row],[Drug Markup]]+Table7[[#This Row],[Drug Dispensing Fee]]</f>
        <v>0</v>
      </c>
      <c r="O5932" s="132"/>
      <c r="P5932" s="205">
        <f>Table7[[#This Row],[Total Drug Cost]]-Table7[[#This Row],[Total Third-party Pay]]</f>
        <v>0</v>
      </c>
      <c r="Q5932" s="205"/>
      <c r="R5932" s="70" t="e">
        <f>VLOOKUP(Table7[[#This Row],[Patient PHN]],'[1]MASTER LIST'!$C:$D,2,FALSE)</f>
        <v>#N/A</v>
      </c>
    </row>
    <row r="5933" spans="1:18" x14ac:dyDescent="0.25">
      <c r="A5933" s="202"/>
      <c r="B5933" s="203"/>
      <c r="C5933" s="204"/>
      <c r="D5933" s="204"/>
      <c r="E5933" s="204"/>
      <c r="F5933" s="204"/>
      <c r="G5933" s="204"/>
      <c r="H5933" s="131"/>
      <c r="I5933" s="204"/>
      <c r="J5933" s="204"/>
      <c r="K5933" s="205"/>
      <c r="L5933" s="205"/>
      <c r="M5933" s="205"/>
      <c r="N5933" s="227">
        <f>Table7[[#This Row],[Drug Cost]]+Table7[[#This Row],[Drug Markup]]+Table7[[#This Row],[Drug Dispensing Fee]]</f>
        <v>0</v>
      </c>
      <c r="O5933" s="132"/>
      <c r="P5933" s="205">
        <f>Table7[[#This Row],[Total Drug Cost]]-Table7[[#This Row],[Total Third-party Pay]]</f>
        <v>0</v>
      </c>
      <c r="Q5933" s="205"/>
      <c r="R5933" s="70" t="e">
        <f>VLOOKUP(Table7[[#This Row],[Patient PHN]],'[1]MASTER LIST'!$C:$D,2,FALSE)</f>
        <v>#N/A</v>
      </c>
    </row>
    <row r="5934" spans="1:18" x14ac:dyDescent="0.25">
      <c r="A5934" s="202"/>
      <c r="B5934" s="203"/>
      <c r="C5934" s="204"/>
      <c r="D5934" s="204"/>
      <c r="E5934" s="204"/>
      <c r="F5934" s="204"/>
      <c r="G5934" s="204"/>
      <c r="H5934" s="131"/>
      <c r="I5934" s="204"/>
      <c r="J5934" s="204"/>
      <c r="K5934" s="205"/>
      <c r="L5934" s="205"/>
      <c r="M5934" s="205"/>
      <c r="N5934" s="227">
        <f>Table7[[#This Row],[Drug Cost]]+Table7[[#This Row],[Drug Markup]]+Table7[[#This Row],[Drug Dispensing Fee]]</f>
        <v>0</v>
      </c>
      <c r="O5934" s="132"/>
      <c r="P5934" s="205">
        <f>Table7[[#This Row],[Total Drug Cost]]-Table7[[#This Row],[Total Third-party Pay]]</f>
        <v>0</v>
      </c>
      <c r="Q5934" s="205"/>
      <c r="R5934" s="70" t="e">
        <f>VLOOKUP(Table7[[#This Row],[Patient PHN]],'[1]MASTER LIST'!$C:$D,2,FALSE)</f>
        <v>#N/A</v>
      </c>
    </row>
    <row r="5935" spans="1:18" x14ac:dyDescent="0.25">
      <c r="A5935" s="202"/>
      <c r="B5935" s="203"/>
      <c r="C5935" s="204"/>
      <c r="D5935" s="204"/>
      <c r="E5935" s="204"/>
      <c r="F5935" s="204"/>
      <c r="G5935" s="204"/>
      <c r="H5935" s="131"/>
      <c r="I5935" s="204"/>
      <c r="J5935" s="204"/>
      <c r="K5935" s="205"/>
      <c r="L5935" s="205"/>
      <c r="M5935" s="205"/>
      <c r="N5935" s="227">
        <f>Table7[[#This Row],[Drug Cost]]+Table7[[#This Row],[Drug Markup]]+Table7[[#This Row],[Drug Dispensing Fee]]</f>
        <v>0</v>
      </c>
      <c r="O5935" s="132"/>
      <c r="P5935" s="205">
        <f>Table7[[#This Row],[Total Drug Cost]]-Table7[[#This Row],[Total Third-party Pay]]</f>
        <v>0</v>
      </c>
      <c r="Q5935" s="205"/>
      <c r="R5935" s="70" t="e">
        <f>VLOOKUP(Table7[[#This Row],[Patient PHN]],'[1]MASTER LIST'!$C:$D,2,FALSE)</f>
        <v>#N/A</v>
      </c>
    </row>
    <row r="5936" spans="1:18" x14ac:dyDescent="0.25">
      <c r="A5936" s="202"/>
      <c r="B5936" s="203"/>
      <c r="C5936" s="204"/>
      <c r="D5936" s="204"/>
      <c r="E5936" s="204"/>
      <c r="F5936" s="204"/>
      <c r="G5936" s="204"/>
      <c r="H5936" s="131"/>
      <c r="I5936" s="204"/>
      <c r="J5936" s="204"/>
      <c r="K5936" s="205"/>
      <c r="L5936" s="205"/>
      <c r="M5936" s="205"/>
      <c r="N5936" s="227">
        <f>Table7[[#This Row],[Drug Cost]]+Table7[[#This Row],[Drug Markup]]+Table7[[#This Row],[Drug Dispensing Fee]]</f>
        <v>0</v>
      </c>
      <c r="O5936" s="132"/>
      <c r="P5936" s="205">
        <f>Table7[[#This Row],[Total Drug Cost]]-Table7[[#This Row],[Total Third-party Pay]]</f>
        <v>0</v>
      </c>
      <c r="Q5936" s="205"/>
      <c r="R5936" s="70" t="e">
        <f>VLOOKUP(Table7[[#This Row],[Patient PHN]],'[1]MASTER LIST'!$C:$D,2,FALSE)</f>
        <v>#N/A</v>
      </c>
    </row>
    <row r="5937" spans="1:18" x14ac:dyDescent="0.25">
      <c r="A5937" s="202"/>
      <c r="B5937" s="203"/>
      <c r="C5937" s="204"/>
      <c r="D5937" s="204"/>
      <c r="E5937" s="204"/>
      <c r="F5937" s="204"/>
      <c r="G5937" s="204"/>
      <c r="H5937" s="131"/>
      <c r="I5937" s="204"/>
      <c r="J5937" s="204"/>
      <c r="K5937" s="205"/>
      <c r="L5937" s="205"/>
      <c r="M5937" s="205"/>
      <c r="N5937" s="227">
        <f>Table7[[#This Row],[Drug Cost]]+Table7[[#This Row],[Drug Markup]]+Table7[[#This Row],[Drug Dispensing Fee]]</f>
        <v>0</v>
      </c>
      <c r="O5937" s="132"/>
      <c r="P5937" s="205">
        <f>Table7[[#This Row],[Total Drug Cost]]-Table7[[#This Row],[Total Third-party Pay]]</f>
        <v>0</v>
      </c>
      <c r="Q5937" s="205"/>
      <c r="R5937" s="70" t="e">
        <f>VLOOKUP(Table7[[#This Row],[Patient PHN]],'[1]MASTER LIST'!$C:$D,2,FALSE)</f>
        <v>#N/A</v>
      </c>
    </row>
    <row r="5938" spans="1:18" x14ac:dyDescent="0.25">
      <c r="A5938" s="202"/>
      <c r="B5938" s="203"/>
      <c r="C5938" s="204"/>
      <c r="D5938" s="204"/>
      <c r="E5938" s="204"/>
      <c r="F5938" s="204"/>
      <c r="G5938" s="204"/>
      <c r="H5938" s="131"/>
      <c r="I5938" s="204"/>
      <c r="J5938" s="204"/>
      <c r="K5938" s="205"/>
      <c r="L5938" s="205"/>
      <c r="M5938" s="205"/>
      <c r="N5938" s="227">
        <f>Table7[[#This Row],[Drug Cost]]+Table7[[#This Row],[Drug Markup]]+Table7[[#This Row],[Drug Dispensing Fee]]</f>
        <v>0</v>
      </c>
      <c r="O5938" s="132"/>
      <c r="P5938" s="205">
        <f>Table7[[#This Row],[Total Drug Cost]]-Table7[[#This Row],[Total Third-party Pay]]</f>
        <v>0</v>
      </c>
      <c r="Q5938" s="205"/>
      <c r="R5938" s="70" t="e">
        <f>VLOOKUP(Table7[[#This Row],[Patient PHN]],'[1]MASTER LIST'!$C:$D,2,FALSE)</f>
        <v>#N/A</v>
      </c>
    </row>
    <row r="5939" spans="1:18" x14ac:dyDescent="0.25">
      <c r="A5939" s="202"/>
      <c r="B5939" s="203"/>
      <c r="C5939" s="204"/>
      <c r="D5939" s="204"/>
      <c r="E5939" s="204"/>
      <c r="F5939" s="204"/>
      <c r="G5939" s="204"/>
      <c r="H5939" s="131"/>
      <c r="I5939" s="204"/>
      <c r="J5939" s="204"/>
      <c r="K5939" s="205"/>
      <c r="L5939" s="205"/>
      <c r="M5939" s="205"/>
      <c r="N5939" s="227">
        <f>Table7[[#This Row],[Drug Cost]]+Table7[[#This Row],[Drug Markup]]+Table7[[#This Row],[Drug Dispensing Fee]]</f>
        <v>0</v>
      </c>
      <c r="O5939" s="132"/>
      <c r="P5939" s="205">
        <f>Table7[[#This Row],[Total Drug Cost]]-Table7[[#This Row],[Total Third-party Pay]]</f>
        <v>0</v>
      </c>
      <c r="Q5939" s="205"/>
      <c r="R5939" s="70" t="e">
        <f>VLOOKUP(Table7[[#This Row],[Patient PHN]],'[1]MASTER LIST'!$C:$D,2,FALSE)</f>
        <v>#N/A</v>
      </c>
    </row>
    <row r="5940" spans="1:18" x14ac:dyDescent="0.25">
      <c r="A5940" s="202"/>
      <c r="B5940" s="203"/>
      <c r="C5940" s="204"/>
      <c r="D5940" s="204"/>
      <c r="E5940" s="204"/>
      <c r="F5940" s="204"/>
      <c r="G5940" s="204"/>
      <c r="H5940" s="131"/>
      <c r="I5940" s="204"/>
      <c r="J5940" s="204"/>
      <c r="K5940" s="205"/>
      <c r="L5940" s="205"/>
      <c r="M5940" s="205"/>
      <c r="N5940" s="227">
        <f>Table7[[#This Row],[Drug Cost]]+Table7[[#This Row],[Drug Markup]]+Table7[[#This Row],[Drug Dispensing Fee]]</f>
        <v>0</v>
      </c>
      <c r="O5940" s="132"/>
      <c r="P5940" s="205">
        <f>Table7[[#This Row],[Total Drug Cost]]-Table7[[#This Row],[Total Third-party Pay]]</f>
        <v>0</v>
      </c>
      <c r="Q5940" s="205"/>
      <c r="R5940" s="70" t="e">
        <f>VLOOKUP(Table7[[#This Row],[Patient PHN]],'[1]MASTER LIST'!$C:$D,2,FALSE)</f>
        <v>#N/A</v>
      </c>
    </row>
    <row r="5941" spans="1:18" x14ac:dyDescent="0.25">
      <c r="A5941" s="202"/>
      <c r="B5941" s="203"/>
      <c r="C5941" s="204"/>
      <c r="D5941" s="204"/>
      <c r="E5941" s="204"/>
      <c r="F5941" s="204"/>
      <c r="G5941" s="204"/>
      <c r="H5941" s="131"/>
      <c r="I5941" s="204"/>
      <c r="J5941" s="204"/>
      <c r="K5941" s="205"/>
      <c r="L5941" s="205"/>
      <c r="M5941" s="205"/>
      <c r="N5941" s="227">
        <f>Table7[[#This Row],[Drug Cost]]+Table7[[#This Row],[Drug Markup]]+Table7[[#This Row],[Drug Dispensing Fee]]</f>
        <v>0</v>
      </c>
      <c r="O5941" s="132"/>
      <c r="P5941" s="205">
        <f>Table7[[#This Row],[Total Drug Cost]]-Table7[[#This Row],[Total Third-party Pay]]</f>
        <v>0</v>
      </c>
      <c r="Q5941" s="205"/>
      <c r="R5941" s="70" t="e">
        <f>VLOOKUP(Table7[[#This Row],[Patient PHN]],'[1]MASTER LIST'!$C:$D,2,FALSE)</f>
        <v>#N/A</v>
      </c>
    </row>
    <row r="5942" spans="1:18" x14ac:dyDescent="0.25">
      <c r="A5942" s="202"/>
      <c r="B5942" s="203"/>
      <c r="C5942" s="204"/>
      <c r="D5942" s="204"/>
      <c r="E5942" s="204"/>
      <c r="F5942" s="204"/>
      <c r="G5942" s="204"/>
      <c r="H5942" s="131"/>
      <c r="I5942" s="204"/>
      <c r="J5942" s="204"/>
      <c r="K5942" s="205"/>
      <c r="L5942" s="205"/>
      <c r="M5942" s="205"/>
      <c r="N5942" s="227">
        <f>Table7[[#This Row],[Drug Cost]]+Table7[[#This Row],[Drug Markup]]+Table7[[#This Row],[Drug Dispensing Fee]]</f>
        <v>0</v>
      </c>
      <c r="O5942" s="132"/>
      <c r="P5942" s="205">
        <f>Table7[[#This Row],[Total Drug Cost]]-Table7[[#This Row],[Total Third-party Pay]]</f>
        <v>0</v>
      </c>
      <c r="Q5942" s="205"/>
      <c r="R5942" s="70" t="e">
        <f>VLOOKUP(Table7[[#This Row],[Patient PHN]],'[1]MASTER LIST'!$C:$D,2,FALSE)</f>
        <v>#N/A</v>
      </c>
    </row>
    <row r="5943" spans="1:18" x14ac:dyDescent="0.25">
      <c r="A5943" s="202"/>
      <c r="B5943" s="203"/>
      <c r="C5943" s="204"/>
      <c r="D5943" s="204"/>
      <c r="E5943" s="204"/>
      <c r="F5943" s="204"/>
      <c r="G5943" s="204"/>
      <c r="H5943" s="131"/>
      <c r="I5943" s="204"/>
      <c r="J5943" s="204"/>
      <c r="K5943" s="205"/>
      <c r="L5943" s="205"/>
      <c r="M5943" s="205"/>
      <c r="N5943" s="227">
        <f>Table7[[#This Row],[Drug Cost]]+Table7[[#This Row],[Drug Markup]]+Table7[[#This Row],[Drug Dispensing Fee]]</f>
        <v>0</v>
      </c>
      <c r="O5943" s="132"/>
      <c r="P5943" s="205">
        <f>Table7[[#This Row],[Total Drug Cost]]-Table7[[#This Row],[Total Third-party Pay]]</f>
        <v>0</v>
      </c>
      <c r="Q5943" s="205"/>
      <c r="R5943" s="70" t="e">
        <f>VLOOKUP(Table7[[#This Row],[Patient PHN]],'[1]MASTER LIST'!$C:$D,2,FALSE)</f>
        <v>#N/A</v>
      </c>
    </row>
    <row r="5944" spans="1:18" x14ac:dyDescent="0.25">
      <c r="A5944" s="202"/>
      <c r="B5944" s="203"/>
      <c r="C5944" s="204"/>
      <c r="D5944" s="204"/>
      <c r="E5944" s="204"/>
      <c r="F5944" s="204"/>
      <c r="G5944" s="204"/>
      <c r="H5944" s="131"/>
      <c r="I5944" s="204"/>
      <c r="J5944" s="204"/>
      <c r="K5944" s="205"/>
      <c r="L5944" s="205"/>
      <c r="M5944" s="205"/>
      <c r="N5944" s="227">
        <f>Table7[[#This Row],[Drug Cost]]+Table7[[#This Row],[Drug Markup]]+Table7[[#This Row],[Drug Dispensing Fee]]</f>
        <v>0</v>
      </c>
      <c r="O5944" s="132"/>
      <c r="P5944" s="205">
        <f>Table7[[#This Row],[Total Drug Cost]]-Table7[[#This Row],[Total Third-party Pay]]</f>
        <v>0</v>
      </c>
      <c r="Q5944" s="205"/>
      <c r="R5944" s="70" t="e">
        <f>VLOOKUP(Table7[[#This Row],[Patient PHN]],'[1]MASTER LIST'!$C:$D,2,FALSE)</f>
        <v>#N/A</v>
      </c>
    </row>
    <row r="5945" spans="1:18" x14ac:dyDescent="0.25">
      <c r="A5945" s="202"/>
      <c r="B5945" s="203"/>
      <c r="C5945" s="204"/>
      <c r="D5945" s="204"/>
      <c r="E5945" s="204"/>
      <c r="F5945" s="204"/>
      <c r="G5945" s="204"/>
      <c r="H5945" s="131"/>
      <c r="I5945" s="204"/>
      <c r="J5945" s="204"/>
      <c r="K5945" s="205"/>
      <c r="L5945" s="205"/>
      <c r="M5945" s="205"/>
      <c r="N5945" s="227">
        <f>Table7[[#This Row],[Drug Cost]]+Table7[[#This Row],[Drug Markup]]+Table7[[#This Row],[Drug Dispensing Fee]]</f>
        <v>0</v>
      </c>
      <c r="O5945" s="132"/>
      <c r="P5945" s="205">
        <f>Table7[[#This Row],[Total Drug Cost]]-Table7[[#This Row],[Total Third-party Pay]]</f>
        <v>0</v>
      </c>
      <c r="Q5945" s="205"/>
      <c r="R5945" s="70" t="e">
        <f>VLOOKUP(Table7[[#This Row],[Patient PHN]],'[1]MASTER LIST'!$C:$D,2,FALSE)</f>
        <v>#N/A</v>
      </c>
    </row>
    <row r="5946" spans="1:18" x14ac:dyDescent="0.25">
      <c r="A5946" s="202"/>
      <c r="B5946" s="203"/>
      <c r="C5946" s="204"/>
      <c r="D5946" s="204"/>
      <c r="E5946" s="204"/>
      <c r="F5946" s="204"/>
      <c r="G5946" s="204"/>
      <c r="H5946" s="131"/>
      <c r="I5946" s="204"/>
      <c r="J5946" s="204"/>
      <c r="K5946" s="205"/>
      <c r="L5946" s="205"/>
      <c r="M5946" s="205"/>
      <c r="N5946" s="227">
        <f>Table7[[#This Row],[Drug Cost]]+Table7[[#This Row],[Drug Markup]]+Table7[[#This Row],[Drug Dispensing Fee]]</f>
        <v>0</v>
      </c>
      <c r="O5946" s="132"/>
      <c r="P5946" s="205">
        <f>Table7[[#This Row],[Total Drug Cost]]-Table7[[#This Row],[Total Third-party Pay]]</f>
        <v>0</v>
      </c>
      <c r="Q5946" s="205"/>
      <c r="R5946" s="70" t="e">
        <f>VLOOKUP(Table7[[#This Row],[Patient PHN]],'[1]MASTER LIST'!$C:$D,2,FALSE)</f>
        <v>#N/A</v>
      </c>
    </row>
    <row r="5947" spans="1:18" x14ac:dyDescent="0.25">
      <c r="A5947" s="202"/>
      <c r="B5947" s="203"/>
      <c r="C5947" s="204"/>
      <c r="D5947" s="204"/>
      <c r="E5947" s="204"/>
      <c r="F5947" s="204"/>
      <c r="G5947" s="204"/>
      <c r="H5947" s="131"/>
      <c r="I5947" s="204"/>
      <c r="J5947" s="204"/>
      <c r="K5947" s="205"/>
      <c r="L5947" s="205"/>
      <c r="M5947" s="205"/>
      <c r="N5947" s="227">
        <f>Table7[[#This Row],[Drug Cost]]+Table7[[#This Row],[Drug Markup]]+Table7[[#This Row],[Drug Dispensing Fee]]</f>
        <v>0</v>
      </c>
      <c r="O5947" s="132"/>
      <c r="P5947" s="205">
        <f>Table7[[#This Row],[Total Drug Cost]]-Table7[[#This Row],[Total Third-party Pay]]</f>
        <v>0</v>
      </c>
      <c r="Q5947" s="205"/>
      <c r="R5947" s="70" t="e">
        <f>VLOOKUP(Table7[[#This Row],[Patient PHN]],'[1]MASTER LIST'!$C:$D,2,FALSE)</f>
        <v>#N/A</v>
      </c>
    </row>
    <row r="5948" spans="1:18" x14ac:dyDescent="0.25">
      <c r="A5948" s="202"/>
      <c r="B5948" s="203"/>
      <c r="C5948" s="204"/>
      <c r="D5948" s="204"/>
      <c r="E5948" s="204"/>
      <c r="F5948" s="204"/>
      <c r="G5948" s="204"/>
      <c r="H5948" s="131"/>
      <c r="I5948" s="204"/>
      <c r="J5948" s="204"/>
      <c r="K5948" s="205"/>
      <c r="L5948" s="205"/>
      <c r="M5948" s="205"/>
      <c r="N5948" s="227">
        <f>Table7[[#This Row],[Drug Cost]]+Table7[[#This Row],[Drug Markup]]+Table7[[#This Row],[Drug Dispensing Fee]]</f>
        <v>0</v>
      </c>
      <c r="O5948" s="132"/>
      <c r="P5948" s="205">
        <f>Table7[[#This Row],[Total Drug Cost]]-Table7[[#This Row],[Total Third-party Pay]]</f>
        <v>0</v>
      </c>
      <c r="Q5948" s="205"/>
      <c r="R5948" s="70" t="e">
        <f>VLOOKUP(Table7[[#This Row],[Patient PHN]],'[1]MASTER LIST'!$C:$D,2,FALSE)</f>
        <v>#N/A</v>
      </c>
    </row>
    <row r="5949" spans="1:18" x14ac:dyDescent="0.25">
      <c r="A5949" s="202"/>
      <c r="B5949" s="203"/>
      <c r="C5949" s="204"/>
      <c r="D5949" s="204"/>
      <c r="E5949" s="204"/>
      <c r="F5949" s="204"/>
      <c r="G5949" s="204"/>
      <c r="H5949" s="131"/>
      <c r="I5949" s="204"/>
      <c r="J5949" s="204"/>
      <c r="K5949" s="205"/>
      <c r="L5949" s="205"/>
      <c r="M5949" s="205"/>
      <c r="N5949" s="227">
        <f>Table7[[#This Row],[Drug Cost]]+Table7[[#This Row],[Drug Markup]]+Table7[[#This Row],[Drug Dispensing Fee]]</f>
        <v>0</v>
      </c>
      <c r="O5949" s="132"/>
      <c r="P5949" s="205">
        <f>Table7[[#This Row],[Total Drug Cost]]-Table7[[#This Row],[Total Third-party Pay]]</f>
        <v>0</v>
      </c>
      <c r="Q5949" s="205"/>
      <c r="R5949" s="70" t="e">
        <f>VLOOKUP(Table7[[#This Row],[Patient PHN]],'[1]MASTER LIST'!$C:$D,2,FALSE)</f>
        <v>#N/A</v>
      </c>
    </row>
    <row r="5950" spans="1:18" x14ac:dyDescent="0.25">
      <c r="A5950" s="202"/>
      <c r="B5950" s="203"/>
      <c r="C5950" s="204"/>
      <c r="D5950" s="204"/>
      <c r="E5950" s="204"/>
      <c r="F5950" s="204"/>
      <c r="G5950" s="204"/>
      <c r="H5950" s="131"/>
      <c r="I5950" s="204"/>
      <c r="J5950" s="204"/>
      <c r="K5950" s="205"/>
      <c r="L5950" s="205"/>
      <c r="M5950" s="205"/>
      <c r="N5950" s="227">
        <f>Table7[[#This Row],[Drug Cost]]+Table7[[#This Row],[Drug Markup]]+Table7[[#This Row],[Drug Dispensing Fee]]</f>
        <v>0</v>
      </c>
      <c r="O5950" s="132"/>
      <c r="P5950" s="205">
        <f>Table7[[#This Row],[Total Drug Cost]]-Table7[[#This Row],[Total Third-party Pay]]</f>
        <v>0</v>
      </c>
      <c r="Q5950" s="205"/>
      <c r="R5950" s="70" t="e">
        <f>VLOOKUP(Table7[[#This Row],[Patient PHN]],'[1]MASTER LIST'!$C:$D,2,FALSE)</f>
        <v>#N/A</v>
      </c>
    </row>
    <row r="5951" spans="1:18" x14ac:dyDescent="0.25">
      <c r="A5951" s="202"/>
      <c r="B5951" s="203"/>
      <c r="C5951" s="204"/>
      <c r="D5951" s="204"/>
      <c r="E5951" s="204"/>
      <c r="F5951" s="204"/>
      <c r="G5951" s="204"/>
      <c r="H5951" s="131"/>
      <c r="I5951" s="204"/>
      <c r="J5951" s="204"/>
      <c r="K5951" s="205"/>
      <c r="L5951" s="205"/>
      <c r="M5951" s="205"/>
      <c r="N5951" s="227">
        <f>Table7[[#This Row],[Drug Cost]]+Table7[[#This Row],[Drug Markup]]+Table7[[#This Row],[Drug Dispensing Fee]]</f>
        <v>0</v>
      </c>
      <c r="O5951" s="132"/>
      <c r="P5951" s="205">
        <f>Table7[[#This Row],[Total Drug Cost]]-Table7[[#This Row],[Total Third-party Pay]]</f>
        <v>0</v>
      </c>
      <c r="Q5951" s="205"/>
      <c r="R5951" s="70" t="e">
        <f>VLOOKUP(Table7[[#This Row],[Patient PHN]],'[1]MASTER LIST'!$C:$D,2,FALSE)</f>
        <v>#N/A</v>
      </c>
    </row>
    <row r="5952" spans="1:18" x14ac:dyDescent="0.25">
      <c r="A5952" s="202"/>
      <c r="B5952" s="203"/>
      <c r="C5952" s="204"/>
      <c r="D5952" s="204"/>
      <c r="E5952" s="204"/>
      <c r="F5952" s="204"/>
      <c r="G5952" s="204"/>
      <c r="H5952" s="131"/>
      <c r="I5952" s="204"/>
      <c r="J5952" s="204"/>
      <c r="K5952" s="205"/>
      <c r="L5952" s="205"/>
      <c r="M5952" s="205"/>
      <c r="N5952" s="227">
        <f>Table7[[#This Row],[Drug Cost]]+Table7[[#This Row],[Drug Markup]]+Table7[[#This Row],[Drug Dispensing Fee]]</f>
        <v>0</v>
      </c>
      <c r="O5952" s="132"/>
      <c r="P5952" s="205">
        <f>Table7[[#This Row],[Total Drug Cost]]-Table7[[#This Row],[Total Third-party Pay]]</f>
        <v>0</v>
      </c>
      <c r="Q5952" s="205"/>
      <c r="R5952" s="70" t="e">
        <f>VLOOKUP(Table7[[#This Row],[Patient PHN]],'[1]MASTER LIST'!$C:$D,2,FALSE)</f>
        <v>#N/A</v>
      </c>
    </row>
    <row r="5953" spans="1:18" x14ac:dyDescent="0.25">
      <c r="A5953" s="202"/>
      <c r="B5953" s="203"/>
      <c r="C5953" s="204"/>
      <c r="D5953" s="204"/>
      <c r="E5953" s="204"/>
      <c r="F5953" s="204"/>
      <c r="G5953" s="204"/>
      <c r="H5953" s="131"/>
      <c r="I5953" s="204"/>
      <c r="J5953" s="204"/>
      <c r="K5953" s="205"/>
      <c r="L5953" s="205"/>
      <c r="M5953" s="205"/>
      <c r="N5953" s="227">
        <f>Table7[[#This Row],[Drug Cost]]+Table7[[#This Row],[Drug Markup]]+Table7[[#This Row],[Drug Dispensing Fee]]</f>
        <v>0</v>
      </c>
      <c r="O5953" s="132"/>
      <c r="P5953" s="205">
        <f>Table7[[#This Row],[Total Drug Cost]]-Table7[[#This Row],[Total Third-party Pay]]</f>
        <v>0</v>
      </c>
      <c r="Q5953" s="205"/>
      <c r="R5953" s="70" t="e">
        <f>VLOOKUP(Table7[[#This Row],[Patient PHN]],'[1]MASTER LIST'!$C:$D,2,FALSE)</f>
        <v>#N/A</v>
      </c>
    </row>
    <row r="5954" spans="1:18" x14ac:dyDescent="0.25">
      <c r="A5954" s="202"/>
      <c r="B5954" s="203"/>
      <c r="C5954" s="204"/>
      <c r="D5954" s="204"/>
      <c r="E5954" s="204"/>
      <c r="F5954" s="204"/>
      <c r="G5954" s="204"/>
      <c r="H5954" s="131"/>
      <c r="I5954" s="204"/>
      <c r="J5954" s="204"/>
      <c r="K5954" s="205"/>
      <c r="L5954" s="205"/>
      <c r="M5954" s="205"/>
      <c r="N5954" s="227">
        <f>Table7[[#This Row],[Drug Cost]]+Table7[[#This Row],[Drug Markup]]+Table7[[#This Row],[Drug Dispensing Fee]]</f>
        <v>0</v>
      </c>
      <c r="O5954" s="132"/>
      <c r="P5954" s="205">
        <f>Table7[[#This Row],[Total Drug Cost]]-Table7[[#This Row],[Total Third-party Pay]]</f>
        <v>0</v>
      </c>
      <c r="Q5954" s="205"/>
      <c r="R5954" s="70" t="e">
        <f>VLOOKUP(Table7[[#This Row],[Patient PHN]],'[1]MASTER LIST'!$C:$D,2,FALSE)</f>
        <v>#N/A</v>
      </c>
    </row>
    <row r="5955" spans="1:18" x14ac:dyDescent="0.25">
      <c r="A5955" s="202"/>
      <c r="B5955" s="203"/>
      <c r="C5955" s="204"/>
      <c r="D5955" s="204"/>
      <c r="E5955" s="204"/>
      <c r="F5955" s="204"/>
      <c r="G5955" s="204"/>
      <c r="H5955" s="131"/>
      <c r="I5955" s="204"/>
      <c r="J5955" s="204"/>
      <c r="K5955" s="205"/>
      <c r="L5955" s="205"/>
      <c r="M5955" s="205"/>
      <c r="N5955" s="227">
        <f>Table7[[#This Row],[Drug Cost]]+Table7[[#This Row],[Drug Markup]]+Table7[[#This Row],[Drug Dispensing Fee]]</f>
        <v>0</v>
      </c>
      <c r="O5955" s="132"/>
      <c r="P5955" s="205">
        <f>Table7[[#This Row],[Total Drug Cost]]-Table7[[#This Row],[Total Third-party Pay]]</f>
        <v>0</v>
      </c>
      <c r="Q5955" s="205"/>
      <c r="R5955" s="70" t="e">
        <f>VLOOKUP(Table7[[#This Row],[Patient PHN]],'[1]MASTER LIST'!$C:$D,2,FALSE)</f>
        <v>#N/A</v>
      </c>
    </row>
    <row r="5956" spans="1:18" x14ac:dyDescent="0.25">
      <c r="A5956" s="202"/>
      <c r="B5956" s="203"/>
      <c r="C5956" s="204"/>
      <c r="D5956" s="204"/>
      <c r="E5956" s="204"/>
      <c r="F5956" s="204"/>
      <c r="G5956" s="204"/>
      <c r="H5956" s="131"/>
      <c r="I5956" s="204"/>
      <c r="J5956" s="204"/>
      <c r="K5956" s="205"/>
      <c r="L5956" s="205"/>
      <c r="M5956" s="205"/>
      <c r="N5956" s="227">
        <f>Table7[[#This Row],[Drug Cost]]+Table7[[#This Row],[Drug Markup]]+Table7[[#This Row],[Drug Dispensing Fee]]</f>
        <v>0</v>
      </c>
      <c r="O5956" s="132"/>
      <c r="P5956" s="205">
        <f>Table7[[#This Row],[Total Drug Cost]]-Table7[[#This Row],[Total Third-party Pay]]</f>
        <v>0</v>
      </c>
      <c r="Q5956" s="205"/>
      <c r="R5956" s="70" t="e">
        <f>VLOOKUP(Table7[[#This Row],[Patient PHN]],'[1]MASTER LIST'!$C:$D,2,FALSE)</f>
        <v>#N/A</v>
      </c>
    </row>
    <row r="5957" spans="1:18" x14ac:dyDescent="0.25">
      <c r="A5957" s="202"/>
      <c r="B5957" s="203"/>
      <c r="C5957" s="204"/>
      <c r="D5957" s="204"/>
      <c r="E5957" s="204"/>
      <c r="F5957" s="204"/>
      <c r="G5957" s="204"/>
      <c r="H5957" s="131"/>
      <c r="I5957" s="204"/>
      <c r="J5957" s="204"/>
      <c r="K5957" s="205"/>
      <c r="L5957" s="205"/>
      <c r="M5957" s="205"/>
      <c r="N5957" s="227">
        <f>Table7[[#This Row],[Drug Cost]]+Table7[[#This Row],[Drug Markup]]+Table7[[#This Row],[Drug Dispensing Fee]]</f>
        <v>0</v>
      </c>
      <c r="O5957" s="132"/>
      <c r="P5957" s="205">
        <f>Table7[[#This Row],[Total Drug Cost]]-Table7[[#This Row],[Total Third-party Pay]]</f>
        <v>0</v>
      </c>
      <c r="Q5957" s="205"/>
      <c r="R5957" s="70" t="e">
        <f>VLOOKUP(Table7[[#This Row],[Patient PHN]],'[1]MASTER LIST'!$C:$D,2,FALSE)</f>
        <v>#N/A</v>
      </c>
    </row>
    <row r="5958" spans="1:18" x14ac:dyDescent="0.25">
      <c r="A5958" s="202"/>
      <c r="B5958" s="203"/>
      <c r="C5958" s="204"/>
      <c r="D5958" s="204"/>
      <c r="E5958" s="204"/>
      <c r="F5958" s="204"/>
      <c r="G5958" s="204"/>
      <c r="H5958" s="131"/>
      <c r="I5958" s="204"/>
      <c r="J5958" s="204"/>
      <c r="K5958" s="205"/>
      <c r="L5958" s="205"/>
      <c r="M5958" s="205"/>
      <c r="N5958" s="227">
        <f>Table7[[#This Row],[Drug Cost]]+Table7[[#This Row],[Drug Markup]]+Table7[[#This Row],[Drug Dispensing Fee]]</f>
        <v>0</v>
      </c>
      <c r="O5958" s="132"/>
      <c r="P5958" s="205">
        <f>Table7[[#This Row],[Total Drug Cost]]-Table7[[#This Row],[Total Third-party Pay]]</f>
        <v>0</v>
      </c>
      <c r="Q5958" s="205"/>
      <c r="R5958" s="70" t="e">
        <f>VLOOKUP(Table7[[#This Row],[Patient PHN]],'[1]MASTER LIST'!$C:$D,2,FALSE)</f>
        <v>#N/A</v>
      </c>
    </row>
    <row r="5959" spans="1:18" x14ac:dyDescent="0.25">
      <c r="A5959" s="202"/>
      <c r="B5959" s="203"/>
      <c r="C5959" s="204"/>
      <c r="D5959" s="204"/>
      <c r="E5959" s="204"/>
      <c r="F5959" s="204"/>
      <c r="G5959" s="204"/>
      <c r="H5959" s="131"/>
      <c r="I5959" s="204"/>
      <c r="J5959" s="204"/>
      <c r="K5959" s="205"/>
      <c r="L5959" s="205"/>
      <c r="M5959" s="205"/>
      <c r="N5959" s="227">
        <f>Table7[[#This Row],[Drug Cost]]+Table7[[#This Row],[Drug Markup]]+Table7[[#This Row],[Drug Dispensing Fee]]</f>
        <v>0</v>
      </c>
      <c r="O5959" s="132"/>
      <c r="P5959" s="205">
        <f>Table7[[#This Row],[Total Drug Cost]]-Table7[[#This Row],[Total Third-party Pay]]</f>
        <v>0</v>
      </c>
      <c r="Q5959" s="205"/>
      <c r="R5959" s="70" t="e">
        <f>VLOOKUP(Table7[[#This Row],[Patient PHN]],'[1]MASTER LIST'!$C:$D,2,FALSE)</f>
        <v>#N/A</v>
      </c>
    </row>
    <row r="5960" spans="1:18" x14ac:dyDescent="0.25">
      <c r="A5960" s="202"/>
      <c r="B5960" s="203"/>
      <c r="C5960" s="204"/>
      <c r="D5960" s="204"/>
      <c r="E5960" s="204"/>
      <c r="F5960" s="204"/>
      <c r="G5960" s="204"/>
      <c r="H5960" s="131"/>
      <c r="I5960" s="204"/>
      <c r="J5960" s="204"/>
      <c r="K5960" s="205"/>
      <c r="L5960" s="205"/>
      <c r="M5960" s="205"/>
      <c r="N5960" s="227">
        <f>Table7[[#This Row],[Drug Cost]]+Table7[[#This Row],[Drug Markup]]+Table7[[#This Row],[Drug Dispensing Fee]]</f>
        <v>0</v>
      </c>
      <c r="O5960" s="132"/>
      <c r="P5960" s="205">
        <f>Table7[[#This Row],[Total Drug Cost]]-Table7[[#This Row],[Total Third-party Pay]]</f>
        <v>0</v>
      </c>
      <c r="Q5960" s="205"/>
      <c r="R5960" s="70" t="e">
        <f>VLOOKUP(Table7[[#This Row],[Patient PHN]],'[1]MASTER LIST'!$C:$D,2,FALSE)</f>
        <v>#N/A</v>
      </c>
    </row>
    <row r="5961" spans="1:18" x14ac:dyDescent="0.25">
      <c r="A5961" s="202"/>
      <c r="B5961" s="203"/>
      <c r="C5961" s="204"/>
      <c r="D5961" s="204"/>
      <c r="E5961" s="204"/>
      <c r="F5961" s="204"/>
      <c r="G5961" s="204"/>
      <c r="H5961" s="131"/>
      <c r="I5961" s="204"/>
      <c r="J5961" s="204"/>
      <c r="K5961" s="205"/>
      <c r="L5961" s="205"/>
      <c r="M5961" s="205"/>
      <c r="N5961" s="227">
        <f>Table7[[#This Row],[Drug Cost]]+Table7[[#This Row],[Drug Markup]]+Table7[[#This Row],[Drug Dispensing Fee]]</f>
        <v>0</v>
      </c>
      <c r="O5961" s="132"/>
      <c r="P5961" s="205">
        <f>Table7[[#This Row],[Total Drug Cost]]-Table7[[#This Row],[Total Third-party Pay]]</f>
        <v>0</v>
      </c>
      <c r="Q5961" s="205"/>
      <c r="R5961" s="70" t="e">
        <f>VLOOKUP(Table7[[#This Row],[Patient PHN]],'[1]MASTER LIST'!$C:$D,2,FALSE)</f>
        <v>#N/A</v>
      </c>
    </row>
    <row r="5962" spans="1:18" x14ac:dyDescent="0.25">
      <c r="A5962" s="202"/>
      <c r="B5962" s="203"/>
      <c r="C5962" s="204"/>
      <c r="D5962" s="204"/>
      <c r="E5962" s="204"/>
      <c r="F5962" s="204"/>
      <c r="G5962" s="204"/>
      <c r="H5962" s="131"/>
      <c r="I5962" s="204"/>
      <c r="J5962" s="204"/>
      <c r="K5962" s="205"/>
      <c r="L5962" s="205"/>
      <c r="M5962" s="205"/>
      <c r="N5962" s="227">
        <f>Table7[[#This Row],[Drug Cost]]+Table7[[#This Row],[Drug Markup]]+Table7[[#This Row],[Drug Dispensing Fee]]</f>
        <v>0</v>
      </c>
      <c r="O5962" s="132"/>
      <c r="P5962" s="205">
        <f>Table7[[#This Row],[Total Drug Cost]]-Table7[[#This Row],[Total Third-party Pay]]</f>
        <v>0</v>
      </c>
      <c r="Q5962" s="205"/>
      <c r="R5962" s="70" t="e">
        <f>VLOOKUP(Table7[[#This Row],[Patient PHN]],'[1]MASTER LIST'!$C:$D,2,FALSE)</f>
        <v>#N/A</v>
      </c>
    </row>
    <row r="5963" spans="1:18" x14ac:dyDescent="0.25">
      <c r="A5963" s="202"/>
      <c r="B5963" s="203"/>
      <c r="C5963" s="204"/>
      <c r="D5963" s="204"/>
      <c r="E5963" s="204"/>
      <c r="F5963" s="204"/>
      <c r="G5963" s="204"/>
      <c r="H5963" s="131"/>
      <c r="I5963" s="204"/>
      <c r="J5963" s="204"/>
      <c r="K5963" s="205"/>
      <c r="L5963" s="205"/>
      <c r="M5963" s="205"/>
      <c r="N5963" s="227">
        <f>Table7[[#This Row],[Drug Cost]]+Table7[[#This Row],[Drug Markup]]+Table7[[#This Row],[Drug Dispensing Fee]]</f>
        <v>0</v>
      </c>
      <c r="O5963" s="132"/>
      <c r="P5963" s="205">
        <f>Table7[[#This Row],[Total Drug Cost]]-Table7[[#This Row],[Total Third-party Pay]]</f>
        <v>0</v>
      </c>
      <c r="Q5963" s="205"/>
      <c r="R5963" s="70" t="e">
        <f>VLOOKUP(Table7[[#This Row],[Patient PHN]],'[1]MASTER LIST'!$C:$D,2,FALSE)</f>
        <v>#N/A</v>
      </c>
    </row>
    <row r="5964" spans="1:18" x14ac:dyDescent="0.25">
      <c r="A5964" s="202"/>
      <c r="B5964" s="203"/>
      <c r="C5964" s="204"/>
      <c r="D5964" s="204"/>
      <c r="E5964" s="204"/>
      <c r="F5964" s="204"/>
      <c r="G5964" s="204"/>
      <c r="H5964" s="131"/>
      <c r="I5964" s="204"/>
      <c r="J5964" s="204"/>
      <c r="K5964" s="205"/>
      <c r="L5964" s="205"/>
      <c r="M5964" s="205"/>
      <c r="N5964" s="227">
        <f>Table7[[#This Row],[Drug Cost]]+Table7[[#This Row],[Drug Markup]]+Table7[[#This Row],[Drug Dispensing Fee]]</f>
        <v>0</v>
      </c>
      <c r="O5964" s="132"/>
      <c r="P5964" s="205">
        <f>Table7[[#This Row],[Total Drug Cost]]-Table7[[#This Row],[Total Third-party Pay]]</f>
        <v>0</v>
      </c>
      <c r="Q5964" s="205"/>
      <c r="R5964" s="70" t="e">
        <f>VLOOKUP(Table7[[#This Row],[Patient PHN]],'[1]MASTER LIST'!$C:$D,2,FALSE)</f>
        <v>#N/A</v>
      </c>
    </row>
    <row r="5965" spans="1:18" x14ac:dyDescent="0.25">
      <c r="A5965" s="202"/>
      <c r="B5965" s="203"/>
      <c r="C5965" s="204"/>
      <c r="D5965" s="204"/>
      <c r="E5965" s="204"/>
      <c r="F5965" s="204"/>
      <c r="G5965" s="204"/>
      <c r="H5965" s="131"/>
      <c r="I5965" s="204"/>
      <c r="J5965" s="204"/>
      <c r="K5965" s="205"/>
      <c r="L5965" s="205"/>
      <c r="M5965" s="205"/>
      <c r="N5965" s="227">
        <f>Table7[[#This Row],[Drug Cost]]+Table7[[#This Row],[Drug Markup]]+Table7[[#This Row],[Drug Dispensing Fee]]</f>
        <v>0</v>
      </c>
      <c r="O5965" s="132"/>
      <c r="P5965" s="205">
        <f>Table7[[#This Row],[Total Drug Cost]]-Table7[[#This Row],[Total Third-party Pay]]</f>
        <v>0</v>
      </c>
      <c r="Q5965" s="205"/>
      <c r="R5965" s="70" t="e">
        <f>VLOOKUP(Table7[[#This Row],[Patient PHN]],'[1]MASTER LIST'!$C:$D,2,FALSE)</f>
        <v>#N/A</v>
      </c>
    </row>
    <row r="5966" spans="1:18" x14ac:dyDescent="0.25">
      <c r="A5966" s="202"/>
      <c r="B5966" s="203"/>
      <c r="C5966" s="204"/>
      <c r="D5966" s="204"/>
      <c r="E5966" s="204"/>
      <c r="F5966" s="204"/>
      <c r="G5966" s="204"/>
      <c r="H5966" s="131"/>
      <c r="I5966" s="204"/>
      <c r="J5966" s="204"/>
      <c r="K5966" s="205"/>
      <c r="L5966" s="205"/>
      <c r="M5966" s="205"/>
      <c r="N5966" s="227">
        <f>Table7[[#This Row],[Drug Cost]]+Table7[[#This Row],[Drug Markup]]+Table7[[#This Row],[Drug Dispensing Fee]]</f>
        <v>0</v>
      </c>
      <c r="O5966" s="132"/>
      <c r="P5966" s="205">
        <f>Table7[[#This Row],[Total Drug Cost]]-Table7[[#This Row],[Total Third-party Pay]]</f>
        <v>0</v>
      </c>
      <c r="Q5966" s="205"/>
      <c r="R5966" s="70" t="e">
        <f>VLOOKUP(Table7[[#This Row],[Patient PHN]],'[1]MASTER LIST'!$C:$D,2,FALSE)</f>
        <v>#N/A</v>
      </c>
    </row>
    <row r="5967" spans="1:18" x14ac:dyDescent="0.25">
      <c r="A5967" s="202"/>
      <c r="B5967" s="203"/>
      <c r="C5967" s="204"/>
      <c r="D5967" s="204"/>
      <c r="E5967" s="204"/>
      <c r="F5967" s="204"/>
      <c r="G5967" s="204"/>
      <c r="H5967" s="131"/>
      <c r="I5967" s="204"/>
      <c r="J5967" s="204"/>
      <c r="K5967" s="205"/>
      <c r="L5967" s="205"/>
      <c r="M5967" s="205"/>
      <c r="N5967" s="227">
        <f>Table7[[#This Row],[Drug Cost]]+Table7[[#This Row],[Drug Markup]]+Table7[[#This Row],[Drug Dispensing Fee]]</f>
        <v>0</v>
      </c>
      <c r="O5967" s="132"/>
      <c r="P5967" s="205">
        <f>Table7[[#This Row],[Total Drug Cost]]-Table7[[#This Row],[Total Third-party Pay]]</f>
        <v>0</v>
      </c>
      <c r="Q5967" s="205"/>
      <c r="R5967" s="70" t="e">
        <f>VLOOKUP(Table7[[#This Row],[Patient PHN]],'[1]MASTER LIST'!$C:$D,2,FALSE)</f>
        <v>#N/A</v>
      </c>
    </row>
    <row r="5968" spans="1:18" x14ac:dyDescent="0.25">
      <c r="A5968" s="202"/>
      <c r="B5968" s="203"/>
      <c r="C5968" s="204"/>
      <c r="D5968" s="204"/>
      <c r="E5968" s="204"/>
      <c r="F5968" s="204"/>
      <c r="G5968" s="204"/>
      <c r="H5968" s="131"/>
      <c r="I5968" s="204"/>
      <c r="J5968" s="204"/>
      <c r="K5968" s="205"/>
      <c r="L5968" s="205"/>
      <c r="M5968" s="205"/>
      <c r="N5968" s="227">
        <f>Table7[[#This Row],[Drug Cost]]+Table7[[#This Row],[Drug Markup]]+Table7[[#This Row],[Drug Dispensing Fee]]</f>
        <v>0</v>
      </c>
      <c r="O5968" s="132"/>
      <c r="P5968" s="205">
        <f>Table7[[#This Row],[Total Drug Cost]]-Table7[[#This Row],[Total Third-party Pay]]</f>
        <v>0</v>
      </c>
      <c r="Q5968" s="205"/>
      <c r="R5968" s="70" t="e">
        <f>VLOOKUP(Table7[[#This Row],[Patient PHN]],'[1]MASTER LIST'!$C:$D,2,FALSE)</f>
        <v>#N/A</v>
      </c>
    </row>
    <row r="5969" spans="1:18" x14ac:dyDescent="0.25">
      <c r="A5969" s="202"/>
      <c r="B5969" s="203"/>
      <c r="C5969" s="204"/>
      <c r="D5969" s="204"/>
      <c r="E5969" s="204"/>
      <c r="F5969" s="204"/>
      <c r="G5969" s="204"/>
      <c r="H5969" s="131"/>
      <c r="I5969" s="204"/>
      <c r="J5969" s="204"/>
      <c r="K5969" s="205"/>
      <c r="L5969" s="205"/>
      <c r="M5969" s="205"/>
      <c r="N5969" s="227">
        <f>Table7[[#This Row],[Drug Cost]]+Table7[[#This Row],[Drug Markup]]+Table7[[#This Row],[Drug Dispensing Fee]]</f>
        <v>0</v>
      </c>
      <c r="O5969" s="132"/>
      <c r="P5969" s="205">
        <f>Table7[[#This Row],[Total Drug Cost]]-Table7[[#This Row],[Total Third-party Pay]]</f>
        <v>0</v>
      </c>
      <c r="Q5969" s="205"/>
      <c r="R5969" s="70" t="e">
        <f>VLOOKUP(Table7[[#This Row],[Patient PHN]],'[1]MASTER LIST'!$C:$D,2,FALSE)</f>
        <v>#N/A</v>
      </c>
    </row>
    <row r="5970" spans="1:18" x14ac:dyDescent="0.25">
      <c r="A5970" s="202"/>
      <c r="B5970" s="203"/>
      <c r="C5970" s="204"/>
      <c r="D5970" s="204"/>
      <c r="E5970" s="204"/>
      <c r="F5970" s="204"/>
      <c r="G5970" s="204"/>
      <c r="H5970" s="131"/>
      <c r="I5970" s="204"/>
      <c r="J5970" s="204"/>
      <c r="K5970" s="205"/>
      <c r="L5970" s="205"/>
      <c r="M5970" s="205"/>
      <c r="N5970" s="227">
        <f>Table7[[#This Row],[Drug Cost]]+Table7[[#This Row],[Drug Markup]]+Table7[[#This Row],[Drug Dispensing Fee]]</f>
        <v>0</v>
      </c>
      <c r="O5970" s="132"/>
      <c r="P5970" s="205">
        <f>Table7[[#This Row],[Total Drug Cost]]-Table7[[#This Row],[Total Third-party Pay]]</f>
        <v>0</v>
      </c>
      <c r="Q5970" s="205"/>
      <c r="R5970" s="70" t="e">
        <f>VLOOKUP(Table7[[#This Row],[Patient PHN]],'[1]MASTER LIST'!$C:$D,2,FALSE)</f>
        <v>#N/A</v>
      </c>
    </row>
    <row r="5971" spans="1:18" x14ac:dyDescent="0.25">
      <c r="A5971" s="202"/>
      <c r="B5971" s="203"/>
      <c r="C5971" s="204"/>
      <c r="D5971" s="204"/>
      <c r="E5971" s="204"/>
      <c r="F5971" s="204"/>
      <c r="G5971" s="204"/>
      <c r="H5971" s="131"/>
      <c r="I5971" s="204"/>
      <c r="J5971" s="204"/>
      <c r="K5971" s="205"/>
      <c r="L5971" s="205"/>
      <c r="M5971" s="205"/>
      <c r="N5971" s="227">
        <f>Table7[[#This Row],[Drug Cost]]+Table7[[#This Row],[Drug Markup]]+Table7[[#This Row],[Drug Dispensing Fee]]</f>
        <v>0</v>
      </c>
      <c r="O5971" s="132"/>
      <c r="P5971" s="205">
        <f>Table7[[#This Row],[Total Drug Cost]]-Table7[[#This Row],[Total Third-party Pay]]</f>
        <v>0</v>
      </c>
      <c r="Q5971" s="205"/>
      <c r="R5971" s="70" t="e">
        <f>VLOOKUP(Table7[[#This Row],[Patient PHN]],'[1]MASTER LIST'!$C:$D,2,FALSE)</f>
        <v>#N/A</v>
      </c>
    </row>
    <row r="5972" spans="1:18" x14ac:dyDescent="0.25">
      <c r="A5972" s="202"/>
      <c r="B5972" s="203"/>
      <c r="C5972" s="204"/>
      <c r="D5972" s="204"/>
      <c r="E5972" s="204"/>
      <c r="F5972" s="204"/>
      <c r="G5972" s="204"/>
      <c r="H5972" s="131"/>
      <c r="I5972" s="204"/>
      <c r="J5972" s="204"/>
      <c r="K5972" s="205"/>
      <c r="L5972" s="205"/>
      <c r="M5972" s="205"/>
      <c r="N5972" s="227">
        <f>Table7[[#This Row],[Drug Cost]]+Table7[[#This Row],[Drug Markup]]+Table7[[#This Row],[Drug Dispensing Fee]]</f>
        <v>0</v>
      </c>
      <c r="O5972" s="132"/>
      <c r="P5972" s="205">
        <f>Table7[[#This Row],[Total Drug Cost]]-Table7[[#This Row],[Total Third-party Pay]]</f>
        <v>0</v>
      </c>
      <c r="Q5972" s="205"/>
      <c r="R5972" s="70" t="e">
        <f>VLOOKUP(Table7[[#This Row],[Patient PHN]],'[1]MASTER LIST'!$C:$D,2,FALSE)</f>
        <v>#N/A</v>
      </c>
    </row>
    <row r="5973" spans="1:18" x14ac:dyDescent="0.25">
      <c r="A5973" s="202"/>
      <c r="B5973" s="203"/>
      <c r="C5973" s="204"/>
      <c r="D5973" s="204"/>
      <c r="E5973" s="204"/>
      <c r="F5973" s="204"/>
      <c r="G5973" s="204"/>
      <c r="H5973" s="131"/>
      <c r="I5973" s="204"/>
      <c r="J5973" s="204"/>
      <c r="K5973" s="205"/>
      <c r="L5973" s="205"/>
      <c r="M5973" s="205"/>
      <c r="N5973" s="227">
        <f>Table7[[#This Row],[Drug Cost]]+Table7[[#This Row],[Drug Markup]]+Table7[[#This Row],[Drug Dispensing Fee]]</f>
        <v>0</v>
      </c>
      <c r="O5973" s="132"/>
      <c r="P5973" s="205">
        <f>Table7[[#This Row],[Total Drug Cost]]-Table7[[#This Row],[Total Third-party Pay]]</f>
        <v>0</v>
      </c>
      <c r="Q5973" s="205"/>
      <c r="R5973" s="70" t="e">
        <f>VLOOKUP(Table7[[#This Row],[Patient PHN]],'[1]MASTER LIST'!$C:$D,2,FALSE)</f>
        <v>#N/A</v>
      </c>
    </row>
    <row r="5974" spans="1:18" x14ac:dyDescent="0.25">
      <c r="A5974" s="202"/>
      <c r="B5974" s="203"/>
      <c r="C5974" s="204"/>
      <c r="D5974" s="204"/>
      <c r="E5974" s="204"/>
      <c r="F5974" s="204"/>
      <c r="G5974" s="204"/>
      <c r="H5974" s="131"/>
      <c r="I5974" s="204"/>
      <c r="J5974" s="204"/>
      <c r="K5974" s="205"/>
      <c r="L5974" s="205"/>
      <c r="M5974" s="205"/>
      <c r="N5974" s="227">
        <f>Table7[[#This Row],[Drug Cost]]+Table7[[#This Row],[Drug Markup]]+Table7[[#This Row],[Drug Dispensing Fee]]</f>
        <v>0</v>
      </c>
      <c r="O5974" s="132"/>
      <c r="P5974" s="205">
        <f>Table7[[#This Row],[Total Drug Cost]]-Table7[[#This Row],[Total Third-party Pay]]</f>
        <v>0</v>
      </c>
      <c r="Q5974" s="205"/>
      <c r="R5974" s="70" t="e">
        <f>VLOOKUP(Table7[[#This Row],[Patient PHN]],'[1]MASTER LIST'!$C:$D,2,FALSE)</f>
        <v>#N/A</v>
      </c>
    </row>
    <row r="5975" spans="1:18" x14ac:dyDescent="0.25">
      <c r="A5975" s="202"/>
      <c r="B5975" s="203"/>
      <c r="C5975" s="204"/>
      <c r="D5975" s="204"/>
      <c r="E5975" s="204"/>
      <c r="F5975" s="204"/>
      <c r="G5975" s="204"/>
      <c r="H5975" s="131"/>
      <c r="I5975" s="204"/>
      <c r="J5975" s="204"/>
      <c r="K5975" s="205"/>
      <c r="L5975" s="205"/>
      <c r="M5975" s="205"/>
      <c r="N5975" s="227">
        <f>Table7[[#This Row],[Drug Cost]]+Table7[[#This Row],[Drug Markup]]+Table7[[#This Row],[Drug Dispensing Fee]]</f>
        <v>0</v>
      </c>
      <c r="O5975" s="132"/>
      <c r="P5975" s="205">
        <f>Table7[[#This Row],[Total Drug Cost]]-Table7[[#This Row],[Total Third-party Pay]]</f>
        <v>0</v>
      </c>
      <c r="Q5975" s="205"/>
      <c r="R5975" s="70" t="e">
        <f>VLOOKUP(Table7[[#This Row],[Patient PHN]],'[1]MASTER LIST'!$C:$D,2,FALSE)</f>
        <v>#N/A</v>
      </c>
    </row>
    <row r="5976" spans="1:18" x14ac:dyDescent="0.25">
      <c r="A5976" s="202"/>
      <c r="B5976" s="203"/>
      <c r="C5976" s="204"/>
      <c r="D5976" s="204"/>
      <c r="E5976" s="204"/>
      <c r="F5976" s="204"/>
      <c r="G5976" s="204"/>
      <c r="H5976" s="131"/>
      <c r="I5976" s="204"/>
      <c r="J5976" s="204"/>
      <c r="K5976" s="205"/>
      <c r="L5976" s="205"/>
      <c r="M5976" s="205"/>
      <c r="N5976" s="227">
        <f>Table7[[#This Row],[Drug Cost]]+Table7[[#This Row],[Drug Markup]]+Table7[[#This Row],[Drug Dispensing Fee]]</f>
        <v>0</v>
      </c>
      <c r="O5976" s="132"/>
      <c r="P5976" s="205">
        <f>Table7[[#This Row],[Total Drug Cost]]-Table7[[#This Row],[Total Third-party Pay]]</f>
        <v>0</v>
      </c>
      <c r="Q5976" s="205"/>
      <c r="R5976" s="70" t="e">
        <f>VLOOKUP(Table7[[#This Row],[Patient PHN]],'[1]MASTER LIST'!$C:$D,2,FALSE)</f>
        <v>#N/A</v>
      </c>
    </row>
    <row r="5977" spans="1:18" x14ac:dyDescent="0.25">
      <c r="A5977" s="202"/>
      <c r="B5977" s="203"/>
      <c r="C5977" s="204"/>
      <c r="D5977" s="204"/>
      <c r="E5977" s="204"/>
      <c r="F5977" s="204"/>
      <c r="G5977" s="204"/>
      <c r="H5977" s="131"/>
      <c r="I5977" s="204"/>
      <c r="J5977" s="204"/>
      <c r="K5977" s="205"/>
      <c r="L5977" s="205"/>
      <c r="M5977" s="205"/>
      <c r="N5977" s="227">
        <f>Table7[[#This Row],[Drug Cost]]+Table7[[#This Row],[Drug Markup]]+Table7[[#This Row],[Drug Dispensing Fee]]</f>
        <v>0</v>
      </c>
      <c r="O5977" s="132"/>
      <c r="P5977" s="205">
        <f>Table7[[#This Row],[Total Drug Cost]]-Table7[[#This Row],[Total Third-party Pay]]</f>
        <v>0</v>
      </c>
      <c r="Q5977" s="205"/>
      <c r="R5977" s="70" t="e">
        <f>VLOOKUP(Table7[[#This Row],[Patient PHN]],'[1]MASTER LIST'!$C:$D,2,FALSE)</f>
        <v>#N/A</v>
      </c>
    </row>
    <row r="5978" spans="1:18" x14ac:dyDescent="0.25">
      <c r="A5978" s="202"/>
      <c r="B5978" s="203"/>
      <c r="C5978" s="204"/>
      <c r="D5978" s="204"/>
      <c r="E5978" s="204"/>
      <c r="F5978" s="204"/>
      <c r="G5978" s="204"/>
      <c r="H5978" s="131"/>
      <c r="I5978" s="204"/>
      <c r="J5978" s="204"/>
      <c r="K5978" s="205"/>
      <c r="L5978" s="205"/>
      <c r="M5978" s="205"/>
      <c r="N5978" s="227">
        <f>Table7[[#This Row],[Drug Cost]]+Table7[[#This Row],[Drug Markup]]+Table7[[#This Row],[Drug Dispensing Fee]]</f>
        <v>0</v>
      </c>
      <c r="O5978" s="132"/>
      <c r="P5978" s="205">
        <f>Table7[[#This Row],[Total Drug Cost]]-Table7[[#This Row],[Total Third-party Pay]]</f>
        <v>0</v>
      </c>
      <c r="Q5978" s="205"/>
      <c r="R5978" s="70" t="e">
        <f>VLOOKUP(Table7[[#This Row],[Patient PHN]],'[1]MASTER LIST'!$C:$D,2,FALSE)</f>
        <v>#N/A</v>
      </c>
    </row>
    <row r="5979" spans="1:18" x14ac:dyDescent="0.25">
      <c r="A5979" s="202"/>
      <c r="B5979" s="203"/>
      <c r="C5979" s="204"/>
      <c r="D5979" s="204"/>
      <c r="E5979" s="204"/>
      <c r="F5979" s="204"/>
      <c r="G5979" s="204"/>
      <c r="H5979" s="131"/>
      <c r="I5979" s="204"/>
      <c r="J5979" s="204"/>
      <c r="K5979" s="205"/>
      <c r="L5979" s="205"/>
      <c r="M5979" s="205"/>
      <c r="N5979" s="227">
        <f>Table7[[#This Row],[Drug Cost]]+Table7[[#This Row],[Drug Markup]]+Table7[[#This Row],[Drug Dispensing Fee]]</f>
        <v>0</v>
      </c>
      <c r="O5979" s="132"/>
      <c r="P5979" s="205">
        <f>Table7[[#This Row],[Total Drug Cost]]-Table7[[#This Row],[Total Third-party Pay]]</f>
        <v>0</v>
      </c>
      <c r="Q5979" s="205"/>
      <c r="R5979" s="70" t="e">
        <f>VLOOKUP(Table7[[#This Row],[Patient PHN]],'[1]MASTER LIST'!$C:$D,2,FALSE)</f>
        <v>#N/A</v>
      </c>
    </row>
    <row r="5980" spans="1:18" x14ac:dyDescent="0.25">
      <c r="A5980" s="202"/>
      <c r="B5980" s="203"/>
      <c r="C5980" s="204"/>
      <c r="D5980" s="204"/>
      <c r="E5980" s="204"/>
      <c r="F5980" s="204"/>
      <c r="G5980" s="204"/>
      <c r="H5980" s="131"/>
      <c r="I5980" s="204"/>
      <c r="J5980" s="204"/>
      <c r="K5980" s="205"/>
      <c r="L5980" s="205"/>
      <c r="M5980" s="205"/>
      <c r="N5980" s="227">
        <f>Table7[[#This Row],[Drug Cost]]+Table7[[#This Row],[Drug Markup]]+Table7[[#This Row],[Drug Dispensing Fee]]</f>
        <v>0</v>
      </c>
      <c r="O5980" s="132"/>
      <c r="P5980" s="205">
        <f>Table7[[#This Row],[Total Drug Cost]]-Table7[[#This Row],[Total Third-party Pay]]</f>
        <v>0</v>
      </c>
      <c r="Q5980" s="205"/>
      <c r="R5980" s="70" t="e">
        <f>VLOOKUP(Table7[[#This Row],[Patient PHN]],'[1]MASTER LIST'!$C:$D,2,FALSE)</f>
        <v>#N/A</v>
      </c>
    </row>
    <row r="5981" spans="1:18" x14ac:dyDescent="0.25">
      <c r="A5981" s="202"/>
      <c r="B5981" s="203"/>
      <c r="C5981" s="204"/>
      <c r="D5981" s="204"/>
      <c r="E5981" s="204"/>
      <c r="F5981" s="204"/>
      <c r="G5981" s="204"/>
      <c r="H5981" s="131"/>
      <c r="I5981" s="204"/>
      <c r="J5981" s="204"/>
      <c r="K5981" s="205"/>
      <c r="L5981" s="205"/>
      <c r="M5981" s="205"/>
      <c r="N5981" s="227">
        <f>Table7[[#This Row],[Drug Cost]]+Table7[[#This Row],[Drug Markup]]+Table7[[#This Row],[Drug Dispensing Fee]]</f>
        <v>0</v>
      </c>
      <c r="O5981" s="132"/>
      <c r="P5981" s="205">
        <f>Table7[[#This Row],[Total Drug Cost]]-Table7[[#This Row],[Total Third-party Pay]]</f>
        <v>0</v>
      </c>
      <c r="Q5981" s="205"/>
      <c r="R5981" s="70" t="e">
        <f>VLOOKUP(Table7[[#This Row],[Patient PHN]],'[1]MASTER LIST'!$C:$D,2,FALSE)</f>
        <v>#N/A</v>
      </c>
    </row>
    <row r="5982" spans="1:18" x14ac:dyDescent="0.25">
      <c r="A5982" s="202"/>
      <c r="B5982" s="203"/>
      <c r="C5982" s="204"/>
      <c r="D5982" s="204"/>
      <c r="E5982" s="204"/>
      <c r="F5982" s="204"/>
      <c r="G5982" s="204"/>
      <c r="H5982" s="131"/>
      <c r="I5982" s="204"/>
      <c r="J5982" s="204"/>
      <c r="K5982" s="205"/>
      <c r="L5982" s="205"/>
      <c r="M5982" s="205"/>
      <c r="N5982" s="227">
        <f>Table7[[#This Row],[Drug Cost]]+Table7[[#This Row],[Drug Markup]]+Table7[[#This Row],[Drug Dispensing Fee]]</f>
        <v>0</v>
      </c>
      <c r="O5982" s="132"/>
      <c r="P5982" s="205">
        <f>Table7[[#This Row],[Total Drug Cost]]-Table7[[#This Row],[Total Third-party Pay]]</f>
        <v>0</v>
      </c>
      <c r="Q5982" s="205"/>
      <c r="R5982" s="70" t="e">
        <f>VLOOKUP(Table7[[#This Row],[Patient PHN]],'[1]MASTER LIST'!$C:$D,2,FALSE)</f>
        <v>#N/A</v>
      </c>
    </row>
    <row r="5983" spans="1:18" x14ac:dyDescent="0.25">
      <c r="A5983" s="202"/>
      <c r="B5983" s="203"/>
      <c r="C5983" s="204"/>
      <c r="D5983" s="204"/>
      <c r="E5983" s="204"/>
      <c r="F5983" s="204"/>
      <c r="G5983" s="204"/>
      <c r="H5983" s="131"/>
      <c r="I5983" s="204"/>
      <c r="J5983" s="204"/>
      <c r="K5983" s="205"/>
      <c r="L5983" s="205"/>
      <c r="M5983" s="205"/>
      <c r="N5983" s="227">
        <f>Table7[[#This Row],[Drug Cost]]+Table7[[#This Row],[Drug Markup]]+Table7[[#This Row],[Drug Dispensing Fee]]</f>
        <v>0</v>
      </c>
      <c r="O5983" s="132"/>
      <c r="P5983" s="205">
        <f>Table7[[#This Row],[Total Drug Cost]]-Table7[[#This Row],[Total Third-party Pay]]</f>
        <v>0</v>
      </c>
      <c r="Q5983" s="205"/>
      <c r="R5983" s="70" t="e">
        <f>VLOOKUP(Table7[[#This Row],[Patient PHN]],'[1]MASTER LIST'!$C:$D,2,FALSE)</f>
        <v>#N/A</v>
      </c>
    </row>
    <row r="5984" spans="1:18" x14ac:dyDescent="0.25">
      <c r="A5984" s="202"/>
      <c r="B5984" s="203"/>
      <c r="C5984" s="204"/>
      <c r="D5984" s="204"/>
      <c r="E5984" s="204"/>
      <c r="F5984" s="204"/>
      <c r="G5984" s="204"/>
      <c r="H5984" s="131"/>
      <c r="I5984" s="204"/>
      <c r="J5984" s="204"/>
      <c r="K5984" s="205"/>
      <c r="L5984" s="205"/>
      <c r="M5984" s="205"/>
      <c r="N5984" s="227">
        <f>Table7[[#This Row],[Drug Cost]]+Table7[[#This Row],[Drug Markup]]+Table7[[#This Row],[Drug Dispensing Fee]]</f>
        <v>0</v>
      </c>
      <c r="O5984" s="132"/>
      <c r="P5984" s="205">
        <f>Table7[[#This Row],[Total Drug Cost]]-Table7[[#This Row],[Total Third-party Pay]]</f>
        <v>0</v>
      </c>
      <c r="Q5984" s="205"/>
      <c r="R5984" s="70" t="e">
        <f>VLOOKUP(Table7[[#This Row],[Patient PHN]],'[1]MASTER LIST'!$C:$D,2,FALSE)</f>
        <v>#N/A</v>
      </c>
    </row>
    <row r="5985" spans="1:18" x14ac:dyDescent="0.25">
      <c r="A5985" s="202"/>
      <c r="B5985" s="203"/>
      <c r="C5985" s="204"/>
      <c r="D5985" s="204"/>
      <c r="E5985" s="204"/>
      <c r="F5985" s="204"/>
      <c r="G5985" s="204"/>
      <c r="H5985" s="131"/>
      <c r="I5985" s="204"/>
      <c r="J5985" s="204"/>
      <c r="K5985" s="205"/>
      <c r="L5985" s="205"/>
      <c r="M5985" s="205"/>
      <c r="N5985" s="227">
        <f>Table7[[#This Row],[Drug Cost]]+Table7[[#This Row],[Drug Markup]]+Table7[[#This Row],[Drug Dispensing Fee]]</f>
        <v>0</v>
      </c>
      <c r="O5985" s="132"/>
      <c r="P5985" s="205">
        <f>Table7[[#This Row],[Total Drug Cost]]-Table7[[#This Row],[Total Third-party Pay]]</f>
        <v>0</v>
      </c>
      <c r="Q5985" s="205"/>
      <c r="R5985" s="70" t="e">
        <f>VLOOKUP(Table7[[#This Row],[Patient PHN]],'[1]MASTER LIST'!$C:$D,2,FALSE)</f>
        <v>#N/A</v>
      </c>
    </row>
    <row r="5986" spans="1:18" x14ac:dyDescent="0.25">
      <c r="A5986" s="202"/>
      <c r="B5986" s="203"/>
      <c r="C5986" s="204"/>
      <c r="D5986" s="204"/>
      <c r="E5986" s="204"/>
      <c r="F5986" s="204"/>
      <c r="G5986" s="204"/>
      <c r="H5986" s="131"/>
      <c r="I5986" s="204"/>
      <c r="J5986" s="204"/>
      <c r="K5986" s="205"/>
      <c r="L5986" s="205"/>
      <c r="M5986" s="205"/>
      <c r="N5986" s="227">
        <f>Table7[[#This Row],[Drug Cost]]+Table7[[#This Row],[Drug Markup]]+Table7[[#This Row],[Drug Dispensing Fee]]</f>
        <v>0</v>
      </c>
      <c r="O5986" s="132"/>
      <c r="P5986" s="205">
        <f>Table7[[#This Row],[Total Drug Cost]]-Table7[[#This Row],[Total Third-party Pay]]</f>
        <v>0</v>
      </c>
      <c r="Q5986" s="205"/>
      <c r="R5986" s="70" t="e">
        <f>VLOOKUP(Table7[[#This Row],[Patient PHN]],'[1]MASTER LIST'!$C:$D,2,FALSE)</f>
        <v>#N/A</v>
      </c>
    </row>
    <row r="5987" spans="1:18" x14ac:dyDescent="0.25">
      <c r="A5987" s="202"/>
      <c r="B5987" s="203"/>
      <c r="C5987" s="204"/>
      <c r="D5987" s="204"/>
      <c r="E5987" s="204"/>
      <c r="F5987" s="204"/>
      <c r="G5987" s="204"/>
      <c r="H5987" s="131"/>
      <c r="I5987" s="204"/>
      <c r="J5987" s="204"/>
      <c r="K5987" s="205"/>
      <c r="L5987" s="205"/>
      <c r="M5987" s="205"/>
      <c r="N5987" s="227">
        <f>Table7[[#This Row],[Drug Cost]]+Table7[[#This Row],[Drug Markup]]+Table7[[#This Row],[Drug Dispensing Fee]]</f>
        <v>0</v>
      </c>
      <c r="O5987" s="132"/>
      <c r="P5987" s="205">
        <f>Table7[[#This Row],[Total Drug Cost]]-Table7[[#This Row],[Total Third-party Pay]]</f>
        <v>0</v>
      </c>
      <c r="Q5987" s="205"/>
      <c r="R5987" s="70" t="e">
        <f>VLOOKUP(Table7[[#This Row],[Patient PHN]],'[1]MASTER LIST'!$C:$D,2,FALSE)</f>
        <v>#N/A</v>
      </c>
    </row>
    <row r="5988" spans="1:18" x14ac:dyDescent="0.25">
      <c r="A5988" s="202"/>
      <c r="B5988" s="203"/>
      <c r="C5988" s="204"/>
      <c r="D5988" s="204"/>
      <c r="E5988" s="204"/>
      <c r="F5988" s="204"/>
      <c r="G5988" s="204"/>
      <c r="H5988" s="131"/>
      <c r="I5988" s="204"/>
      <c r="J5988" s="204"/>
      <c r="K5988" s="205"/>
      <c r="L5988" s="205"/>
      <c r="M5988" s="205"/>
      <c r="N5988" s="227">
        <f>Table7[[#This Row],[Drug Cost]]+Table7[[#This Row],[Drug Markup]]+Table7[[#This Row],[Drug Dispensing Fee]]</f>
        <v>0</v>
      </c>
      <c r="O5988" s="132"/>
      <c r="P5988" s="205">
        <f>Table7[[#This Row],[Total Drug Cost]]-Table7[[#This Row],[Total Third-party Pay]]</f>
        <v>0</v>
      </c>
      <c r="Q5988" s="205"/>
      <c r="R5988" s="70" t="e">
        <f>VLOOKUP(Table7[[#This Row],[Patient PHN]],'[1]MASTER LIST'!$C:$D,2,FALSE)</f>
        <v>#N/A</v>
      </c>
    </row>
    <row r="5989" spans="1:18" x14ac:dyDescent="0.25">
      <c r="A5989" s="202"/>
      <c r="B5989" s="203"/>
      <c r="C5989" s="204"/>
      <c r="D5989" s="204"/>
      <c r="E5989" s="204"/>
      <c r="F5989" s="204"/>
      <c r="G5989" s="204"/>
      <c r="H5989" s="131"/>
      <c r="I5989" s="204"/>
      <c r="J5989" s="204"/>
      <c r="K5989" s="205"/>
      <c r="L5989" s="205"/>
      <c r="M5989" s="205"/>
      <c r="N5989" s="227">
        <f>Table7[[#This Row],[Drug Cost]]+Table7[[#This Row],[Drug Markup]]+Table7[[#This Row],[Drug Dispensing Fee]]</f>
        <v>0</v>
      </c>
      <c r="O5989" s="132"/>
      <c r="P5989" s="205">
        <f>Table7[[#This Row],[Total Drug Cost]]-Table7[[#This Row],[Total Third-party Pay]]</f>
        <v>0</v>
      </c>
      <c r="Q5989" s="205"/>
      <c r="R5989" s="70" t="e">
        <f>VLOOKUP(Table7[[#This Row],[Patient PHN]],'[1]MASTER LIST'!$C:$D,2,FALSE)</f>
        <v>#N/A</v>
      </c>
    </row>
    <row r="5990" spans="1:18" x14ac:dyDescent="0.25">
      <c r="A5990" s="202"/>
      <c r="B5990" s="203"/>
      <c r="C5990" s="204"/>
      <c r="D5990" s="204"/>
      <c r="E5990" s="204"/>
      <c r="F5990" s="204"/>
      <c r="G5990" s="204"/>
      <c r="H5990" s="131"/>
      <c r="I5990" s="204"/>
      <c r="J5990" s="204"/>
      <c r="K5990" s="205"/>
      <c r="L5990" s="205"/>
      <c r="M5990" s="205"/>
      <c r="N5990" s="227">
        <f>Table7[[#This Row],[Drug Cost]]+Table7[[#This Row],[Drug Markup]]+Table7[[#This Row],[Drug Dispensing Fee]]</f>
        <v>0</v>
      </c>
      <c r="O5990" s="132"/>
      <c r="P5990" s="205">
        <f>Table7[[#This Row],[Total Drug Cost]]-Table7[[#This Row],[Total Third-party Pay]]</f>
        <v>0</v>
      </c>
      <c r="Q5990" s="205"/>
      <c r="R5990" s="70" t="e">
        <f>VLOOKUP(Table7[[#This Row],[Patient PHN]],'[1]MASTER LIST'!$C:$D,2,FALSE)</f>
        <v>#N/A</v>
      </c>
    </row>
    <row r="5991" spans="1:18" x14ac:dyDescent="0.25">
      <c r="A5991" s="202"/>
      <c r="B5991" s="203"/>
      <c r="C5991" s="204"/>
      <c r="D5991" s="204"/>
      <c r="E5991" s="204"/>
      <c r="F5991" s="204"/>
      <c r="G5991" s="204"/>
      <c r="H5991" s="131"/>
      <c r="I5991" s="204"/>
      <c r="J5991" s="204"/>
      <c r="K5991" s="205"/>
      <c r="L5991" s="205"/>
      <c r="M5991" s="205"/>
      <c r="N5991" s="227">
        <f>Table7[[#This Row],[Drug Cost]]+Table7[[#This Row],[Drug Markup]]+Table7[[#This Row],[Drug Dispensing Fee]]</f>
        <v>0</v>
      </c>
      <c r="O5991" s="132"/>
      <c r="P5991" s="205">
        <f>Table7[[#This Row],[Total Drug Cost]]-Table7[[#This Row],[Total Third-party Pay]]</f>
        <v>0</v>
      </c>
      <c r="Q5991" s="205"/>
      <c r="R5991" s="70" t="e">
        <f>VLOOKUP(Table7[[#This Row],[Patient PHN]],'[1]MASTER LIST'!$C:$D,2,FALSE)</f>
        <v>#N/A</v>
      </c>
    </row>
    <row r="5992" spans="1:18" x14ac:dyDescent="0.25">
      <c r="A5992" s="202"/>
      <c r="B5992" s="203"/>
      <c r="C5992" s="204"/>
      <c r="D5992" s="204"/>
      <c r="E5992" s="204"/>
      <c r="F5992" s="204"/>
      <c r="G5992" s="204"/>
      <c r="H5992" s="131"/>
      <c r="I5992" s="204"/>
      <c r="J5992" s="204"/>
      <c r="K5992" s="205"/>
      <c r="L5992" s="205"/>
      <c r="M5992" s="205"/>
      <c r="N5992" s="227">
        <f>Table7[[#This Row],[Drug Cost]]+Table7[[#This Row],[Drug Markup]]+Table7[[#This Row],[Drug Dispensing Fee]]</f>
        <v>0</v>
      </c>
      <c r="O5992" s="132"/>
      <c r="P5992" s="205">
        <f>Table7[[#This Row],[Total Drug Cost]]-Table7[[#This Row],[Total Third-party Pay]]</f>
        <v>0</v>
      </c>
      <c r="Q5992" s="205"/>
      <c r="R5992" s="70" t="e">
        <f>VLOOKUP(Table7[[#This Row],[Patient PHN]],'[1]MASTER LIST'!$C:$D,2,FALSE)</f>
        <v>#N/A</v>
      </c>
    </row>
    <row r="5993" spans="1:18" x14ac:dyDescent="0.25">
      <c r="A5993" s="202"/>
      <c r="B5993" s="203"/>
      <c r="C5993" s="204"/>
      <c r="D5993" s="204"/>
      <c r="E5993" s="204"/>
      <c r="F5993" s="204"/>
      <c r="G5993" s="204"/>
      <c r="H5993" s="131"/>
      <c r="I5993" s="204"/>
      <c r="J5993" s="204"/>
      <c r="K5993" s="205"/>
      <c r="L5993" s="205"/>
      <c r="M5993" s="205"/>
      <c r="N5993" s="227">
        <f>Table7[[#This Row],[Drug Cost]]+Table7[[#This Row],[Drug Markup]]+Table7[[#This Row],[Drug Dispensing Fee]]</f>
        <v>0</v>
      </c>
      <c r="O5993" s="132"/>
      <c r="P5993" s="205">
        <f>Table7[[#This Row],[Total Drug Cost]]-Table7[[#This Row],[Total Third-party Pay]]</f>
        <v>0</v>
      </c>
      <c r="Q5993" s="205"/>
      <c r="R5993" s="70" t="e">
        <f>VLOOKUP(Table7[[#This Row],[Patient PHN]],'[1]MASTER LIST'!$C:$D,2,FALSE)</f>
        <v>#N/A</v>
      </c>
    </row>
    <row r="5994" spans="1:18" x14ac:dyDescent="0.25">
      <c r="A5994" s="202"/>
      <c r="B5994" s="203"/>
      <c r="C5994" s="204"/>
      <c r="D5994" s="204"/>
      <c r="E5994" s="204"/>
      <c r="F5994" s="204"/>
      <c r="G5994" s="204"/>
      <c r="H5994" s="131"/>
      <c r="I5994" s="204"/>
      <c r="J5994" s="204"/>
      <c r="K5994" s="205"/>
      <c r="L5994" s="205"/>
      <c r="M5994" s="205"/>
      <c r="N5994" s="227">
        <f>Table7[[#This Row],[Drug Cost]]+Table7[[#This Row],[Drug Markup]]+Table7[[#This Row],[Drug Dispensing Fee]]</f>
        <v>0</v>
      </c>
      <c r="O5994" s="132"/>
      <c r="P5994" s="205">
        <f>Table7[[#This Row],[Total Drug Cost]]-Table7[[#This Row],[Total Third-party Pay]]</f>
        <v>0</v>
      </c>
      <c r="Q5994" s="205"/>
      <c r="R5994" s="70" t="e">
        <f>VLOOKUP(Table7[[#This Row],[Patient PHN]],'[1]MASTER LIST'!$C:$D,2,FALSE)</f>
        <v>#N/A</v>
      </c>
    </row>
    <row r="5995" spans="1:18" x14ac:dyDescent="0.25">
      <c r="A5995" s="202"/>
      <c r="B5995" s="203"/>
      <c r="C5995" s="204"/>
      <c r="D5995" s="204"/>
      <c r="E5995" s="204"/>
      <c r="F5995" s="204"/>
      <c r="G5995" s="204"/>
      <c r="H5995" s="131"/>
      <c r="I5995" s="204"/>
      <c r="J5995" s="204"/>
      <c r="K5995" s="205"/>
      <c r="L5995" s="205"/>
      <c r="M5995" s="205"/>
      <c r="N5995" s="227">
        <f>Table7[[#This Row],[Drug Cost]]+Table7[[#This Row],[Drug Markup]]+Table7[[#This Row],[Drug Dispensing Fee]]</f>
        <v>0</v>
      </c>
      <c r="O5995" s="132"/>
      <c r="P5995" s="205">
        <f>Table7[[#This Row],[Total Drug Cost]]-Table7[[#This Row],[Total Third-party Pay]]</f>
        <v>0</v>
      </c>
      <c r="Q5995" s="205"/>
      <c r="R5995" s="70" t="e">
        <f>VLOOKUP(Table7[[#This Row],[Patient PHN]],'[1]MASTER LIST'!$C:$D,2,FALSE)</f>
        <v>#N/A</v>
      </c>
    </row>
    <row r="5996" spans="1:18" x14ac:dyDescent="0.25">
      <c r="A5996" s="202"/>
      <c r="B5996" s="203"/>
      <c r="C5996" s="204"/>
      <c r="D5996" s="204"/>
      <c r="E5996" s="204"/>
      <c r="F5996" s="204"/>
      <c r="G5996" s="204"/>
      <c r="H5996" s="131"/>
      <c r="I5996" s="204"/>
      <c r="J5996" s="204"/>
      <c r="K5996" s="205"/>
      <c r="L5996" s="205"/>
      <c r="M5996" s="205"/>
      <c r="N5996" s="227">
        <f>Table7[[#This Row],[Drug Cost]]+Table7[[#This Row],[Drug Markup]]+Table7[[#This Row],[Drug Dispensing Fee]]</f>
        <v>0</v>
      </c>
      <c r="O5996" s="132"/>
      <c r="P5996" s="205">
        <f>Table7[[#This Row],[Total Drug Cost]]-Table7[[#This Row],[Total Third-party Pay]]</f>
        <v>0</v>
      </c>
      <c r="Q5996" s="205"/>
      <c r="R5996" s="70" t="e">
        <f>VLOOKUP(Table7[[#This Row],[Patient PHN]],'[1]MASTER LIST'!$C:$D,2,FALSE)</f>
        <v>#N/A</v>
      </c>
    </row>
    <row r="5997" spans="1:18" x14ac:dyDescent="0.25">
      <c r="A5997" s="202"/>
      <c r="B5997" s="203"/>
      <c r="C5997" s="204"/>
      <c r="D5997" s="204"/>
      <c r="E5997" s="204"/>
      <c r="F5997" s="204"/>
      <c r="G5997" s="204"/>
      <c r="H5997" s="131"/>
      <c r="I5997" s="204"/>
      <c r="J5997" s="204"/>
      <c r="K5997" s="205"/>
      <c r="L5997" s="205"/>
      <c r="M5997" s="205"/>
      <c r="N5997" s="227">
        <f>Table7[[#This Row],[Drug Cost]]+Table7[[#This Row],[Drug Markup]]+Table7[[#This Row],[Drug Dispensing Fee]]</f>
        <v>0</v>
      </c>
      <c r="O5997" s="132"/>
      <c r="P5997" s="205">
        <f>Table7[[#This Row],[Total Drug Cost]]-Table7[[#This Row],[Total Third-party Pay]]</f>
        <v>0</v>
      </c>
      <c r="Q5997" s="205"/>
      <c r="R5997" s="70" t="e">
        <f>VLOOKUP(Table7[[#This Row],[Patient PHN]],'[1]MASTER LIST'!$C:$D,2,FALSE)</f>
        <v>#N/A</v>
      </c>
    </row>
    <row r="5998" spans="1:18" x14ac:dyDescent="0.25">
      <c r="A5998" s="202"/>
      <c r="B5998" s="203"/>
      <c r="C5998" s="204"/>
      <c r="D5998" s="204"/>
      <c r="E5998" s="204"/>
      <c r="F5998" s="204"/>
      <c r="G5998" s="204"/>
      <c r="H5998" s="131"/>
      <c r="I5998" s="204"/>
      <c r="J5998" s="204"/>
      <c r="K5998" s="205"/>
      <c r="L5998" s="205"/>
      <c r="M5998" s="205"/>
      <c r="N5998" s="227">
        <f>Table7[[#This Row],[Drug Cost]]+Table7[[#This Row],[Drug Markup]]+Table7[[#This Row],[Drug Dispensing Fee]]</f>
        <v>0</v>
      </c>
      <c r="O5998" s="132"/>
      <c r="P5998" s="205">
        <f>Table7[[#This Row],[Total Drug Cost]]-Table7[[#This Row],[Total Third-party Pay]]</f>
        <v>0</v>
      </c>
      <c r="Q5998" s="205"/>
      <c r="R5998" s="70" t="e">
        <f>VLOOKUP(Table7[[#This Row],[Patient PHN]],'[1]MASTER LIST'!$C:$D,2,FALSE)</f>
        <v>#N/A</v>
      </c>
    </row>
    <row r="5999" spans="1:18" x14ac:dyDescent="0.25">
      <c r="A5999" s="202"/>
      <c r="B5999" s="203"/>
      <c r="C5999" s="204"/>
      <c r="D5999" s="204"/>
      <c r="E5999" s="204"/>
      <c r="F5999" s="204"/>
      <c r="G5999" s="204"/>
      <c r="H5999" s="131"/>
      <c r="I5999" s="204"/>
      <c r="J5999" s="204"/>
      <c r="K5999" s="205"/>
      <c r="L5999" s="205"/>
      <c r="M5999" s="205"/>
      <c r="N5999" s="227">
        <f>Table7[[#This Row],[Drug Cost]]+Table7[[#This Row],[Drug Markup]]+Table7[[#This Row],[Drug Dispensing Fee]]</f>
        <v>0</v>
      </c>
      <c r="O5999" s="132"/>
      <c r="P5999" s="205">
        <f>Table7[[#This Row],[Total Drug Cost]]-Table7[[#This Row],[Total Third-party Pay]]</f>
        <v>0</v>
      </c>
      <c r="Q5999" s="205"/>
      <c r="R5999" s="70" t="e">
        <f>VLOOKUP(Table7[[#This Row],[Patient PHN]],'[1]MASTER LIST'!$C:$D,2,FALSE)</f>
        <v>#N/A</v>
      </c>
    </row>
    <row r="6000" spans="1:18" x14ac:dyDescent="0.25">
      <c r="A6000" s="202"/>
      <c r="B6000" s="203"/>
      <c r="C6000" s="204"/>
      <c r="D6000" s="204"/>
      <c r="E6000" s="204"/>
      <c r="F6000" s="204"/>
      <c r="G6000" s="204"/>
      <c r="H6000" s="131"/>
      <c r="I6000" s="204"/>
      <c r="J6000" s="204"/>
      <c r="K6000" s="205"/>
      <c r="L6000" s="205"/>
      <c r="M6000" s="205"/>
      <c r="N6000" s="227">
        <f>Table7[[#This Row],[Drug Cost]]+Table7[[#This Row],[Drug Markup]]+Table7[[#This Row],[Drug Dispensing Fee]]</f>
        <v>0</v>
      </c>
      <c r="O6000" s="132"/>
      <c r="P6000" s="205">
        <f>Table7[[#This Row],[Total Drug Cost]]-Table7[[#This Row],[Total Third-party Pay]]</f>
        <v>0</v>
      </c>
      <c r="Q6000" s="205"/>
      <c r="R6000" s="70" t="e">
        <f>VLOOKUP(Table7[[#This Row],[Patient PHN]],'[1]MASTER LIST'!$C:$D,2,FALSE)</f>
        <v>#N/A</v>
      </c>
    </row>
  </sheetData>
  <sheetProtection algorithmName="SHA-512" hashValue="BkO1JCZwdNDFm53afYts5fcMeSk9MmGhZ+/ivcbDDtTmMviIR9dwzYizJ/4rowZt1gzxsun7FkpKM+SAtUAWxg==" saltValue="+9Qc7huos8eRIPTl/cyqoQ==" spinCount="100000" sheet="1" selectLockedCells="1"/>
  <protectedRanges>
    <protectedRange algorithmName="SHA-512" hashValue="OzqG3Jz4h5LNPb2OUZLZlgA5qPez8D6Zte9mrwEmT/cexnV5SJhP1f9fxnILUhiGfDE7c5xZAdkEwPuqXk4MqQ==" saltValue="kuRZQAg99b1KAhMBb3HU2A==" spinCount="100000" sqref="B4 K4:P4" name="Range1"/>
  </protectedRanges>
  <mergeCells count="2">
    <mergeCell ref="L3:P3"/>
    <mergeCell ref="O5:P5"/>
  </mergeCells>
  <conditionalFormatting sqref="Q4">
    <cfRule type="expression" dxfId="0" priority="1">
      <formula>$Q$4=FALSE</formula>
    </cfRule>
  </conditionalFormatting>
  <pageMargins left="0.7" right="0.7" top="0.75" bottom="0.75" header="0.3" footer="0.3"/>
  <pageSetup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5" tint="-0.249977111117893"/>
  </sheetPr>
  <dimension ref="A1:I299"/>
  <sheetViews>
    <sheetView zoomScale="85" zoomScaleNormal="85" workbookViewId="0">
      <selection activeCell="A7" sqref="A7"/>
    </sheetView>
  </sheetViews>
  <sheetFormatPr defaultColWidth="8.85546875" defaultRowHeight="12.75" x14ac:dyDescent="0.2"/>
  <cols>
    <col min="1" max="1" width="13" style="133" customWidth="1"/>
    <col min="2" max="2" width="21" style="133" customWidth="1"/>
    <col min="3" max="3" width="21.85546875" style="139" customWidth="1"/>
    <col min="4" max="4" width="13.85546875" style="133" customWidth="1"/>
    <col min="5" max="5" width="25.140625" style="133" customWidth="1"/>
    <col min="6" max="6" width="47.5703125" style="133" customWidth="1"/>
    <col min="7" max="8" width="10.85546875" style="133" customWidth="1"/>
    <col min="9" max="9" width="22.42578125" style="5" customWidth="1"/>
    <col min="10" max="10" width="11.5703125" style="5" customWidth="1"/>
    <col min="11" max="11" width="14.42578125" style="5" customWidth="1"/>
    <col min="12" max="16384" width="8.85546875" style="5"/>
  </cols>
  <sheetData>
    <row r="1" spans="1:9" s="1" customFormat="1" ht="66" customHeight="1" x14ac:dyDescent="0.25">
      <c r="A1" s="3" t="s">
        <v>124</v>
      </c>
      <c r="C1" s="24"/>
    </row>
    <row r="2" spans="1:9" s="1" customFormat="1" ht="26.1" customHeight="1" x14ac:dyDescent="0.35">
      <c r="A2" s="10" t="s">
        <v>145</v>
      </c>
      <c r="C2" s="24"/>
      <c r="F2" s="48"/>
      <c r="H2" s="53" t="s">
        <v>146</v>
      </c>
      <c r="I2" s="50">
        <f>I4*Finance!E1+I3*Finance!E1</f>
        <v>0</v>
      </c>
    </row>
    <row r="3" spans="1:9" s="1" customFormat="1" ht="61.35" customHeight="1" x14ac:dyDescent="0.3">
      <c r="B3" s="46" t="s">
        <v>126</v>
      </c>
      <c r="C3" s="25" t="s">
        <v>147</v>
      </c>
      <c r="F3" s="39"/>
      <c r="H3" s="53" t="s">
        <v>148</v>
      </c>
      <c r="I3" s="51">
        <f>B4-I4</f>
        <v>0</v>
      </c>
    </row>
    <row r="4" spans="1:9" s="2" customFormat="1" ht="38.450000000000003" customHeight="1" x14ac:dyDescent="0.3">
      <c r="A4" s="8" t="s">
        <v>128</v>
      </c>
      <c r="B4" s="47" cm="1">
        <f t="array" ref="B4">SUM(IF(FREQUENCY(IF(A7:A299&lt;&gt;"", MATCH(A7:A299, A7:A299, 0)), ROW(A7:A299)-ROW(A7)+1), 1))</f>
        <v>0</v>
      </c>
      <c r="C4" s="26"/>
      <c r="D4" s="40"/>
      <c r="E4" s="40"/>
      <c r="F4" s="49"/>
      <c r="G4" s="40"/>
      <c r="H4" s="53" t="s">
        <v>149</v>
      </c>
      <c r="I4" s="52" cm="1">
        <f t="array" ref="I4">IF(G7="",0,COUNTA(_xlfn.UNIQUE(_xlfn._xlws.FILTER(A7:A299,ISNUMBER(SEARCH("Del",G7:G299))))))</f>
        <v>0</v>
      </c>
    </row>
    <row r="5" spans="1:9" x14ac:dyDescent="0.2">
      <c r="A5" s="5"/>
      <c r="B5" s="5"/>
      <c r="C5" s="27"/>
      <c r="D5" s="5"/>
      <c r="E5" s="5"/>
      <c r="F5" s="5"/>
      <c r="G5" s="5"/>
      <c r="H5" s="5"/>
    </row>
    <row r="6" spans="1:9" s="7" customFormat="1" ht="65.099999999999994" customHeight="1" x14ac:dyDescent="0.2">
      <c r="A6" s="34" t="s">
        <v>150</v>
      </c>
      <c r="B6" s="35" t="s">
        <v>151</v>
      </c>
      <c r="C6" s="34" t="s">
        <v>132</v>
      </c>
      <c r="D6" s="34" t="s">
        <v>134</v>
      </c>
      <c r="E6" s="34" t="s">
        <v>152</v>
      </c>
      <c r="F6" s="34" t="s">
        <v>153</v>
      </c>
      <c r="G6" s="34" t="s">
        <v>154</v>
      </c>
      <c r="H6" s="34" t="s">
        <v>143</v>
      </c>
    </row>
    <row r="7" spans="1:9" s="7" customFormat="1" ht="15" x14ac:dyDescent="0.2">
      <c r="A7" s="211"/>
      <c r="B7" s="134"/>
      <c r="C7" s="124"/>
      <c r="D7" s="125"/>
      <c r="E7" s="124"/>
      <c r="F7" s="125"/>
      <c r="G7" s="125"/>
      <c r="H7" s="125"/>
    </row>
    <row r="8" spans="1:9" s="6" customFormat="1" ht="15" x14ac:dyDescent="0.25">
      <c r="A8" s="211"/>
      <c r="B8" s="134"/>
      <c r="C8" s="124"/>
      <c r="D8" s="125"/>
      <c r="E8" s="124"/>
      <c r="F8" s="125"/>
      <c r="G8" s="125"/>
      <c r="H8" s="125"/>
    </row>
    <row r="9" spans="1:9" s="6" customFormat="1" ht="15" x14ac:dyDescent="0.25">
      <c r="A9" s="211"/>
      <c r="B9" s="134"/>
      <c r="C9" s="124"/>
      <c r="D9" s="125"/>
      <c r="E9" s="124"/>
      <c r="F9" s="125"/>
      <c r="G9" s="125"/>
      <c r="H9" s="125"/>
    </row>
    <row r="10" spans="1:9" s="6" customFormat="1" ht="15" x14ac:dyDescent="0.25">
      <c r="A10" s="211"/>
      <c r="B10" s="134"/>
      <c r="C10" s="124"/>
      <c r="D10" s="125"/>
      <c r="E10" s="124"/>
      <c r="F10" s="125"/>
      <c r="G10" s="125"/>
      <c r="H10" s="125"/>
    </row>
    <row r="11" spans="1:9" s="6" customFormat="1" ht="15" x14ac:dyDescent="0.25">
      <c r="A11" s="211"/>
      <c r="B11" s="134"/>
      <c r="C11" s="124"/>
      <c r="D11" s="125"/>
      <c r="E11" s="124"/>
      <c r="F11" s="125"/>
      <c r="G11" s="125"/>
      <c r="H11" s="125"/>
    </row>
    <row r="12" spans="1:9" s="6" customFormat="1" ht="15" x14ac:dyDescent="0.25">
      <c r="A12" s="211"/>
      <c r="B12" s="134"/>
      <c r="C12" s="125"/>
      <c r="D12" s="125"/>
      <c r="E12" s="124"/>
      <c r="F12" s="125"/>
      <c r="G12" s="125"/>
      <c r="H12" s="125"/>
    </row>
    <row r="13" spans="1:9" ht="15" x14ac:dyDescent="0.2">
      <c r="A13" s="211"/>
      <c r="B13" s="134"/>
      <c r="C13" s="125"/>
      <c r="D13" s="125"/>
      <c r="E13" s="124"/>
      <c r="F13" s="125"/>
      <c r="G13" s="125"/>
      <c r="H13" s="125"/>
    </row>
    <row r="14" spans="1:9" ht="15" x14ac:dyDescent="0.2">
      <c r="A14" s="211"/>
      <c r="B14" s="134"/>
      <c r="C14" s="124"/>
      <c r="D14" s="125"/>
      <c r="E14" s="124"/>
      <c r="F14" s="125"/>
      <c r="G14" s="125"/>
      <c r="H14" s="125"/>
    </row>
    <row r="15" spans="1:9" ht="15" x14ac:dyDescent="0.2">
      <c r="A15" s="211"/>
      <c r="B15" s="134"/>
      <c r="C15" s="124"/>
      <c r="D15" s="125"/>
      <c r="E15" s="124"/>
      <c r="F15" s="125"/>
      <c r="G15" s="125"/>
      <c r="H15" s="125"/>
    </row>
    <row r="16" spans="1:9" ht="15" x14ac:dyDescent="0.2">
      <c r="A16" s="211"/>
      <c r="B16" s="134"/>
      <c r="C16" s="124"/>
      <c r="D16" s="125"/>
      <c r="E16" s="124"/>
      <c r="F16" s="125"/>
      <c r="G16" s="125"/>
      <c r="H16" s="125"/>
    </row>
    <row r="17" spans="1:8" ht="15" x14ac:dyDescent="0.2">
      <c r="A17" s="211"/>
      <c r="B17" s="134"/>
      <c r="C17" s="124"/>
      <c r="D17" s="125"/>
      <c r="E17" s="124"/>
      <c r="F17" s="125"/>
      <c r="G17" s="125"/>
      <c r="H17" s="125"/>
    </row>
    <row r="18" spans="1:8" ht="15" x14ac:dyDescent="0.2">
      <c r="A18" s="211"/>
      <c r="B18" s="134"/>
      <c r="C18" s="124"/>
      <c r="D18" s="125"/>
      <c r="E18" s="124"/>
      <c r="F18" s="125"/>
      <c r="G18" s="125"/>
      <c r="H18" s="125"/>
    </row>
    <row r="19" spans="1:8" ht="15" x14ac:dyDescent="0.2">
      <c r="A19" s="206"/>
      <c r="B19" s="135"/>
      <c r="C19" s="136"/>
      <c r="D19" s="136"/>
      <c r="E19" s="136"/>
      <c r="F19" s="125"/>
      <c r="G19" s="125"/>
      <c r="H19" s="125"/>
    </row>
    <row r="20" spans="1:8" ht="15" x14ac:dyDescent="0.2">
      <c r="A20" s="211"/>
      <c r="B20" s="134"/>
      <c r="C20" s="124"/>
      <c r="D20" s="124"/>
      <c r="E20" s="124"/>
      <c r="F20" s="125"/>
      <c r="G20" s="125"/>
      <c r="H20" s="125"/>
    </row>
    <row r="21" spans="1:8" ht="15" x14ac:dyDescent="0.2">
      <c r="A21" s="211"/>
      <c r="B21" s="134"/>
      <c r="C21" s="124"/>
      <c r="D21" s="124"/>
      <c r="E21" s="124"/>
      <c r="F21" s="125"/>
      <c r="G21" s="125"/>
      <c r="H21" s="125"/>
    </row>
    <row r="22" spans="1:8" ht="15" x14ac:dyDescent="0.2">
      <c r="A22" s="211"/>
      <c r="B22" s="134"/>
      <c r="C22" s="124"/>
      <c r="D22" s="124"/>
      <c r="E22" s="124"/>
      <c r="F22" s="125"/>
      <c r="G22" s="125"/>
      <c r="H22" s="125"/>
    </row>
    <row r="23" spans="1:8" ht="15" x14ac:dyDescent="0.2">
      <c r="A23" s="211"/>
      <c r="B23" s="134"/>
      <c r="C23" s="124"/>
      <c r="D23" s="124"/>
      <c r="E23" s="124"/>
      <c r="F23" s="125"/>
      <c r="G23" s="125"/>
      <c r="H23" s="125"/>
    </row>
    <row r="24" spans="1:8" ht="15" x14ac:dyDescent="0.2">
      <c r="A24" s="211"/>
      <c r="B24" s="134"/>
      <c r="C24" s="124"/>
      <c r="D24" s="124"/>
      <c r="E24" s="124"/>
      <c r="F24" s="125"/>
      <c r="G24" s="125"/>
      <c r="H24" s="125"/>
    </row>
    <row r="25" spans="1:8" ht="15" x14ac:dyDescent="0.2">
      <c r="A25" s="211"/>
      <c r="B25" s="134"/>
      <c r="C25" s="124"/>
      <c r="D25" s="124"/>
      <c r="E25" s="124"/>
      <c r="F25" s="125"/>
      <c r="G25" s="125"/>
      <c r="H25" s="125"/>
    </row>
    <row r="26" spans="1:8" ht="15" x14ac:dyDescent="0.2">
      <c r="A26" s="211"/>
      <c r="B26" s="134"/>
      <c r="C26" s="124"/>
      <c r="D26" s="124"/>
      <c r="E26" s="124"/>
      <c r="F26" s="125"/>
      <c r="G26" s="125"/>
      <c r="H26" s="125"/>
    </row>
    <row r="27" spans="1:8" ht="15" x14ac:dyDescent="0.2">
      <c r="A27" s="211"/>
      <c r="B27" s="134"/>
      <c r="C27" s="124"/>
      <c r="D27" s="124"/>
      <c r="E27" s="124"/>
      <c r="F27" s="125"/>
      <c r="G27" s="125"/>
      <c r="H27" s="125"/>
    </row>
    <row r="28" spans="1:8" ht="15" x14ac:dyDescent="0.2">
      <c r="A28" s="211"/>
      <c r="B28" s="137"/>
      <c r="C28" s="124"/>
      <c r="D28" s="124"/>
      <c r="E28" s="124"/>
      <c r="F28" s="125"/>
      <c r="G28" s="125"/>
      <c r="H28" s="125"/>
    </row>
    <row r="29" spans="1:8" ht="15" x14ac:dyDescent="0.2">
      <c r="A29" s="211"/>
      <c r="B29" s="137"/>
      <c r="C29" s="124"/>
      <c r="D29" s="124"/>
      <c r="E29" s="124"/>
      <c r="F29" s="125"/>
      <c r="G29" s="125"/>
      <c r="H29" s="125"/>
    </row>
    <row r="30" spans="1:8" ht="15" x14ac:dyDescent="0.2">
      <c r="A30" s="211"/>
      <c r="B30" s="137"/>
      <c r="C30" s="124"/>
      <c r="D30" s="124"/>
      <c r="E30" s="124"/>
      <c r="F30" s="125"/>
      <c r="G30" s="125"/>
      <c r="H30" s="125"/>
    </row>
    <row r="31" spans="1:8" ht="15" x14ac:dyDescent="0.2">
      <c r="A31" s="211"/>
      <c r="B31" s="137"/>
      <c r="C31" s="124"/>
      <c r="D31" s="124"/>
      <c r="E31" s="124"/>
      <c r="F31" s="125"/>
      <c r="G31" s="125"/>
      <c r="H31" s="125"/>
    </row>
    <row r="32" spans="1:8" ht="15" x14ac:dyDescent="0.2">
      <c r="A32" s="211"/>
      <c r="B32" s="137"/>
      <c r="C32" s="124"/>
      <c r="D32" s="124"/>
      <c r="E32" s="124"/>
      <c r="F32" s="125"/>
      <c r="G32" s="125"/>
      <c r="H32" s="125"/>
    </row>
    <row r="33" spans="1:8" ht="15" x14ac:dyDescent="0.2">
      <c r="A33" s="211"/>
      <c r="B33" s="137"/>
      <c r="C33" s="124"/>
      <c r="D33" s="124"/>
      <c r="E33" s="124"/>
      <c r="F33" s="125"/>
      <c r="G33" s="125"/>
      <c r="H33" s="125"/>
    </row>
    <row r="34" spans="1:8" ht="15" x14ac:dyDescent="0.2">
      <c r="A34" s="211"/>
      <c r="B34" s="137"/>
      <c r="C34" s="124"/>
      <c r="D34" s="124"/>
      <c r="E34" s="124"/>
      <c r="F34" s="125"/>
      <c r="G34" s="125"/>
      <c r="H34" s="125"/>
    </row>
    <row r="35" spans="1:8" ht="15" x14ac:dyDescent="0.2">
      <c r="A35" s="211"/>
      <c r="B35" s="137"/>
      <c r="C35" s="124"/>
      <c r="D35" s="124"/>
      <c r="E35" s="124"/>
      <c r="F35" s="125"/>
      <c r="G35" s="125"/>
      <c r="H35" s="125"/>
    </row>
    <row r="36" spans="1:8" ht="15" x14ac:dyDescent="0.2">
      <c r="A36" s="211"/>
      <c r="B36" s="137"/>
      <c r="C36" s="124"/>
      <c r="D36" s="124"/>
      <c r="E36" s="124"/>
      <c r="F36" s="125"/>
      <c r="G36" s="125"/>
      <c r="H36" s="125"/>
    </row>
    <row r="37" spans="1:8" ht="15" x14ac:dyDescent="0.2">
      <c r="A37" s="211"/>
      <c r="B37" s="137"/>
      <c r="C37" s="124"/>
      <c r="D37" s="124"/>
      <c r="E37" s="124"/>
      <c r="F37" s="125"/>
      <c r="G37" s="125"/>
      <c r="H37" s="125"/>
    </row>
    <row r="38" spans="1:8" ht="15" x14ac:dyDescent="0.2">
      <c r="A38" s="211"/>
      <c r="B38" s="137"/>
      <c r="C38" s="124"/>
      <c r="D38" s="124"/>
      <c r="E38" s="124"/>
      <c r="F38" s="125"/>
      <c r="G38" s="125"/>
      <c r="H38" s="125"/>
    </row>
    <row r="39" spans="1:8" ht="15" x14ac:dyDescent="0.2">
      <c r="A39" s="211"/>
      <c r="B39" s="137"/>
      <c r="C39" s="124"/>
      <c r="D39" s="124"/>
      <c r="E39" s="124"/>
      <c r="F39" s="125"/>
      <c r="G39" s="125"/>
      <c r="H39" s="125"/>
    </row>
    <row r="40" spans="1:8" ht="15" x14ac:dyDescent="0.2">
      <c r="A40" s="211"/>
      <c r="B40" s="137"/>
      <c r="C40" s="124"/>
      <c r="D40" s="124"/>
      <c r="E40" s="124"/>
      <c r="F40" s="125"/>
      <c r="G40" s="125"/>
      <c r="H40" s="125"/>
    </row>
    <row r="41" spans="1:8" ht="15" x14ac:dyDescent="0.2">
      <c r="A41" s="211"/>
      <c r="B41" s="137"/>
      <c r="C41" s="124"/>
      <c r="D41" s="124"/>
      <c r="E41" s="124"/>
      <c r="F41" s="125"/>
      <c r="G41" s="125"/>
      <c r="H41" s="125"/>
    </row>
    <row r="42" spans="1:8" ht="15" x14ac:dyDescent="0.2">
      <c r="A42" s="211"/>
      <c r="B42" s="137"/>
      <c r="C42" s="124"/>
      <c r="D42" s="124"/>
      <c r="E42" s="124"/>
      <c r="F42" s="125"/>
      <c r="G42" s="125"/>
      <c r="H42" s="125"/>
    </row>
    <row r="43" spans="1:8" ht="15" x14ac:dyDescent="0.2">
      <c r="A43" s="212"/>
      <c r="B43" s="134"/>
      <c r="C43" s="125"/>
      <c r="D43" s="125"/>
      <c r="E43" s="125"/>
      <c r="F43" s="125"/>
      <c r="G43" s="125"/>
      <c r="H43" s="125"/>
    </row>
    <row r="44" spans="1:8" ht="15" x14ac:dyDescent="0.2">
      <c r="A44" s="212"/>
      <c r="B44" s="134"/>
      <c r="C44" s="125"/>
      <c r="D44" s="125"/>
      <c r="E44" s="125"/>
      <c r="F44" s="125"/>
      <c r="G44" s="125"/>
      <c r="H44" s="125"/>
    </row>
    <row r="45" spans="1:8" ht="15" x14ac:dyDescent="0.2">
      <c r="A45" s="212"/>
      <c r="B45" s="134"/>
      <c r="C45" s="125"/>
      <c r="D45" s="125"/>
      <c r="E45" s="125"/>
      <c r="F45" s="125"/>
      <c r="G45" s="125"/>
      <c r="H45" s="125"/>
    </row>
    <row r="46" spans="1:8" ht="15" x14ac:dyDescent="0.2">
      <c r="A46" s="212"/>
      <c r="B46" s="134"/>
      <c r="C46" s="125"/>
      <c r="D46" s="125"/>
      <c r="E46" s="125"/>
      <c r="F46" s="125"/>
      <c r="G46" s="125"/>
      <c r="H46" s="125"/>
    </row>
    <row r="47" spans="1:8" ht="15" x14ac:dyDescent="0.2">
      <c r="A47" s="212"/>
      <c r="B47" s="134"/>
      <c r="C47" s="125"/>
      <c r="D47" s="125"/>
      <c r="E47" s="125"/>
      <c r="F47" s="125"/>
      <c r="G47" s="125"/>
      <c r="H47" s="125"/>
    </row>
    <row r="48" spans="1:8" ht="15" x14ac:dyDescent="0.2">
      <c r="A48" s="212"/>
      <c r="B48" s="134"/>
      <c r="C48" s="125"/>
      <c r="D48" s="125"/>
      <c r="E48" s="125"/>
      <c r="F48" s="125"/>
      <c r="G48" s="125"/>
      <c r="H48" s="125"/>
    </row>
    <row r="49" spans="1:8" ht="15" x14ac:dyDescent="0.2">
      <c r="A49" s="212"/>
      <c r="B49" s="134"/>
      <c r="C49" s="125"/>
      <c r="D49" s="125"/>
      <c r="E49" s="125"/>
      <c r="F49" s="125"/>
      <c r="G49" s="125"/>
      <c r="H49" s="125"/>
    </row>
    <row r="50" spans="1:8" ht="15" x14ac:dyDescent="0.2">
      <c r="A50" s="212"/>
      <c r="B50" s="134"/>
      <c r="C50" s="125"/>
      <c r="D50" s="125"/>
      <c r="E50" s="125"/>
      <c r="F50" s="125"/>
      <c r="G50" s="125"/>
      <c r="H50" s="125"/>
    </row>
    <row r="51" spans="1:8" ht="15" x14ac:dyDescent="0.2">
      <c r="A51" s="212"/>
      <c r="B51" s="134"/>
      <c r="C51" s="125"/>
      <c r="D51" s="125"/>
      <c r="E51" s="125"/>
      <c r="F51" s="125"/>
      <c r="G51" s="125"/>
      <c r="H51" s="125"/>
    </row>
    <row r="52" spans="1:8" ht="15" x14ac:dyDescent="0.2">
      <c r="A52" s="212"/>
      <c r="B52" s="134"/>
      <c r="C52" s="125"/>
      <c r="D52" s="125"/>
      <c r="E52" s="125"/>
      <c r="F52" s="125"/>
      <c r="G52" s="125"/>
      <c r="H52" s="125"/>
    </row>
    <row r="53" spans="1:8" ht="15" x14ac:dyDescent="0.2">
      <c r="A53" s="212"/>
      <c r="B53" s="134"/>
      <c r="C53" s="125"/>
      <c r="D53" s="125"/>
      <c r="E53" s="125"/>
      <c r="F53" s="125"/>
      <c r="G53" s="125"/>
      <c r="H53" s="125"/>
    </row>
    <row r="54" spans="1:8" ht="15" x14ac:dyDescent="0.2">
      <c r="A54" s="212"/>
      <c r="B54" s="134"/>
      <c r="C54" s="125"/>
      <c r="D54" s="125"/>
      <c r="E54" s="125"/>
      <c r="F54" s="125"/>
      <c r="G54" s="125"/>
      <c r="H54" s="125"/>
    </row>
    <row r="55" spans="1:8" ht="15" x14ac:dyDescent="0.2">
      <c r="A55" s="212"/>
      <c r="B55" s="134"/>
      <c r="C55" s="125"/>
      <c r="D55" s="125"/>
      <c r="E55" s="125"/>
      <c r="F55" s="125"/>
      <c r="G55" s="125"/>
      <c r="H55" s="125"/>
    </row>
    <row r="56" spans="1:8" ht="15" x14ac:dyDescent="0.2">
      <c r="A56" s="212"/>
      <c r="B56" s="134"/>
      <c r="C56" s="125"/>
      <c r="D56" s="125"/>
      <c r="E56" s="125"/>
      <c r="F56" s="125"/>
      <c r="G56" s="125"/>
      <c r="H56" s="125"/>
    </row>
    <row r="57" spans="1:8" ht="15" x14ac:dyDescent="0.2">
      <c r="A57" s="212"/>
      <c r="B57" s="134"/>
      <c r="C57" s="125"/>
      <c r="D57" s="125"/>
      <c r="E57" s="125"/>
      <c r="F57" s="125"/>
      <c r="G57" s="125"/>
      <c r="H57" s="125"/>
    </row>
    <row r="58" spans="1:8" ht="15" x14ac:dyDescent="0.2">
      <c r="A58" s="212"/>
      <c r="B58" s="134"/>
      <c r="C58" s="125"/>
      <c r="D58" s="125"/>
      <c r="E58" s="125"/>
      <c r="F58" s="125"/>
      <c r="G58" s="125"/>
      <c r="H58" s="125"/>
    </row>
    <row r="59" spans="1:8" ht="15" x14ac:dyDescent="0.2">
      <c r="A59" s="212"/>
      <c r="B59" s="134"/>
      <c r="C59" s="125"/>
      <c r="D59" s="125"/>
      <c r="E59" s="125"/>
      <c r="F59" s="125"/>
      <c r="G59" s="125"/>
      <c r="H59" s="125"/>
    </row>
    <row r="60" spans="1:8" ht="15" x14ac:dyDescent="0.2">
      <c r="A60" s="212"/>
      <c r="B60" s="134"/>
      <c r="C60" s="125"/>
      <c r="D60" s="125"/>
      <c r="E60" s="125"/>
      <c r="F60" s="125"/>
      <c r="G60" s="125"/>
      <c r="H60" s="125"/>
    </row>
    <row r="61" spans="1:8" ht="15" x14ac:dyDescent="0.2">
      <c r="A61" s="212"/>
      <c r="B61" s="134"/>
      <c r="C61" s="125"/>
      <c r="D61" s="125"/>
      <c r="E61" s="136"/>
      <c r="F61" s="125"/>
      <c r="G61" s="125"/>
      <c r="H61" s="125"/>
    </row>
    <row r="62" spans="1:8" ht="15" x14ac:dyDescent="0.2">
      <c r="A62" s="212"/>
      <c r="B62" s="134"/>
      <c r="C62" s="125"/>
      <c r="D62" s="125"/>
      <c r="E62" s="125"/>
      <c r="F62" s="125"/>
      <c r="G62" s="125"/>
      <c r="H62" s="125"/>
    </row>
    <row r="63" spans="1:8" ht="15" x14ac:dyDescent="0.2">
      <c r="A63" s="212"/>
      <c r="B63" s="134"/>
      <c r="C63" s="125"/>
      <c r="D63" s="125"/>
      <c r="E63" s="125"/>
      <c r="F63" s="125"/>
      <c r="G63" s="125"/>
      <c r="H63" s="125"/>
    </row>
    <row r="64" spans="1:8" ht="15" x14ac:dyDescent="0.2">
      <c r="A64" s="212"/>
      <c r="B64" s="134"/>
      <c r="C64" s="125"/>
      <c r="D64" s="125"/>
      <c r="E64" s="125"/>
      <c r="F64" s="125"/>
      <c r="G64" s="125"/>
      <c r="H64" s="125"/>
    </row>
    <row r="65" spans="1:8" ht="15" x14ac:dyDescent="0.2">
      <c r="A65" s="212"/>
      <c r="B65" s="134"/>
      <c r="C65" s="125"/>
      <c r="D65" s="125"/>
      <c r="E65" s="125"/>
      <c r="F65" s="125"/>
      <c r="G65" s="125"/>
      <c r="H65" s="125"/>
    </row>
    <row r="66" spans="1:8" ht="15" x14ac:dyDescent="0.2">
      <c r="A66" s="212"/>
      <c r="B66" s="134"/>
      <c r="C66" s="125"/>
      <c r="D66" s="125"/>
      <c r="E66" s="125"/>
      <c r="F66" s="125"/>
      <c r="G66" s="125"/>
      <c r="H66" s="125"/>
    </row>
    <row r="67" spans="1:8" ht="15" x14ac:dyDescent="0.2">
      <c r="A67" s="212"/>
      <c r="B67" s="134"/>
      <c r="C67" s="125"/>
      <c r="D67" s="125"/>
      <c r="E67" s="125"/>
      <c r="F67" s="125"/>
      <c r="G67" s="125"/>
      <c r="H67" s="125"/>
    </row>
    <row r="68" spans="1:8" ht="15" x14ac:dyDescent="0.2">
      <c r="A68" s="212"/>
      <c r="B68" s="134"/>
      <c r="C68" s="125"/>
      <c r="D68" s="125"/>
      <c r="E68" s="125"/>
      <c r="F68" s="125"/>
      <c r="G68" s="125"/>
      <c r="H68" s="125"/>
    </row>
    <row r="69" spans="1:8" ht="15" x14ac:dyDescent="0.2">
      <c r="A69" s="212"/>
      <c r="B69" s="134"/>
      <c r="C69" s="125"/>
      <c r="D69" s="125"/>
      <c r="E69" s="125"/>
      <c r="F69" s="125"/>
      <c r="G69" s="125"/>
      <c r="H69" s="125"/>
    </row>
    <row r="70" spans="1:8" ht="15" x14ac:dyDescent="0.2">
      <c r="A70" s="212"/>
      <c r="B70" s="134"/>
      <c r="C70" s="125"/>
      <c r="D70" s="125"/>
      <c r="E70" s="125"/>
      <c r="F70" s="125"/>
      <c r="G70" s="125"/>
      <c r="H70" s="125"/>
    </row>
    <row r="71" spans="1:8" ht="15" x14ac:dyDescent="0.2">
      <c r="A71" s="212"/>
      <c r="B71" s="134"/>
      <c r="C71" s="125"/>
      <c r="D71" s="125"/>
      <c r="E71" s="125"/>
      <c r="F71" s="125"/>
      <c r="G71" s="125"/>
      <c r="H71" s="125"/>
    </row>
    <row r="72" spans="1:8" ht="15" x14ac:dyDescent="0.2">
      <c r="A72" s="212"/>
      <c r="B72" s="134"/>
      <c r="C72" s="125"/>
      <c r="D72" s="125"/>
      <c r="E72" s="125"/>
      <c r="F72" s="125"/>
      <c r="G72" s="125"/>
      <c r="H72" s="125"/>
    </row>
    <row r="73" spans="1:8" ht="15" x14ac:dyDescent="0.2">
      <c r="A73" s="206"/>
      <c r="B73" s="135"/>
      <c r="C73" s="136"/>
      <c r="D73" s="136"/>
      <c r="E73" s="136"/>
      <c r="F73" s="136"/>
      <c r="G73" s="136"/>
      <c r="H73" s="138"/>
    </row>
    <row r="74" spans="1:8" ht="15" x14ac:dyDescent="0.2">
      <c r="A74" s="206"/>
      <c r="B74" s="207"/>
      <c r="C74" s="136"/>
      <c r="D74" s="136"/>
      <c r="E74" s="136"/>
      <c r="F74" s="136"/>
      <c r="G74" s="136"/>
      <c r="H74" s="138"/>
    </row>
    <row r="75" spans="1:8" ht="15" x14ac:dyDescent="0.2">
      <c r="A75" s="206"/>
      <c r="B75" s="207"/>
      <c r="C75" s="136"/>
      <c r="D75" s="136"/>
      <c r="E75" s="136"/>
      <c r="F75" s="136"/>
      <c r="G75" s="136"/>
      <c r="H75" s="138"/>
    </row>
    <row r="76" spans="1:8" ht="15" x14ac:dyDescent="0.2">
      <c r="A76" s="206"/>
      <c r="B76" s="207"/>
      <c r="C76" s="136"/>
      <c r="D76" s="136"/>
      <c r="E76" s="136"/>
      <c r="F76" s="136"/>
      <c r="G76" s="136"/>
      <c r="H76" s="138"/>
    </row>
    <row r="77" spans="1:8" ht="15" x14ac:dyDescent="0.2">
      <c r="A77" s="206"/>
      <c r="B77" s="207"/>
      <c r="C77" s="136"/>
      <c r="D77" s="136"/>
      <c r="E77" s="136"/>
      <c r="F77" s="136"/>
      <c r="G77" s="136"/>
      <c r="H77" s="138"/>
    </row>
    <row r="78" spans="1:8" ht="15" x14ac:dyDescent="0.2">
      <c r="A78" s="206"/>
      <c r="B78" s="207"/>
      <c r="C78" s="136"/>
      <c r="D78" s="136"/>
      <c r="E78" s="136"/>
      <c r="F78" s="136"/>
      <c r="G78" s="136"/>
      <c r="H78" s="138"/>
    </row>
    <row r="79" spans="1:8" ht="15" x14ac:dyDescent="0.2">
      <c r="A79" s="206"/>
      <c r="B79" s="207"/>
      <c r="C79" s="136"/>
      <c r="D79" s="136"/>
      <c r="E79" s="136"/>
      <c r="F79" s="136"/>
      <c r="G79" s="136"/>
      <c r="H79" s="138"/>
    </row>
    <row r="80" spans="1:8" ht="15" x14ac:dyDescent="0.2">
      <c r="A80" s="206"/>
      <c r="B80" s="207"/>
      <c r="C80" s="136"/>
      <c r="D80" s="136"/>
      <c r="E80" s="136"/>
      <c r="F80" s="136"/>
      <c r="G80" s="136"/>
      <c r="H80" s="138"/>
    </row>
    <row r="81" spans="1:8" ht="15" x14ac:dyDescent="0.2">
      <c r="A81" s="206"/>
      <c r="B81" s="207"/>
      <c r="C81" s="136"/>
      <c r="D81" s="136"/>
      <c r="E81" s="136"/>
      <c r="F81" s="136"/>
      <c r="G81" s="136"/>
      <c r="H81" s="138"/>
    </row>
    <row r="82" spans="1:8" ht="15" x14ac:dyDescent="0.2">
      <c r="A82" s="206"/>
      <c r="B82" s="207"/>
      <c r="C82" s="136"/>
      <c r="D82" s="136"/>
      <c r="E82" s="136"/>
      <c r="F82" s="136"/>
      <c r="G82" s="136"/>
      <c r="H82" s="138"/>
    </row>
    <row r="83" spans="1:8" ht="15" x14ac:dyDescent="0.2">
      <c r="A83" s="206"/>
      <c r="B83" s="207"/>
      <c r="C83" s="136"/>
      <c r="D83" s="136"/>
      <c r="E83" s="136"/>
      <c r="F83" s="136"/>
      <c r="G83" s="136"/>
      <c r="H83" s="138"/>
    </row>
    <row r="84" spans="1:8" ht="15" x14ac:dyDescent="0.2">
      <c r="A84" s="206"/>
      <c r="B84" s="207"/>
      <c r="C84" s="136"/>
      <c r="D84" s="136"/>
      <c r="E84" s="136"/>
      <c r="F84" s="136"/>
      <c r="G84" s="136"/>
      <c r="H84" s="138"/>
    </row>
    <row r="85" spans="1:8" ht="15" x14ac:dyDescent="0.2">
      <c r="A85" s="206"/>
      <c r="B85" s="207"/>
      <c r="C85" s="136"/>
      <c r="D85" s="136"/>
      <c r="E85" s="136"/>
      <c r="F85" s="136"/>
      <c r="G85" s="136"/>
      <c r="H85" s="138"/>
    </row>
    <row r="86" spans="1:8" ht="15" x14ac:dyDescent="0.2">
      <c r="A86" s="206"/>
      <c r="B86" s="207"/>
      <c r="C86" s="136"/>
      <c r="D86" s="136"/>
      <c r="E86" s="136"/>
      <c r="F86" s="136"/>
      <c r="G86" s="136"/>
      <c r="H86" s="138"/>
    </row>
    <row r="87" spans="1:8" ht="15" x14ac:dyDescent="0.2">
      <c r="A87" s="206"/>
      <c r="B87" s="207"/>
      <c r="C87" s="136"/>
      <c r="D87" s="136"/>
      <c r="E87" s="136"/>
      <c r="F87" s="136"/>
      <c r="G87" s="136"/>
      <c r="H87" s="138"/>
    </row>
    <row r="88" spans="1:8" ht="15" x14ac:dyDescent="0.2">
      <c r="A88" s="206"/>
      <c r="B88" s="207"/>
      <c r="C88" s="136"/>
      <c r="D88" s="136"/>
      <c r="E88" s="136"/>
      <c r="F88" s="136"/>
      <c r="G88" s="136"/>
      <c r="H88" s="138"/>
    </row>
    <row r="89" spans="1:8" ht="15" x14ac:dyDescent="0.2">
      <c r="A89" s="206"/>
      <c r="B89" s="207"/>
      <c r="C89" s="136"/>
      <c r="D89" s="136"/>
      <c r="E89" s="136"/>
      <c r="F89" s="136"/>
      <c r="G89" s="136"/>
      <c r="H89" s="138"/>
    </row>
    <row r="90" spans="1:8" ht="15" x14ac:dyDescent="0.2">
      <c r="A90" s="206"/>
      <c r="B90" s="207"/>
      <c r="C90" s="136"/>
      <c r="D90" s="136"/>
      <c r="E90" s="136"/>
      <c r="F90" s="136"/>
      <c r="G90" s="136"/>
      <c r="H90" s="138"/>
    </row>
    <row r="91" spans="1:8" ht="15" x14ac:dyDescent="0.2">
      <c r="A91" s="206"/>
      <c r="B91" s="207"/>
      <c r="C91" s="136"/>
      <c r="D91" s="136"/>
      <c r="E91" s="136"/>
      <c r="F91" s="136"/>
      <c r="G91" s="136"/>
      <c r="H91" s="138"/>
    </row>
    <row r="92" spans="1:8" ht="15" x14ac:dyDescent="0.2">
      <c r="A92" s="206"/>
      <c r="B92" s="207"/>
      <c r="C92" s="136"/>
      <c r="D92" s="136"/>
      <c r="E92" s="136"/>
      <c r="F92" s="136"/>
      <c r="G92" s="136"/>
      <c r="H92" s="138"/>
    </row>
    <row r="93" spans="1:8" ht="15" x14ac:dyDescent="0.2">
      <c r="A93" s="206"/>
      <c r="B93" s="207"/>
      <c r="C93" s="136"/>
      <c r="D93" s="136"/>
      <c r="E93" s="136"/>
      <c r="F93" s="136"/>
      <c r="G93" s="136"/>
      <c r="H93" s="138"/>
    </row>
    <row r="94" spans="1:8" ht="15" x14ac:dyDescent="0.2">
      <c r="A94" s="206"/>
      <c r="B94" s="207"/>
      <c r="C94" s="136"/>
      <c r="D94" s="136"/>
      <c r="E94" s="136"/>
      <c r="F94" s="136"/>
      <c r="G94" s="136"/>
      <c r="H94" s="138"/>
    </row>
    <row r="95" spans="1:8" ht="15" x14ac:dyDescent="0.2">
      <c r="A95" s="206"/>
      <c r="B95" s="207"/>
      <c r="C95" s="136"/>
      <c r="D95" s="136"/>
      <c r="E95" s="136"/>
      <c r="F95" s="136"/>
      <c r="G95" s="136"/>
      <c r="H95" s="138"/>
    </row>
    <row r="96" spans="1:8" ht="15" x14ac:dyDescent="0.2">
      <c r="A96" s="206"/>
      <c r="B96" s="207"/>
      <c r="C96" s="136"/>
      <c r="D96" s="136"/>
      <c r="E96" s="136"/>
      <c r="F96" s="136"/>
      <c r="G96" s="136"/>
      <c r="H96" s="138"/>
    </row>
    <row r="97" spans="1:8" ht="15" x14ac:dyDescent="0.2">
      <c r="A97" s="206"/>
      <c r="B97" s="207"/>
      <c r="C97" s="136"/>
      <c r="D97" s="136"/>
      <c r="E97" s="136"/>
      <c r="F97" s="136"/>
      <c r="G97" s="136"/>
      <c r="H97" s="138"/>
    </row>
    <row r="98" spans="1:8" ht="15" x14ac:dyDescent="0.2">
      <c r="A98" s="206"/>
      <c r="B98" s="207"/>
      <c r="C98" s="136"/>
      <c r="D98" s="136"/>
      <c r="E98" s="136"/>
      <c r="F98" s="136"/>
      <c r="G98" s="136"/>
      <c r="H98" s="138"/>
    </row>
    <row r="99" spans="1:8" ht="15" x14ac:dyDescent="0.2">
      <c r="A99" s="206"/>
      <c r="B99" s="207"/>
      <c r="C99" s="136"/>
      <c r="D99" s="136"/>
      <c r="E99" s="136"/>
      <c r="F99" s="136"/>
      <c r="G99" s="136"/>
      <c r="H99" s="138"/>
    </row>
    <row r="100" spans="1:8" ht="15" x14ac:dyDescent="0.2">
      <c r="A100" s="206"/>
      <c r="B100" s="207"/>
      <c r="C100" s="136"/>
      <c r="D100" s="136"/>
      <c r="E100" s="136"/>
      <c r="F100" s="136"/>
      <c r="G100" s="136"/>
      <c r="H100" s="138"/>
    </row>
    <row r="101" spans="1:8" ht="15" x14ac:dyDescent="0.2">
      <c r="A101" s="206"/>
      <c r="B101" s="207"/>
      <c r="C101" s="136"/>
      <c r="D101" s="136"/>
      <c r="E101" s="136"/>
      <c r="F101" s="136"/>
      <c r="G101" s="136"/>
      <c r="H101" s="138"/>
    </row>
    <row r="102" spans="1:8" ht="15" x14ac:dyDescent="0.2">
      <c r="A102" s="206"/>
      <c r="B102" s="207"/>
      <c r="C102" s="136"/>
      <c r="D102" s="136"/>
      <c r="E102" s="136"/>
      <c r="F102" s="136"/>
      <c r="G102" s="136"/>
      <c r="H102" s="138"/>
    </row>
    <row r="103" spans="1:8" ht="15" x14ac:dyDescent="0.2">
      <c r="A103" s="206"/>
      <c r="B103" s="207"/>
      <c r="C103" s="136"/>
      <c r="D103" s="136"/>
      <c r="E103" s="136"/>
      <c r="F103" s="136"/>
      <c r="G103" s="136"/>
      <c r="H103" s="138"/>
    </row>
    <row r="104" spans="1:8" ht="15" x14ac:dyDescent="0.2">
      <c r="A104" s="206"/>
      <c r="B104" s="207"/>
      <c r="C104" s="136"/>
      <c r="D104" s="136"/>
      <c r="E104" s="136"/>
      <c r="F104" s="136"/>
      <c r="G104" s="136"/>
      <c r="H104" s="138"/>
    </row>
    <row r="105" spans="1:8" ht="15" x14ac:dyDescent="0.2">
      <c r="A105" s="206"/>
      <c r="B105" s="207"/>
      <c r="C105" s="136"/>
      <c r="D105" s="136"/>
      <c r="E105" s="136"/>
      <c r="F105" s="136"/>
      <c r="G105" s="136"/>
      <c r="H105" s="138"/>
    </row>
    <row r="106" spans="1:8" ht="15" x14ac:dyDescent="0.2">
      <c r="A106" s="206"/>
      <c r="B106" s="207"/>
      <c r="C106" s="136"/>
      <c r="D106" s="136"/>
      <c r="E106" s="136"/>
      <c r="F106" s="136"/>
      <c r="G106" s="136"/>
      <c r="H106" s="138"/>
    </row>
    <row r="107" spans="1:8" ht="15" x14ac:dyDescent="0.2">
      <c r="A107" s="206"/>
      <c r="B107" s="207"/>
      <c r="C107" s="136"/>
      <c r="D107" s="136"/>
      <c r="E107" s="136"/>
      <c r="F107" s="136"/>
      <c r="G107" s="136"/>
      <c r="H107" s="138"/>
    </row>
    <row r="108" spans="1:8" ht="15" x14ac:dyDescent="0.2">
      <c r="A108" s="206"/>
      <c r="B108" s="207"/>
      <c r="C108" s="136"/>
      <c r="D108" s="136"/>
      <c r="E108" s="136"/>
      <c r="F108" s="136"/>
      <c r="G108" s="136"/>
      <c r="H108" s="138"/>
    </row>
    <row r="109" spans="1:8" ht="15" x14ac:dyDescent="0.2">
      <c r="A109" s="206"/>
      <c r="B109" s="207"/>
      <c r="C109" s="136"/>
      <c r="D109" s="136"/>
      <c r="E109" s="136"/>
      <c r="F109" s="136"/>
      <c r="G109" s="136"/>
      <c r="H109" s="138"/>
    </row>
    <row r="110" spans="1:8" ht="15" x14ac:dyDescent="0.2">
      <c r="A110" s="206"/>
      <c r="B110" s="207"/>
      <c r="C110" s="136"/>
      <c r="D110" s="136"/>
      <c r="E110" s="136"/>
      <c r="F110" s="136"/>
      <c r="G110" s="136"/>
      <c r="H110" s="138"/>
    </row>
    <row r="111" spans="1:8" ht="15" x14ac:dyDescent="0.2">
      <c r="A111" s="206"/>
      <c r="B111" s="207"/>
      <c r="C111" s="136"/>
      <c r="D111" s="136"/>
      <c r="E111" s="136"/>
      <c r="F111" s="136"/>
      <c r="G111" s="136"/>
      <c r="H111" s="138"/>
    </row>
    <row r="112" spans="1:8" ht="15" x14ac:dyDescent="0.2">
      <c r="A112" s="206"/>
      <c r="B112" s="207"/>
      <c r="C112" s="136"/>
      <c r="D112" s="136"/>
      <c r="E112" s="136"/>
      <c r="F112" s="136"/>
      <c r="G112" s="136"/>
      <c r="H112" s="138"/>
    </row>
    <row r="113" spans="1:8" ht="15" x14ac:dyDescent="0.2">
      <c r="A113" s="206"/>
      <c r="B113" s="207"/>
      <c r="C113" s="136"/>
      <c r="D113" s="136"/>
      <c r="E113" s="136"/>
      <c r="F113" s="136"/>
      <c r="G113" s="136"/>
      <c r="H113" s="138"/>
    </row>
    <row r="114" spans="1:8" ht="15" x14ac:dyDescent="0.2">
      <c r="A114" s="206"/>
      <c r="B114" s="207"/>
      <c r="C114" s="136"/>
      <c r="D114" s="136"/>
      <c r="E114" s="136"/>
      <c r="F114" s="136"/>
      <c r="G114" s="136"/>
      <c r="H114" s="138"/>
    </row>
    <row r="115" spans="1:8" ht="15" x14ac:dyDescent="0.2">
      <c r="A115" s="206"/>
      <c r="B115" s="207"/>
      <c r="C115" s="136"/>
      <c r="D115" s="136"/>
      <c r="E115" s="136"/>
      <c r="F115" s="136"/>
      <c r="G115" s="136"/>
      <c r="H115" s="138"/>
    </row>
    <row r="116" spans="1:8" ht="15" x14ac:dyDescent="0.2">
      <c r="A116" s="206"/>
      <c r="B116" s="207"/>
      <c r="C116" s="136"/>
      <c r="D116" s="136"/>
      <c r="E116" s="136"/>
      <c r="F116" s="136"/>
      <c r="G116" s="136"/>
      <c r="H116" s="138"/>
    </row>
    <row r="117" spans="1:8" ht="15" x14ac:dyDescent="0.2">
      <c r="A117" s="206"/>
      <c r="B117" s="207"/>
      <c r="C117" s="136"/>
      <c r="D117" s="136"/>
      <c r="E117" s="136"/>
      <c r="F117" s="136"/>
      <c r="G117" s="136"/>
      <c r="H117" s="138"/>
    </row>
    <row r="118" spans="1:8" ht="15" x14ac:dyDescent="0.2">
      <c r="A118" s="206"/>
      <c r="B118" s="207"/>
      <c r="C118" s="136"/>
      <c r="D118" s="136"/>
      <c r="E118" s="136"/>
      <c r="F118" s="136"/>
      <c r="G118" s="136"/>
      <c r="H118" s="138"/>
    </row>
    <row r="119" spans="1:8" ht="15" x14ac:dyDescent="0.2">
      <c r="A119" s="206"/>
      <c r="B119" s="207"/>
      <c r="C119" s="136"/>
      <c r="D119" s="136"/>
      <c r="E119" s="136"/>
      <c r="F119" s="136"/>
      <c r="G119" s="136"/>
      <c r="H119" s="138"/>
    </row>
    <row r="120" spans="1:8" ht="15" x14ac:dyDescent="0.2">
      <c r="A120" s="206"/>
      <c r="B120" s="207"/>
      <c r="C120" s="136"/>
      <c r="D120" s="136"/>
      <c r="E120" s="136"/>
      <c r="F120" s="136"/>
      <c r="G120" s="136"/>
      <c r="H120" s="138"/>
    </row>
    <row r="121" spans="1:8" ht="15" x14ac:dyDescent="0.2">
      <c r="A121" s="206"/>
      <c r="B121" s="207"/>
      <c r="C121" s="136"/>
      <c r="D121" s="136"/>
      <c r="E121" s="136"/>
      <c r="F121" s="136"/>
      <c r="G121" s="136"/>
      <c r="H121" s="138"/>
    </row>
    <row r="122" spans="1:8" ht="15" x14ac:dyDescent="0.2">
      <c r="A122" s="206"/>
      <c r="B122" s="207"/>
      <c r="C122" s="136"/>
      <c r="D122" s="136"/>
      <c r="E122" s="136"/>
      <c r="F122" s="136"/>
      <c r="G122" s="136"/>
      <c r="H122" s="138"/>
    </row>
    <row r="123" spans="1:8" ht="15" x14ac:dyDescent="0.2">
      <c r="A123" s="206"/>
      <c r="B123" s="207"/>
      <c r="C123" s="136"/>
      <c r="D123" s="136"/>
      <c r="E123" s="136"/>
      <c r="F123" s="136"/>
      <c r="G123" s="136"/>
      <c r="H123" s="138"/>
    </row>
    <row r="124" spans="1:8" ht="15" x14ac:dyDescent="0.2">
      <c r="A124" s="206"/>
      <c r="B124" s="207"/>
      <c r="C124" s="136"/>
      <c r="D124" s="136"/>
      <c r="E124" s="136"/>
      <c r="F124" s="136"/>
      <c r="G124" s="136"/>
      <c r="H124" s="138"/>
    </row>
    <row r="125" spans="1:8" ht="15" x14ac:dyDescent="0.2">
      <c r="A125" s="206"/>
      <c r="B125" s="207"/>
      <c r="C125" s="136"/>
      <c r="D125" s="136"/>
      <c r="E125" s="136"/>
      <c r="F125" s="136"/>
      <c r="G125" s="136"/>
      <c r="H125" s="138"/>
    </row>
    <row r="126" spans="1:8" ht="15" x14ac:dyDescent="0.2">
      <c r="A126" s="206"/>
      <c r="B126" s="207"/>
      <c r="C126" s="136"/>
      <c r="D126" s="136"/>
      <c r="E126" s="136"/>
      <c r="F126" s="136"/>
      <c r="G126" s="136"/>
      <c r="H126" s="138"/>
    </row>
    <row r="127" spans="1:8" ht="15" x14ac:dyDescent="0.2">
      <c r="A127" s="206"/>
      <c r="B127" s="207"/>
      <c r="C127" s="136"/>
      <c r="D127" s="136"/>
      <c r="E127" s="136"/>
      <c r="F127" s="136"/>
      <c r="G127" s="136"/>
      <c r="H127" s="138"/>
    </row>
    <row r="128" spans="1:8" ht="15" x14ac:dyDescent="0.2">
      <c r="A128" s="206"/>
      <c r="B128" s="207"/>
      <c r="C128" s="136"/>
      <c r="D128" s="136"/>
      <c r="E128" s="136"/>
      <c r="F128" s="136"/>
      <c r="G128" s="136"/>
      <c r="H128" s="138"/>
    </row>
    <row r="129" spans="1:8" ht="15" x14ac:dyDescent="0.2">
      <c r="A129" s="206"/>
      <c r="B129" s="207"/>
      <c r="C129" s="136"/>
      <c r="D129" s="136"/>
      <c r="E129" s="136"/>
      <c r="F129" s="136"/>
      <c r="G129" s="136"/>
      <c r="H129" s="138"/>
    </row>
    <row r="130" spans="1:8" ht="15" x14ac:dyDescent="0.2">
      <c r="A130" s="206"/>
      <c r="B130" s="207"/>
      <c r="C130" s="136"/>
      <c r="D130" s="136"/>
      <c r="E130" s="136"/>
      <c r="F130" s="136"/>
      <c r="G130" s="136"/>
      <c r="H130" s="138"/>
    </row>
    <row r="131" spans="1:8" ht="15" x14ac:dyDescent="0.2">
      <c r="A131" s="206"/>
      <c r="B131" s="207"/>
      <c r="C131" s="136"/>
      <c r="D131" s="136"/>
      <c r="E131" s="136"/>
      <c r="F131" s="136"/>
      <c r="G131" s="136"/>
      <c r="H131" s="138"/>
    </row>
    <row r="132" spans="1:8" ht="15" x14ac:dyDescent="0.2">
      <c r="A132" s="206"/>
      <c r="B132" s="207"/>
      <c r="C132" s="136"/>
      <c r="D132" s="136"/>
      <c r="E132" s="136"/>
      <c r="F132" s="136"/>
      <c r="G132" s="136"/>
      <c r="H132" s="138"/>
    </row>
    <row r="133" spans="1:8" ht="15" x14ac:dyDescent="0.2">
      <c r="A133" s="206"/>
      <c r="B133" s="207"/>
      <c r="C133" s="136"/>
      <c r="D133" s="136"/>
      <c r="E133" s="136"/>
      <c r="F133" s="136"/>
      <c r="G133" s="136"/>
      <c r="H133" s="138"/>
    </row>
    <row r="134" spans="1:8" ht="15" x14ac:dyDescent="0.2">
      <c r="A134" s="206"/>
      <c r="B134" s="207"/>
      <c r="C134" s="136"/>
      <c r="D134" s="136"/>
      <c r="E134" s="136"/>
      <c r="F134" s="136"/>
      <c r="G134" s="136"/>
      <c r="H134" s="138"/>
    </row>
    <row r="135" spans="1:8" ht="15" x14ac:dyDescent="0.2">
      <c r="A135" s="206"/>
      <c r="B135" s="207"/>
      <c r="C135" s="136"/>
      <c r="D135" s="136"/>
      <c r="E135" s="136"/>
      <c r="F135" s="136"/>
      <c r="G135" s="136"/>
      <c r="H135" s="138"/>
    </row>
    <row r="136" spans="1:8" ht="15" x14ac:dyDescent="0.2">
      <c r="A136" s="206"/>
      <c r="B136" s="207"/>
      <c r="C136" s="136"/>
      <c r="D136" s="136"/>
      <c r="E136" s="136"/>
      <c r="F136" s="136"/>
      <c r="G136" s="136"/>
      <c r="H136" s="138"/>
    </row>
    <row r="137" spans="1:8" ht="15" x14ac:dyDescent="0.2">
      <c r="A137" s="206"/>
      <c r="B137" s="207"/>
      <c r="C137" s="136"/>
      <c r="D137" s="136"/>
      <c r="E137" s="136"/>
      <c r="F137" s="136"/>
      <c r="G137" s="136"/>
      <c r="H137" s="138"/>
    </row>
    <row r="138" spans="1:8" ht="15" x14ac:dyDescent="0.2">
      <c r="A138" s="206"/>
      <c r="B138" s="207"/>
      <c r="C138" s="136"/>
      <c r="D138" s="136"/>
      <c r="E138" s="136"/>
      <c r="F138" s="136"/>
      <c r="G138" s="136"/>
      <c r="H138" s="138"/>
    </row>
    <row r="139" spans="1:8" ht="15" x14ac:dyDescent="0.2">
      <c r="A139" s="206"/>
      <c r="B139" s="207"/>
      <c r="C139" s="136"/>
      <c r="D139" s="136"/>
      <c r="E139" s="136"/>
      <c r="F139" s="136"/>
      <c r="G139" s="136"/>
      <c r="H139" s="138"/>
    </row>
    <row r="140" spans="1:8" ht="15" x14ac:dyDescent="0.2">
      <c r="A140" s="206"/>
      <c r="B140" s="207"/>
      <c r="C140" s="136"/>
      <c r="D140" s="136"/>
      <c r="E140" s="136"/>
      <c r="F140" s="136"/>
      <c r="G140" s="136"/>
      <c r="H140" s="138"/>
    </row>
    <row r="141" spans="1:8" ht="15" x14ac:dyDescent="0.2">
      <c r="A141" s="206"/>
      <c r="B141" s="207"/>
      <c r="C141" s="136"/>
      <c r="D141" s="136"/>
      <c r="E141" s="136"/>
      <c r="F141" s="136"/>
      <c r="G141" s="136"/>
      <c r="H141" s="138"/>
    </row>
    <row r="142" spans="1:8" ht="15" x14ac:dyDescent="0.2">
      <c r="A142" s="206"/>
      <c r="B142" s="207"/>
      <c r="C142" s="136"/>
      <c r="D142" s="136"/>
      <c r="E142" s="136"/>
      <c r="F142" s="136"/>
      <c r="G142" s="136"/>
      <c r="H142" s="138"/>
    </row>
    <row r="143" spans="1:8" ht="15" x14ac:dyDescent="0.2">
      <c r="A143" s="206"/>
      <c r="B143" s="207"/>
      <c r="C143" s="136"/>
      <c r="D143" s="136"/>
      <c r="E143" s="136"/>
      <c r="F143" s="136"/>
      <c r="G143" s="136"/>
      <c r="H143" s="138"/>
    </row>
    <row r="144" spans="1:8" ht="15" x14ac:dyDescent="0.2">
      <c r="A144" s="206"/>
      <c r="B144" s="207"/>
      <c r="C144" s="136"/>
      <c r="D144" s="136"/>
      <c r="E144" s="136"/>
      <c r="F144" s="136"/>
      <c r="G144" s="136"/>
      <c r="H144" s="138"/>
    </row>
    <row r="145" spans="1:8" ht="15" x14ac:dyDescent="0.2">
      <c r="A145" s="206"/>
      <c r="B145" s="207"/>
      <c r="C145" s="136"/>
      <c r="D145" s="136"/>
      <c r="E145" s="136"/>
      <c r="F145" s="136"/>
      <c r="G145" s="136"/>
      <c r="H145" s="138"/>
    </row>
    <row r="146" spans="1:8" ht="15" x14ac:dyDescent="0.2">
      <c r="A146" s="206"/>
      <c r="B146" s="207"/>
      <c r="C146" s="136"/>
      <c r="D146" s="136"/>
      <c r="E146" s="136"/>
      <c r="F146" s="136"/>
      <c r="G146" s="136"/>
      <c r="H146" s="138"/>
    </row>
    <row r="147" spans="1:8" ht="15" x14ac:dyDescent="0.2">
      <c r="A147" s="206"/>
      <c r="B147" s="207"/>
      <c r="C147" s="136"/>
      <c r="D147" s="136"/>
      <c r="E147" s="136"/>
      <c r="F147" s="136"/>
      <c r="G147" s="136"/>
      <c r="H147" s="138"/>
    </row>
    <row r="148" spans="1:8" ht="15" x14ac:dyDescent="0.2">
      <c r="A148" s="206"/>
      <c r="B148" s="207"/>
      <c r="C148" s="136"/>
      <c r="D148" s="136"/>
      <c r="E148" s="136"/>
      <c r="F148" s="136"/>
      <c r="G148" s="136"/>
      <c r="H148" s="138"/>
    </row>
    <row r="149" spans="1:8" ht="15" x14ac:dyDescent="0.2">
      <c r="A149" s="206"/>
      <c r="B149" s="207"/>
      <c r="C149" s="136"/>
      <c r="D149" s="136"/>
      <c r="E149" s="136"/>
      <c r="F149" s="136"/>
      <c r="G149" s="136"/>
      <c r="H149" s="138"/>
    </row>
    <row r="150" spans="1:8" ht="15" x14ac:dyDescent="0.2">
      <c r="A150" s="206"/>
      <c r="B150" s="207"/>
      <c r="C150" s="136"/>
      <c r="D150" s="136"/>
      <c r="E150" s="136"/>
      <c r="F150" s="136"/>
      <c r="G150" s="136"/>
      <c r="H150" s="138"/>
    </row>
    <row r="151" spans="1:8" ht="15" x14ac:dyDescent="0.2">
      <c r="A151" s="206"/>
      <c r="B151" s="207"/>
      <c r="C151" s="136"/>
      <c r="D151" s="136"/>
      <c r="E151" s="136"/>
      <c r="F151" s="136"/>
      <c r="G151" s="136"/>
      <c r="H151" s="138"/>
    </row>
    <row r="152" spans="1:8" ht="15" x14ac:dyDescent="0.2">
      <c r="A152" s="206"/>
      <c r="B152" s="207"/>
      <c r="C152" s="136"/>
      <c r="D152" s="136"/>
      <c r="E152" s="136"/>
      <c r="F152" s="136"/>
      <c r="G152" s="136"/>
      <c r="H152" s="138"/>
    </row>
    <row r="153" spans="1:8" ht="15" x14ac:dyDescent="0.2">
      <c r="A153" s="206"/>
      <c r="B153" s="207"/>
      <c r="C153" s="136"/>
      <c r="D153" s="136"/>
      <c r="E153" s="136"/>
      <c r="F153" s="136"/>
      <c r="G153" s="136"/>
      <c r="H153" s="138"/>
    </row>
    <row r="154" spans="1:8" ht="15" x14ac:dyDescent="0.2">
      <c r="A154" s="206"/>
      <c r="B154" s="207"/>
      <c r="C154" s="136"/>
      <c r="D154" s="136"/>
      <c r="E154" s="136"/>
      <c r="F154" s="136"/>
      <c r="G154" s="136"/>
      <c r="H154" s="138"/>
    </row>
    <row r="155" spans="1:8" ht="15" x14ac:dyDescent="0.2">
      <c r="A155" s="206"/>
      <c r="B155" s="207"/>
      <c r="C155" s="136"/>
      <c r="D155" s="136"/>
      <c r="E155" s="136"/>
      <c r="F155" s="136"/>
      <c r="G155" s="136"/>
      <c r="H155" s="138"/>
    </row>
    <row r="156" spans="1:8" ht="15" x14ac:dyDescent="0.2">
      <c r="A156" s="206"/>
      <c r="B156" s="207"/>
      <c r="C156" s="136"/>
      <c r="D156" s="136"/>
      <c r="E156" s="136"/>
      <c r="F156" s="136"/>
      <c r="G156" s="136"/>
      <c r="H156" s="138"/>
    </row>
    <row r="157" spans="1:8" ht="15" x14ac:dyDescent="0.2">
      <c r="A157" s="206"/>
      <c r="B157" s="207"/>
      <c r="C157" s="136"/>
      <c r="D157" s="136"/>
      <c r="E157" s="136"/>
      <c r="F157" s="136"/>
      <c r="G157" s="136"/>
      <c r="H157" s="138"/>
    </row>
    <row r="158" spans="1:8" ht="15" x14ac:dyDescent="0.2">
      <c r="A158" s="206"/>
      <c r="B158" s="207"/>
      <c r="C158" s="136"/>
      <c r="D158" s="136"/>
      <c r="E158" s="136"/>
      <c r="F158" s="136"/>
      <c r="G158" s="136"/>
      <c r="H158" s="138"/>
    </row>
    <row r="159" spans="1:8" ht="15" x14ac:dyDescent="0.2">
      <c r="A159" s="206"/>
      <c r="B159" s="207"/>
      <c r="C159" s="136"/>
      <c r="D159" s="136"/>
      <c r="E159" s="136"/>
      <c r="F159" s="136"/>
      <c r="G159" s="136"/>
      <c r="H159" s="138"/>
    </row>
    <row r="160" spans="1:8" ht="15" x14ac:dyDescent="0.2">
      <c r="A160" s="206"/>
      <c r="B160" s="207"/>
      <c r="C160" s="136"/>
      <c r="D160" s="136"/>
      <c r="E160" s="136"/>
      <c r="F160" s="136"/>
      <c r="G160" s="136"/>
      <c r="H160" s="138"/>
    </row>
    <row r="161" spans="1:8" ht="15" x14ac:dyDescent="0.2">
      <c r="A161" s="206"/>
      <c r="B161" s="207"/>
      <c r="C161" s="136"/>
      <c r="D161" s="136"/>
      <c r="E161" s="136"/>
      <c r="F161" s="136"/>
      <c r="G161" s="136"/>
      <c r="H161" s="138"/>
    </row>
    <row r="162" spans="1:8" ht="15" x14ac:dyDescent="0.2">
      <c r="A162" s="206"/>
      <c r="B162" s="207"/>
      <c r="C162" s="136"/>
      <c r="D162" s="136"/>
      <c r="E162" s="136"/>
      <c r="F162" s="136"/>
      <c r="G162" s="136"/>
      <c r="H162" s="138"/>
    </row>
    <row r="163" spans="1:8" ht="15" x14ac:dyDescent="0.2">
      <c r="A163" s="206"/>
      <c r="B163" s="207"/>
      <c r="C163" s="136"/>
      <c r="D163" s="136"/>
      <c r="E163" s="136"/>
      <c r="F163" s="136"/>
      <c r="G163" s="136"/>
      <c r="H163" s="138"/>
    </row>
    <row r="164" spans="1:8" ht="15" x14ac:dyDescent="0.2">
      <c r="A164" s="206"/>
      <c r="B164" s="207"/>
      <c r="C164" s="136"/>
      <c r="D164" s="136"/>
      <c r="E164" s="136"/>
      <c r="F164" s="136"/>
      <c r="G164" s="136"/>
      <c r="H164" s="138"/>
    </row>
    <row r="165" spans="1:8" ht="15" x14ac:dyDescent="0.2">
      <c r="A165" s="206"/>
      <c r="B165" s="207"/>
      <c r="C165" s="136"/>
      <c r="D165" s="136"/>
      <c r="E165" s="136"/>
      <c r="F165" s="136"/>
      <c r="G165" s="136"/>
      <c r="H165" s="138"/>
    </row>
    <row r="166" spans="1:8" ht="15" x14ac:dyDescent="0.2">
      <c r="A166" s="206"/>
      <c r="B166" s="207"/>
      <c r="C166" s="136"/>
      <c r="D166" s="136"/>
      <c r="E166" s="136"/>
      <c r="F166" s="136"/>
      <c r="G166" s="136"/>
      <c r="H166" s="138"/>
    </row>
    <row r="167" spans="1:8" ht="15" x14ac:dyDescent="0.2">
      <c r="A167" s="206"/>
      <c r="B167" s="207"/>
      <c r="C167" s="136"/>
      <c r="D167" s="136"/>
      <c r="E167" s="136"/>
      <c r="F167" s="136"/>
      <c r="G167" s="136"/>
      <c r="H167" s="138"/>
    </row>
    <row r="168" spans="1:8" ht="15" x14ac:dyDescent="0.2">
      <c r="A168" s="206"/>
      <c r="B168" s="207"/>
      <c r="C168" s="136"/>
      <c r="D168" s="136"/>
      <c r="E168" s="136"/>
      <c r="F168" s="136"/>
      <c r="G168" s="136"/>
      <c r="H168" s="138"/>
    </row>
    <row r="169" spans="1:8" ht="15" x14ac:dyDescent="0.2">
      <c r="A169" s="206"/>
      <c r="B169" s="207"/>
      <c r="C169" s="136"/>
      <c r="D169" s="136"/>
      <c r="E169" s="136"/>
      <c r="F169" s="136"/>
      <c r="G169" s="136"/>
      <c r="H169" s="138"/>
    </row>
    <row r="170" spans="1:8" ht="15" x14ac:dyDescent="0.2">
      <c r="A170" s="206"/>
      <c r="B170" s="207"/>
      <c r="C170" s="136"/>
      <c r="D170" s="136"/>
      <c r="E170" s="136"/>
      <c r="F170" s="136"/>
      <c r="G170" s="136"/>
      <c r="H170" s="138"/>
    </row>
    <row r="171" spans="1:8" ht="15" x14ac:dyDescent="0.2">
      <c r="A171" s="206"/>
      <c r="B171" s="207"/>
      <c r="C171" s="136"/>
      <c r="D171" s="136"/>
      <c r="E171" s="136"/>
      <c r="F171" s="136"/>
      <c r="G171" s="136"/>
      <c r="H171" s="138"/>
    </row>
    <row r="172" spans="1:8" ht="15" x14ac:dyDescent="0.2">
      <c r="A172" s="206"/>
      <c r="B172" s="207"/>
      <c r="C172" s="136"/>
      <c r="D172" s="136"/>
      <c r="E172" s="136"/>
      <c r="F172" s="136"/>
      <c r="G172" s="136"/>
      <c r="H172" s="138"/>
    </row>
    <row r="173" spans="1:8" ht="15" x14ac:dyDescent="0.2">
      <c r="A173" s="206"/>
      <c r="B173" s="207"/>
      <c r="C173" s="136"/>
      <c r="D173" s="136"/>
      <c r="E173" s="136"/>
      <c r="F173" s="136"/>
      <c r="G173" s="136"/>
      <c r="H173" s="138"/>
    </row>
    <row r="174" spans="1:8" ht="15" x14ac:dyDescent="0.2">
      <c r="A174" s="206"/>
      <c r="B174" s="207"/>
      <c r="C174" s="136"/>
      <c r="D174" s="136"/>
      <c r="E174" s="136"/>
      <c r="F174" s="136"/>
      <c r="G174" s="136"/>
      <c r="H174" s="138"/>
    </row>
    <row r="175" spans="1:8" ht="15" x14ac:dyDescent="0.2">
      <c r="A175" s="206"/>
      <c r="B175" s="207"/>
      <c r="C175" s="136"/>
      <c r="D175" s="136"/>
      <c r="E175" s="136"/>
      <c r="F175" s="136"/>
      <c r="G175" s="136"/>
      <c r="H175" s="138"/>
    </row>
    <row r="176" spans="1:8" ht="15" x14ac:dyDescent="0.2">
      <c r="A176" s="206"/>
      <c r="B176" s="207"/>
      <c r="C176" s="136"/>
      <c r="D176" s="136"/>
      <c r="E176" s="136"/>
      <c r="F176" s="136"/>
      <c r="G176" s="136"/>
      <c r="H176" s="138"/>
    </row>
    <row r="177" spans="1:8" ht="15" x14ac:dyDescent="0.2">
      <c r="A177" s="206"/>
      <c r="B177" s="207"/>
      <c r="C177" s="136"/>
      <c r="D177" s="136"/>
      <c r="E177" s="136"/>
      <c r="F177" s="136"/>
      <c r="G177" s="136"/>
      <c r="H177" s="138"/>
    </row>
    <row r="178" spans="1:8" ht="15" x14ac:dyDescent="0.2">
      <c r="A178" s="206"/>
      <c r="B178" s="207"/>
      <c r="C178" s="136"/>
      <c r="D178" s="136"/>
      <c r="E178" s="136"/>
      <c r="F178" s="136"/>
      <c r="G178" s="136"/>
      <c r="H178" s="138"/>
    </row>
    <row r="179" spans="1:8" ht="15" x14ac:dyDescent="0.2">
      <c r="A179" s="206"/>
      <c r="B179" s="207"/>
      <c r="C179" s="136"/>
      <c r="D179" s="136"/>
      <c r="E179" s="136"/>
      <c r="F179" s="136"/>
      <c r="G179" s="136"/>
      <c r="H179" s="138"/>
    </row>
    <row r="180" spans="1:8" ht="15" x14ac:dyDescent="0.2">
      <c r="A180" s="206"/>
      <c r="B180" s="207"/>
      <c r="C180" s="136"/>
      <c r="D180" s="136"/>
      <c r="E180" s="136"/>
      <c r="F180" s="136"/>
      <c r="G180" s="136"/>
      <c r="H180" s="138"/>
    </row>
    <row r="181" spans="1:8" ht="15" x14ac:dyDescent="0.2">
      <c r="A181" s="206"/>
      <c r="B181" s="207"/>
      <c r="C181" s="136"/>
      <c r="D181" s="136"/>
      <c r="E181" s="136"/>
      <c r="F181" s="136"/>
      <c r="G181" s="136"/>
      <c r="H181" s="138"/>
    </row>
    <row r="182" spans="1:8" ht="15" x14ac:dyDescent="0.2">
      <c r="A182" s="206"/>
      <c r="B182" s="207"/>
      <c r="C182" s="136"/>
      <c r="D182" s="136"/>
      <c r="E182" s="136"/>
      <c r="F182" s="136"/>
      <c r="G182" s="136"/>
      <c r="H182" s="138"/>
    </row>
    <row r="183" spans="1:8" ht="15" x14ac:dyDescent="0.2">
      <c r="A183" s="206"/>
      <c r="B183" s="207"/>
      <c r="C183" s="136"/>
      <c r="D183" s="136"/>
      <c r="E183" s="136"/>
      <c r="F183" s="136"/>
      <c r="G183" s="136"/>
      <c r="H183" s="138"/>
    </row>
    <row r="184" spans="1:8" ht="15" x14ac:dyDescent="0.2">
      <c r="A184" s="206"/>
      <c r="B184" s="207"/>
      <c r="C184" s="136"/>
      <c r="D184" s="136"/>
      <c r="E184" s="136"/>
      <c r="F184" s="136"/>
      <c r="G184" s="136"/>
      <c r="H184" s="138"/>
    </row>
    <row r="185" spans="1:8" ht="15" x14ac:dyDescent="0.2">
      <c r="A185" s="206"/>
      <c r="B185" s="207"/>
      <c r="C185" s="136"/>
      <c r="D185" s="136"/>
      <c r="E185" s="136"/>
      <c r="F185" s="136"/>
      <c r="G185" s="136"/>
      <c r="H185" s="138"/>
    </row>
    <row r="186" spans="1:8" ht="15" x14ac:dyDescent="0.2">
      <c r="A186" s="206"/>
      <c r="B186" s="207"/>
      <c r="C186" s="136"/>
      <c r="D186" s="136"/>
      <c r="E186" s="136"/>
      <c r="F186" s="136"/>
      <c r="G186" s="136"/>
      <c r="H186" s="138"/>
    </row>
    <row r="187" spans="1:8" ht="15" x14ac:dyDescent="0.2">
      <c r="A187" s="206"/>
      <c r="B187" s="207"/>
      <c r="C187" s="136"/>
      <c r="D187" s="136"/>
      <c r="E187" s="136"/>
      <c r="F187" s="136"/>
      <c r="G187" s="136"/>
      <c r="H187" s="138"/>
    </row>
    <row r="188" spans="1:8" ht="15" x14ac:dyDescent="0.2">
      <c r="A188" s="206"/>
      <c r="B188" s="207"/>
      <c r="C188" s="136"/>
      <c r="D188" s="136"/>
      <c r="E188" s="136"/>
      <c r="F188" s="136"/>
      <c r="G188" s="136"/>
      <c r="H188" s="138"/>
    </row>
    <row r="189" spans="1:8" ht="15" x14ac:dyDescent="0.2">
      <c r="A189" s="206"/>
      <c r="B189" s="207"/>
      <c r="C189" s="136"/>
      <c r="D189" s="136"/>
      <c r="E189" s="136"/>
      <c r="F189" s="136"/>
      <c r="G189" s="136"/>
      <c r="H189" s="138"/>
    </row>
    <row r="190" spans="1:8" ht="15" x14ac:dyDescent="0.2">
      <c r="A190" s="206"/>
      <c r="B190" s="207"/>
      <c r="C190" s="136"/>
      <c r="D190" s="136"/>
      <c r="E190" s="136"/>
      <c r="F190" s="136"/>
      <c r="G190" s="136"/>
      <c r="H190" s="138"/>
    </row>
    <row r="191" spans="1:8" ht="15" x14ac:dyDescent="0.2">
      <c r="A191" s="206"/>
      <c r="B191" s="207"/>
      <c r="C191" s="136"/>
      <c r="D191" s="136"/>
      <c r="E191" s="136"/>
      <c r="F191" s="136"/>
      <c r="G191" s="136"/>
      <c r="H191" s="138"/>
    </row>
    <row r="192" spans="1:8" ht="15" x14ac:dyDescent="0.2">
      <c r="A192" s="206"/>
      <c r="B192" s="207"/>
      <c r="C192" s="136"/>
      <c r="D192" s="136"/>
      <c r="E192" s="136"/>
      <c r="F192" s="136"/>
      <c r="G192" s="136"/>
      <c r="H192" s="138"/>
    </row>
    <row r="193" spans="1:8" ht="15" x14ac:dyDescent="0.2">
      <c r="A193" s="206"/>
      <c r="B193" s="207"/>
      <c r="C193" s="136"/>
      <c r="D193" s="136"/>
      <c r="E193" s="136"/>
      <c r="F193" s="136"/>
      <c r="G193" s="136"/>
      <c r="H193" s="138"/>
    </row>
    <row r="194" spans="1:8" ht="15" x14ac:dyDescent="0.2">
      <c r="A194" s="206"/>
      <c r="B194" s="207"/>
      <c r="C194" s="136"/>
      <c r="D194" s="136"/>
      <c r="E194" s="136"/>
      <c r="F194" s="136"/>
      <c r="G194" s="136"/>
      <c r="H194" s="138"/>
    </row>
    <row r="195" spans="1:8" ht="15" x14ac:dyDescent="0.2">
      <c r="A195" s="206"/>
      <c r="B195" s="207"/>
      <c r="C195" s="136"/>
      <c r="D195" s="136"/>
      <c r="E195" s="136"/>
      <c r="F195" s="136"/>
      <c r="G195" s="136"/>
      <c r="H195" s="138"/>
    </row>
    <row r="196" spans="1:8" ht="15" x14ac:dyDescent="0.2">
      <c r="A196" s="206"/>
      <c r="B196" s="207"/>
      <c r="C196" s="136"/>
      <c r="D196" s="136"/>
      <c r="E196" s="136"/>
      <c r="F196" s="136"/>
      <c r="G196" s="136"/>
      <c r="H196" s="138"/>
    </row>
    <row r="197" spans="1:8" ht="15" x14ac:dyDescent="0.2">
      <c r="A197" s="206"/>
      <c r="B197" s="207"/>
      <c r="C197" s="136"/>
      <c r="D197" s="136"/>
      <c r="E197" s="136"/>
      <c r="F197" s="136"/>
      <c r="G197" s="136"/>
      <c r="H197" s="138"/>
    </row>
    <row r="198" spans="1:8" ht="15" x14ac:dyDescent="0.2">
      <c r="A198" s="206"/>
      <c r="B198" s="207"/>
      <c r="C198" s="136"/>
      <c r="D198" s="136"/>
      <c r="E198" s="136"/>
      <c r="F198" s="136"/>
      <c r="G198" s="136"/>
      <c r="H198" s="138"/>
    </row>
    <row r="199" spans="1:8" ht="15" x14ac:dyDescent="0.2">
      <c r="A199" s="206"/>
      <c r="B199" s="207"/>
      <c r="C199" s="136"/>
      <c r="D199" s="136"/>
      <c r="E199" s="136"/>
      <c r="F199" s="136"/>
      <c r="G199" s="136"/>
      <c r="H199" s="138"/>
    </row>
    <row r="200" spans="1:8" ht="15" x14ac:dyDescent="0.2">
      <c r="A200" s="206"/>
      <c r="B200" s="207"/>
      <c r="C200" s="136"/>
      <c r="D200" s="136"/>
      <c r="E200" s="136"/>
      <c r="F200" s="136"/>
      <c r="G200" s="136"/>
      <c r="H200" s="138"/>
    </row>
    <row r="201" spans="1:8" ht="15" x14ac:dyDescent="0.2">
      <c r="A201" s="206"/>
      <c r="B201" s="207"/>
      <c r="C201" s="136"/>
      <c r="D201" s="136"/>
      <c r="E201" s="136"/>
      <c r="F201" s="136"/>
      <c r="G201" s="136"/>
      <c r="H201" s="138"/>
    </row>
    <row r="202" spans="1:8" ht="15" x14ac:dyDescent="0.2">
      <c r="A202" s="206"/>
      <c r="B202" s="207"/>
      <c r="C202" s="136"/>
      <c r="D202" s="136"/>
      <c r="E202" s="136"/>
      <c r="F202" s="136"/>
      <c r="G202" s="136"/>
      <c r="H202" s="138"/>
    </row>
    <row r="203" spans="1:8" ht="15" x14ac:dyDescent="0.2">
      <c r="A203" s="206"/>
      <c r="B203" s="207"/>
      <c r="C203" s="136"/>
      <c r="D203" s="136"/>
      <c r="E203" s="136"/>
      <c r="F203" s="136"/>
      <c r="G203" s="136"/>
      <c r="H203" s="138"/>
    </row>
    <row r="204" spans="1:8" ht="15" x14ac:dyDescent="0.2">
      <c r="A204" s="206"/>
      <c r="B204" s="207"/>
      <c r="C204" s="136"/>
      <c r="D204" s="136"/>
      <c r="E204" s="136"/>
      <c r="F204" s="136"/>
      <c r="G204" s="136"/>
      <c r="H204" s="138"/>
    </row>
    <row r="205" spans="1:8" ht="15" x14ac:dyDescent="0.2">
      <c r="A205" s="206"/>
      <c r="B205" s="207"/>
      <c r="C205" s="136"/>
      <c r="D205" s="136"/>
      <c r="E205" s="136"/>
      <c r="F205" s="136"/>
      <c r="G205" s="136"/>
      <c r="H205" s="138"/>
    </row>
    <row r="206" spans="1:8" ht="15" x14ac:dyDescent="0.2">
      <c r="A206" s="206"/>
      <c r="B206" s="207"/>
      <c r="C206" s="136"/>
      <c r="D206" s="136"/>
      <c r="E206" s="136"/>
      <c r="F206" s="136"/>
      <c r="G206" s="136"/>
      <c r="H206" s="138"/>
    </row>
    <row r="207" spans="1:8" ht="15" x14ac:dyDescent="0.2">
      <c r="A207" s="206"/>
      <c r="B207" s="207"/>
      <c r="C207" s="136"/>
      <c r="D207" s="136"/>
      <c r="E207" s="136"/>
      <c r="F207" s="136"/>
      <c r="G207" s="136"/>
      <c r="H207" s="138"/>
    </row>
    <row r="208" spans="1:8" ht="15" x14ac:dyDescent="0.2">
      <c r="A208" s="206"/>
      <c r="B208" s="207"/>
      <c r="C208" s="136"/>
      <c r="D208" s="136"/>
      <c r="E208" s="136"/>
      <c r="F208" s="136"/>
      <c r="G208" s="136"/>
      <c r="H208" s="138"/>
    </row>
    <row r="209" spans="1:8" ht="15" x14ac:dyDescent="0.2">
      <c r="A209" s="206"/>
      <c r="B209" s="207"/>
      <c r="C209" s="136"/>
      <c r="D209" s="136"/>
      <c r="E209" s="136"/>
      <c r="F209" s="136"/>
      <c r="G209" s="136"/>
      <c r="H209" s="138"/>
    </row>
    <row r="210" spans="1:8" ht="15" x14ac:dyDescent="0.2">
      <c r="A210" s="206"/>
      <c r="B210" s="207"/>
      <c r="C210" s="136"/>
      <c r="D210" s="136"/>
      <c r="E210" s="136"/>
      <c r="F210" s="136"/>
      <c r="G210" s="136"/>
      <c r="H210" s="138"/>
    </row>
    <row r="211" spans="1:8" ht="15" x14ac:dyDescent="0.2">
      <c r="A211" s="206"/>
      <c r="B211" s="207"/>
      <c r="C211" s="136"/>
      <c r="D211" s="136"/>
      <c r="E211" s="136"/>
      <c r="F211" s="136"/>
      <c r="G211" s="136"/>
      <c r="H211" s="138"/>
    </row>
    <row r="212" spans="1:8" ht="15" x14ac:dyDescent="0.2">
      <c r="A212" s="206"/>
      <c r="B212" s="207"/>
      <c r="C212" s="136"/>
      <c r="D212" s="136"/>
      <c r="E212" s="136"/>
      <c r="F212" s="136"/>
      <c r="G212" s="136"/>
      <c r="H212" s="138"/>
    </row>
    <row r="213" spans="1:8" ht="15" x14ac:dyDescent="0.2">
      <c r="A213" s="206"/>
      <c r="B213" s="207"/>
      <c r="C213" s="136"/>
      <c r="D213" s="136"/>
      <c r="E213" s="136"/>
      <c r="F213" s="136"/>
      <c r="G213" s="136"/>
      <c r="H213" s="138"/>
    </row>
    <row r="214" spans="1:8" ht="15" x14ac:dyDescent="0.2">
      <c r="A214" s="206"/>
      <c r="B214" s="207"/>
      <c r="C214" s="136"/>
      <c r="D214" s="136"/>
      <c r="E214" s="136"/>
      <c r="F214" s="136"/>
      <c r="G214" s="136"/>
      <c r="H214" s="138"/>
    </row>
    <row r="215" spans="1:8" ht="15" x14ac:dyDescent="0.2">
      <c r="A215" s="206"/>
      <c r="B215" s="207"/>
      <c r="C215" s="136"/>
      <c r="D215" s="136"/>
      <c r="E215" s="136"/>
      <c r="F215" s="136"/>
      <c r="G215" s="136"/>
      <c r="H215" s="138"/>
    </row>
    <row r="216" spans="1:8" ht="15" x14ac:dyDescent="0.2">
      <c r="A216" s="206"/>
      <c r="B216" s="207"/>
      <c r="C216" s="136"/>
      <c r="D216" s="136"/>
      <c r="E216" s="136"/>
      <c r="F216" s="136"/>
      <c r="G216" s="136"/>
      <c r="H216" s="138"/>
    </row>
    <row r="217" spans="1:8" ht="15" x14ac:dyDescent="0.2">
      <c r="A217" s="206"/>
      <c r="B217" s="207"/>
      <c r="C217" s="136"/>
      <c r="D217" s="136"/>
      <c r="E217" s="136"/>
      <c r="F217" s="136"/>
      <c r="G217" s="136"/>
      <c r="H217" s="138"/>
    </row>
    <row r="218" spans="1:8" ht="15" x14ac:dyDescent="0.2">
      <c r="A218" s="206"/>
      <c r="B218" s="207"/>
      <c r="C218" s="136"/>
      <c r="D218" s="136"/>
      <c r="E218" s="136"/>
      <c r="F218" s="136"/>
      <c r="G218" s="136"/>
      <c r="H218" s="138"/>
    </row>
    <row r="219" spans="1:8" ht="15" x14ac:dyDescent="0.2">
      <c r="A219" s="206"/>
      <c r="B219" s="207"/>
      <c r="C219" s="136"/>
      <c r="D219" s="136"/>
      <c r="E219" s="136"/>
      <c r="F219" s="136"/>
      <c r="G219" s="136"/>
      <c r="H219" s="138"/>
    </row>
    <row r="220" spans="1:8" ht="15" x14ac:dyDescent="0.2">
      <c r="A220" s="206"/>
      <c r="B220" s="207"/>
      <c r="C220" s="136"/>
      <c r="D220" s="136"/>
      <c r="E220" s="136"/>
      <c r="F220" s="136"/>
      <c r="G220" s="136"/>
      <c r="H220" s="138"/>
    </row>
    <row r="221" spans="1:8" ht="15" x14ac:dyDescent="0.2">
      <c r="A221" s="206"/>
      <c r="B221" s="207"/>
      <c r="C221" s="136"/>
      <c r="D221" s="136"/>
      <c r="E221" s="136"/>
      <c r="F221" s="136"/>
      <c r="G221" s="136"/>
      <c r="H221" s="138"/>
    </row>
    <row r="222" spans="1:8" ht="15" x14ac:dyDescent="0.2">
      <c r="A222" s="206"/>
      <c r="B222" s="207"/>
      <c r="C222" s="136"/>
      <c r="D222" s="136"/>
      <c r="E222" s="136"/>
      <c r="F222" s="136"/>
      <c r="G222" s="136"/>
      <c r="H222" s="138"/>
    </row>
    <row r="223" spans="1:8" ht="15" x14ac:dyDescent="0.2">
      <c r="A223" s="206"/>
      <c r="B223" s="207"/>
      <c r="C223" s="136"/>
      <c r="D223" s="136"/>
      <c r="E223" s="136"/>
      <c r="F223" s="136"/>
      <c r="G223" s="136"/>
      <c r="H223" s="138"/>
    </row>
    <row r="224" spans="1:8" ht="15" x14ac:dyDescent="0.2">
      <c r="A224" s="206"/>
      <c r="B224" s="207"/>
      <c r="C224" s="136"/>
      <c r="D224" s="136"/>
      <c r="E224" s="136"/>
      <c r="F224" s="136"/>
      <c r="G224" s="136"/>
      <c r="H224" s="138"/>
    </row>
    <row r="225" spans="1:8" ht="15" x14ac:dyDescent="0.2">
      <c r="A225" s="206"/>
      <c r="B225" s="207"/>
      <c r="C225" s="136"/>
      <c r="D225" s="136"/>
      <c r="E225" s="136"/>
      <c r="F225" s="136"/>
      <c r="G225" s="136"/>
      <c r="H225" s="138"/>
    </row>
    <row r="226" spans="1:8" ht="15" x14ac:dyDescent="0.2">
      <c r="A226" s="206"/>
      <c r="B226" s="207"/>
      <c r="C226" s="136"/>
      <c r="D226" s="136"/>
      <c r="E226" s="136"/>
      <c r="F226" s="136"/>
      <c r="G226" s="136"/>
      <c r="H226" s="138"/>
    </row>
    <row r="227" spans="1:8" ht="15" x14ac:dyDescent="0.2">
      <c r="A227" s="206"/>
      <c r="B227" s="207"/>
      <c r="C227" s="136"/>
      <c r="D227" s="136"/>
      <c r="E227" s="136"/>
      <c r="F227" s="136"/>
      <c r="G227" s="136"/>
      <c r="H227" s="138"/>
    </row>
    <row r="228" spans="1:8" ht="15" x14ac:dyDescent="0.2">
      <c r="A228" s="206"/>
      <c r="B228" s="207"/>
      <c r="C228" s="136"/>
      <c r="D228" s="136"/>
      <c r="E228" s="136"/>
      <c r="F228" s="136"/>
      <c r="G228" s="136"/>
      <c r="H228" s="138"/>
    </row>
    <row r="229" spans="1:8" ht="15" x14ac:dyDescent="0.2">
      <c r="A229" s="206"/>
      <c r="B229" s="207"/>
      <c r="C229" s="136"/>
      <c r="D229" s="136"/>
      <c r="E229" s="136"/>
      <c r="F229" s="136"/>
      <c r="G229" s="136"/>
      <c r="H229" s="138"/>
    </row>
    <row r="230" spans="1:8" ht="15" x14ac:dyDescent="0.2">
      <c r="A230" s="206"/>
      <c r="B230" s="207"/>
      <c r="C230" s="136"/>
      <c r="D230" s="136"/>
      <c r="E230" s="136"/>
      <c r="F230" s="136"/>
      <c r="G230" s="136"/>
      <c r="H230" s="138"/>
    </row>
    <row r="231" spans="1:8" ht="15" x14ac:dyDescent="0.2">
      <c r="A231" s="206"/>
      <c r="B231" s="207"/>
      <c r="C231" s="136"/>
      <c r="D231" s="136"/>
      <c r="E231" s="136"/>
      <c r="F231" s="136"/>
      <c r="G231" s="136"/>
      <c r="H231" s="138"/>
    </row>
    <row r="232" spans="1:8" ht="15" x14ac:dyDescent="0.2">
      <c r="A232" s="206"/>
      <c r="B232" s="207"/>
      <c r="C232" s="136"/>
      <c r="D232" s="136"/>
      <c r="E232" s="136"/>
      <c r="F232" s="136"/>
      <c r="G232" s="136"/>
      <c r="H232" s="138"/>
    </row>
    <row r="233" spans="1:8" ht="15" x14ac:dyDescent="0.2">
      <c r="A233" s="206"/>
      <c r="B233" s="207"/>
      <c r="C233" s="136"/>
      <c r="D233" s="136"/>
      <c r="E233" s="136"/>
      <c r="F233" s="136"/>
      <c r="G233" s="136"/>
      <c r="H233" s="138"/>
    </row>
    <row r="234" spans="1:8" ht="15" x14ac:dyDescent="0.2">
      <c r="A234" s="206"/>
      <c r="B234" s="207"/>
      <c r="C234" s="136"/>
      <c r="D234" s="136"/>
      <c r="E234" s="136"/>
      <c r="F234" s="136"/>
      <c r="G234" s="136"/>
      <c r="H234" s="138"/>
    </row>
    <row r="235" spans="1:8" ht="15" x14ac:dyDescent="0.2">
      <c r="A235" s="206"/>
      <c r="B235" s="207"/>
      <c r="C235" s="136"/>
      <c r="D235" s="136"/>
      <c r="E235" s="136"/>
      <c r="F235" s="136"/>
      <c r="G235" s="136"/>
      <c r="H235" s="138"/>
    </row>
    <row r="236" spans="1:8" ht="15" x14ac:dyDescent="0.2">
      <c r="A236" s="206"/>
      <c r="B236" s="207"/>
      <c r="C236" s="136"/>
      <c r="D236" s="136"/>
      <c r="E236" s="136"/>
      <c r="F236" s="136"/>
      <c r="G236" s="136"/>
      <c r="H236" s="138"/>
    </row>
    <row r="237" spans="1:8" ht="15" x14ac:dyDescent="0.2">
      <c r="A237" s="206"/>
      <c r="B237" s="207"/>
      <c r="C237" s="136"/>
      <c r="D237" s="136"/>
      <c r="E237" s="136"/>
      <c r="F237" s="136"/>
      <c r="G237" s="136"/>
      <c r="H237" s="138"/>
    </row>
    <row r="238" spans="1:8" ht="15" x14ac:dyDescent="0.2">
      <c r="A238" s="206"/>
      <c r="B238" s="207"/>
      <c r="C238" s="136"/>
      <c r="D238" s="136"/>
      <c r="E238" s="136"/>
      <c r="F238" s="136"/>
      <c r="G238" s="136"/>
      <c r="H238" s="138"/>
    </row>
    <row r="239" spans="1:8" ht="15" x14ac:dyDescent="0.2">
      <c r="A239" s="206"/>
      <c r="B239" s="207"/>
      <c r="C239" s="136"/>
      <c r="D239" s="136"/>
      <c r="E239" s="136"/>
      <c r="F239" s="136"/>
      <c r="G239" s="136"/>
      <c r="H239" s="138"/>
    </row>
    <row r="240" spans="1:8" ht="15" x14ac:dyDescent="0.2">
      <c r="A240" s="206"/>
      <c r="B240" s="207"/>
      <c r="C240" s="136"/>
      <c r="D240" s="136"/>
      <c r="E240" s="136"/>
      <c r="F240" s="136"/>
      <c r="G240" s="136"/>
      <c r="H240" s="138"/>
    </row>
    <row r="241" spans="1:8" ht="15" x14ac:dyDescent="0.2">
      <c r="A241" s="206"/>
      <c r="B241" s="207"/>
      <c r="C241" s="136"/>
      <c r="D241" s="136"/>
      <c r="E241" s="136"/>
      <c r="F241" s="136"/>
      <c r="G241" s="136"/>
      <c r="H241" s="138"/>
    </row>
    <row r="242" spans="1:8" ht="15" x14ac:dyDescent="0.2">
      <c r="A242" s="206"/>
      <c r="B242" s="207"/>
      <c r="C242" s="136"/>
      <c r="D242" s="136"/>
      <c r="E242" s="136"/>
      <c r="F242" s="136"/>
      <c r="G242" s="136"/>
      <c r="H242" s="138"/>
    </row>
    <row r="243" spans="1:8" ht="15" x14ac:dyDescent="0.2">
      <c r="A243" s="206"/>
      <c r="B243" s="207"/>
      <c r="C243" s="136"/>
      <c r="D243" s="136"/>
      <c r="E243" s="136"/>
      <c r="F243" s="136"/>
      <c r="G243" s="136"/>
      <c r="H243" s="138"/>
    </row>
    <row r="244" spans="1:8" ht="15" x14ac:dyDescent="0.2">
      <c r="A244" s="206"/>
      <c r="B244" s="207"/>
      <c r="C244" s="136"/>
      <c r="D244" s="136"/>
      <c r="E244" s="136"/>
      <c r="F244" s="136"/>
      <c r="G244" s="136"/>
      <c r="H244" s="138"/>
    </row>
    <row r="245" spans="1:8" ht="15" x14ac:dyDescent="0.2">
      <c r="A245" s="206"/>
      <c r="B245" s="207"/>
      <c r="C245" s="136"/>
      <c r="D245" s="136"/>
      <c r="E245" s="136"/>
      <c r="F245" s="136"/>
      <c r="G245" s="136"/>
      <c r="H245" s="138"/>
    </row>
    <row r="246" spans="1:8" ht="15" x14ac:dyDescent="0.2">
      <c r="A246" s="206"/>
      <c r="B246" s="207"/>
      <c r="C246" s="136"/>
      <c r="D246" s="136"/>
      <c r="E246" s="136"/>
      <c r="F246" s="136"/>
      <c r="G246" s="136"/>
      <c r="H246" s="138"/>
    </row>
    <row r="247" spans="1:8" ht="15" x14ac:dyDescent="0.2">
      <c r="A247" s="206"/>
      <c r="B247" s="207"/>
      <c r="C247" s="136"/>
      <c r="D247" s="136"/>
      <c r="E247" s="136"/>
      <c r="F247" s="136"/>
      <c r="G247" s="136"/>
      <c r="H247" s="138"/>
    </row>
    <row r="248" spans="1:8" ht="15" x14ac:dyDescent="0.2">
      <c r="A248" s="206"/>
      <c r="B248" s="207"/>
      <c r="C248" s="136"/>
      <c r="D248" s="136"/>
      <c r="E248" s="136"/>
      <c r="F248" s="136"/>
      <c r="G248" s="136"/>
      <c r="H248" s="138"/>
    </row>
    <row r="249" spans="1:8" ht="15" x14ac:dyDescent="0.2">
      <c r="A249" s="206"/>
      <c r="B249" s="207"/>
      <c r="C249" s="136"/>
      <c r="D249" s="136"/>
      <c r="E249" s="136"/>
      <c r="F249" s="136"/>
      <c r="G249" s="136"/>
      <c r="H249" s="138"/>
    </row>
    <row r="250" spans="1:8" ht="15" x14ac:dyDescent="0.2">
      <c r="A250" s="206"/>
      <c r="B250" s="207"/>
      <c r="C250" s="136"/>
      <c r="D250" s="136"/>
      <c r="E250" s="136"/>
      <c r="F250" s="136"/>
      <c r="G250" s="136"/>
      <c r="H250" s="138"/>
    </row>
    <row r="251" spans="1:8" ht="15" x14ac:dyDescent="0.2">
      <c r="A251" s="206"/>
      <c r="B251" s="207"/>
      <c r="C251" s="136"/>
      <c r="D251" s="136"/>
      <c r="E251" s="136"/>
      <c r="F251" s="136"/>
      <c r="G251" s="136"/>
      <c r="H251" s="138"/>
    </row>
    <row r="252" spans="1:8" ht="15" x14ac:dyDescent="0.2">
      <c r="A252" s="206"/>
      <c r="B252" s="207"/>
      <c r="C252" s="136"/>
      <c r="D252" s="136"/>
      <c r="E252" s="136"/>
      <c r="F252" s="136"/>
      <c r="G252" s="136"/>
      <c r="H252" s="138"/>
    </row>
    <row r="253" spans="1:8" ht="15" x14ac:dyDescent="0.2">
      <c r="A253" s="206"/>
      <c r="B253" s="207"/>
      <c r="C253" s="136"/>
      <c r="D253" s="136"/>
      <c r="E253" s="136"/>
      <c r="F253" s="136"/>
      <c r="G253" s="136"/>
      <c r="H253" s="138"/>
    </row>
    <row r="254" spans="1:8" ht="15" x14ac:dyDescent="0.2">
      <c r="A254" s="206"/>
      <c r="B254" s="207"/>
      <c r="C254" s="136"/>
      <c r="D254" s="136"/>
      <c r="E254" s="136"/>
      <c r="F254" s="136"/>
      <c r="G254" s="136"/>
      <c r="H254" s="138"/>
    </row>
    <row r="255" spans="1:8" ht="15" x14ac:dyDescent="0.2">
      <c r="A255" s="206"/>
      <c r="B255" s="207"/>
      <c r="C255" s="136"/>
      <c r="D255" s="136"/>
      <c r="E255" s="136"/>
      <c r="F255" s="136"/>
      <c r="G255" s="136"/>
      <c r="H255" s="138"/>
    </row>
    <row r="256" spans="1:8" ht="15" x14ac:dyDescent="0.2">
      <c r="A256" s="206"/>
      <c r="B256" s="207"/>
      <c r="C256" s="136"/>
      <c r="D256" s="136"/>
      <c r="E256" s="136"/>
      <c r="F256" s="136"/>
      <c r="G256" s="136"/>
      <c r="H256" s="138"/>
    </row>
    <row r="257" spans="1:8" ht="15" x14ac:dyDescent="0.2">
      <c r="A257" s="206"/>
      <c r="B257" s="207"/>
      <c r="C257" s="136"/>
      <c r="D257" s="136"/>
      <c r="E257" s="136"/>
      <c r="F257" s="136"/>
      <c r="G257" s="136"/>
      <c r="H257" s="138"/>
    </row>
    <row r="258" spans="1:8" ht="15" x14ac:dyDescent="0.2">
      <c r="A258" s="206"/>
      <c r="B258" s="207"/>
      <c r="C258" s="136"/>
      <c r="D258" s="136"/>
      <c r="E258" s="136"/>
      <c r="F258" s="136"/>
      <c r="G258" s="136"/>
      <c r="H258" s="138"/>
    </row>
    <row r="259" spans="1:8" ht="15" x14ac:dyDescent="0.2">
      <c r="A259" s="206"/>
      <c r="B259" s="207"/>
      <c r="C259" s="136"/>
      <c r="D259" s="136"/>
      <c r="E259" s="136"/>
      <c r="F259" s="136"/>
      <c r="G259" s="136"/>
      <c r="H259" s="138"/>
    </row>
    <row r="260" spans="1:8" ht="15" x14ac:dyDescent="0.2">
      <c r="A260" s="206"/>
      <c r="B260" s="207"/>
      <c r="C260" s="136"/>
      <c r="D260" s="136"/>
      <c r="E260" s="136"/>
      <c r="F260" s="136"/>
      <c r="G260" s="136"/>
      <c r="H260" s="138"/>
    </row>
    <row r="261" spans="1:8" ht="15" x14ac:dyDescent="0.2">
      <c r="A261" s="206"/>
      <c r="B261" s="207"/>
      <c r="C261" s="136"/>
      <c r="D261" s="136"/>
      <c r="E261" s="136"/>
      <c r="F261" s="136"/>
      <c r="G261" s="136"/>
      <c r="H261" s="138"/>
    </row>
    <row r="262" spans="1:8" ht="15" x14ac:dyDescent="0.2">
      <c r="A262" s="206"/>
      <c r="B262" s="207"/>
      <c r="C262" s="136"/>
      <c r="D262" s="136"/>
      <c r="E262" s="136"/>
      <c r="F262" s="136"/>
      <c r="G262" s="136"/>
      <c r="H262" s="138"/>
    </row>
    <row r="263" spans="1:8" ht="15" x14ac:dyDescent="0.2">
      <c r="A263" s="206"/>
      <c r="B263" s="207"/>
      <c r="C263" s="136"/>
      <c r="D263" s="136"/>
      <c r="E263" s="136"/>
      <c r="F263" s="136"/>
      <c r="G263" s="136"/>
      <c r="H263" s="138"/>
    </row>
    <row r="264" spans="1:8" ht="15" x14ac:dyDescent="0.2">
      <c r="A264" s="206"/>
      <c r="B264" s="207"/>
      <c r="C264" s="136"/>
      <c r="D264" s="136"/>
      <c r="E264" s="136"/>
      <c r="F264" s="136"/>
      <c r="G264" s="136"/>
      <c r="H264" s="138"/>
    </row>
    <row r="265" spans="1:8" ht="15" x14ac:dyDescent="0.2">
      <c r="A265" s="206"/>
      <c r="B265" s="207"/>
      <c r="C265" s="136"/>
      <c r="D265" s="136"/>
      <c r="E265" s="136"/>
      <c r="F265" s="136"/>
      <c r="G265" s="136"/>
      <c r="H265" s="138"/>
    </row>
    <row r="266" spans="1:8" ht="15" x14ac:dyDescent="0.2">
      <c r="A266" s="206"/>
      <c r="B266" s="207"/>
      <c r="C266" s="136"/>
      <c r="D266" s="136"/>
      <c r="E266" s="136"/>
      <c r="F266" s="136"/>
      <c r="G266" s="136"/>
      <c r="H266" s="138"/>
    </row>
    <row r="267" spans="1:8" ht="15" x14ac:dyDescent="0.2">
      <c r="A267" s="206"/>
      <c r="B267" s="207"/>
      <c r="C267" s="136"/>
      <c r="D267" s="136"/>
      <c r="E267" s="136"/>
      <c r="F267" s="136"/>
      <c r="G267" s="136"/>
      <c r="H267" s="138"/>
    </row>
    <row r="268" spans="1:8" ht="15" x14ac:dyDescent="0.2">
      <c r="A268" s="206"/>
      <c r="B268" s="207"/>
      <c r="C268" s="136"/>
      <c r="D268" s="136"/>
      <c r="E268" s="136"/>
      <c r="F268" s="136"/>
      <c r="G268" s="136"/>
      <c r="H268" s="138"/>
    </row>
    <row r="269" spans="1:8" ht="15" x14ac:dyDescent="0.2">
      <c r="A269" s="206"/>
      <c r="B269" s="207"/>
      <c r="C269" s="136"/>
      <c r="D269" s="136"/>
      <c r="E269" s="136"/>
      <c r="F269" s="136"/>
      <c r="G269" s="136"/>
      <c r="H269" s="138"/>
    </row>
    <row r="270" spans="1:8" ht="15" x14ac:dyDescent="0.2">
      <c r="A270" s="206"/>
      <c r="B270" s="207"/>
      <c r="C270" s="136"/>
      <c r="D270" s="136"/>
      <c r="E270" s="136"/>
      <c r="F270" s="136"/>
      <c r="G270" s="136"/>
      <c r="H270" s="138"/>
    </row>
    <row r="271" spans="1:8" ht="15" x14ac:dyDescent="0.2">
      <c r="A271" s="206"/>
      <c r="B271" s="207"/>
      <c r="C271" s="136"/>
      <c r="D271" s="136"/>
      <c r="E271" s="136"/>
      <c r="F271" s="136"/>
      <c r="G271" s="136"/>
      <c r="H271" s="138"/>
    </row>
    <row r="272" spans="1:8" ht="15" x14ac:dyDescent="0.2">
      <c r="A272" s="206"/>
      <c r="B272" s="207"/>
      <c r="C272" s="136"/>
      <c r="D272" s="136"/>
      <c r="E272" s="136"/>
      <c r="F272" s="136"/>
      <c r="G272" s="136"/>
      <c r="H272" s="138"/>
    </row>
    <row r="273" spans="1:8" ht="15" x14ac:dyDescent="0.2">
      <c r="A273" s="206"/>
      <c r="B273" s="207"/>
      <c r="C273" s="136"/>
      <c r="D273" s="136"/>
      <c r="E273" s="136"/>
      <c r="F273" s="136"/>
      <c r="G273" s="136"/>
      <c r="H273" s="138"/>
    </row>
    <row r="274" spans="1:8" ht="15" x14ac:dyDescent="0.2">
      <c r="A274" s="206"/>
      <c r="B274" s="207"/>
      <c r="C274" s="136"/>
      <c r="D274" s="136"/>
      <c r="E274" s="136"/>
      <c r="F274" s="136"/>
      <c r="G274" s="136"/>
      <c r="H274" s="138"/>
    </row>
    <row r="275" spans="1:8" ht="15" x14ac:dyDescent="0.2">
      <c r="A275" s="206"/>
      <c r="B275" s="207"/>
      <c r="C275" s="136"/>
      <c r="D275" s="136"/>
      <c r="E275" s="136"/>
      <c r="F275" s="136"/>
      <c r="G275" s="136"/>
      <c r="H275" s="138"/>
    </row>
    <row r="276" spans="1:8" ht="15" x14ac:dyDescent="0.2">
      <c r="A276" s="206"/>
      <c r="B276" s="207"/>
      <c r="C276" s="136"/>
      <c r="D276" s="136"/>
      <c r="E276" s="136"/>
      <c r="F276" s="136"/>
      <c r="G276" s="136"/>
      <c r="H276" s="138"/>
    </row>
    <row r="277" spans="1:8" ht="15" x14ac:dyDescent="0.2">
      <c r="A277" s="206"/>
      <c r="B277" s="207"/>
      <c r="C277" s="136"/>
      <c r="D277" s="136"/>
      <c r="E277" s="136"/>
      <c r="F277" s="136"/>
      <c r="G277" s="136"/>
      <c r="H277" s="138"/>
    </row>
    <row r="278" spans="1:8" ht="15" x14ac:dyDescent="0.2">
      <c r="A278" s="206"/>
      <c r="B278" s="207"/>
      <c r="C278" s="136"/>
      <c r="D278" s="136"/>
      <c r="E278" s="136"/>
      <c r="F278" s="136"/>
      <c r="G278" s="136"/>
      <c r="H278" s="138"/>
    </row>
    <row r="279" spans="1:8" ht="15" x14ac:dyDescent="0.2">
      <c r="A279" s="206"/>
      <c r="B279" s="207"/>
      <c r="C279" s="136"/>
      <c r="D279" s="136"/>
      <c r="E279" s="136"/>
      <c r="F279" s="136"/>
      <c r="G279" s="136"/>
      <c r="H279" s="138"/>
    </row>
    <row r="280" spans="1:8" ht="15" x14ac:dyDescent="0.2">
      <c r="A280" s="206"/>
      <c r="B280" s="207"/>
      <c r="C280" s="136"/>
      <c r="D280" s="136"/>
      <c r="E280" s="136"/>
      <c r="F280" s="136"/>
      <c r="G280" s="136"/>
      <c r="H280" s="138"/>
    </row>
    <row r="281" spans="1:8" ht="15" x14ac:dyDescent="0.2">
      <c r="A281" s="206"/>
      <c r="B281" s="207"/>
      <c r="C281" s="136"/>
      <c r="D281" s="136"/>
      <c r="E281" s="136"/>
      <c r="F281" s="136"/>
      <c r="G281" s="136"/>
      <c r="H281" s="138"/>
    </row>
    <row r="282" spans="1:8" ht="15" x14ac:dyDescent="0.2">
      <c r="A282" s="206"/>
      <c r="B282" s="207"/>
      <c r="C282" s="136"/>
      <c r="D282" s="136"/>
      <c r="E282" s="136"/>
      <c r="F282" s="136"/>
      <c r="G282" s="136"/>
      <c r="H282" s="138"/>
    </row>
    <row r="283" spans="1:8" ht="15" x14ac:dyDescent="0.2">
      <c r="A283" s="206"/>
      <c r="B283" s="207"/>
      <c r="C283" s="136"/>
      <c r="D283" s="136"/>
      <c r="E283" s="136"/>
      <c r="F283" s="136"/>
      <c r="G283" s="136"/>
      <c r="H283" s="138"/>
    </row>
    <row r="284" spans="1:8" ht="15" x14ac:dyDescent="0.2">
      <c r="A284" s="206"/>
      <c r="B284" s="207"/>
      <c r="C284" s="136"/>
      <c r="D284" s="136"/>
      <c r="E284" s="136"/>
      <c r="F284" s="136"/>
      <c r="G284" s="136"/>
      <c r="H284" s="138"/>
    </row>
    <row r="285" spans="1:8" ht="15" x14ac:dyDescent="0.2">
      <c r="A285" s="206"/>
      <c r="B285" s="207"/>
      <c r="C285" s="136"/>
      <c r="D285" s="136"/>
      <c r="E285" s="136"/>
      <c r="F285" s="136"/>
      <c r="G285" s="136"/>
      <c r="H285" s="138"/>
    </row>
    <row r="286" spans="1:8" ht="15" x14ac:dyDescent="0.2">
      <c r="A286" s="206"/>
      <c r="B286" s="207"/>
      <c r="C286" s="136"/>
      <c r="D286" s="136"/>
      <c r="E286" s="136"/>
      <c r="F286" s="136"/>
      <c r="G286" s="136"/>
      <c r="H286" s="138"/>
    </row>
    <row r="287" spans="1:8" ht="15" x14ac:dyDescent="0.2">
      <c r="A287" s="206"/>
      <c r="B287" s="207"/>
      <c r="C287" s="136"/>
      <c r="D287" s="136"/>
      <c r="E287" s="136"/>
      <c r="F287" s="136"/>
      <c r="G287" s="136"/>
      <c r="H287" s="138"/>
    </row>
    <row r="288" spans="1:8" ht="15" x14ac:dyDescent="0.2">
      <c r="A288" s="206"/>
      <c r="B288" s="207"/>
      <c r="C288" s="136"/>
      <c r="D288" s="136"/>
      <c r="E288" s="136"/>
      <c r="F288" s="136"/>
      <c r="G288" s="136"/>
      <c r="H288" s="138"/>
    </row>
    <row r="289" spans="1:8" ht="15" x14ac:dyDescent="0.2">
      <c r="A289" s="206"/>
      <c r="B289" s="207"/>
      <c r="C289" s="136"/>
      <c r="D289" s="136"/>
      <c r="E289" s="136"/>
      <c r="F289" s="136"/>
      <c r="G289" s="136"/>
      <c r="H289" s="138"/>
    </row>
    <row r="290" spans="1:8" ht="15" x14ac:dyDescent="0.2">
      <c r="A290" s="206"/>
      <c r="B290" s="207"/>
      <c r="C290" s="136"/>
      <c r="D290" s="136"/>
      <c r="E290" s="136"/>
      <c r="F290" s="136"/>
      <c r="G290" s="136"/>
      <c r="H290" s="138"/>
    </row>
    <row r="291" spans="1:8" ht="15" x14ac:dyDescent="0.2">
      <c r="A291" s="206"/>
      <c r="B291" s="207"/>
      <c r="C291" s="136"/>
      <c r="D291" s="136"/>
      <c r="E291" s="136"/>
      <c r="F291" s="136"/>
      <c r="G291" s="136"/>
      <c r="H291" s="138"/>
    </row>
    <row r="292" spans="1:8" ht="15" x14ac:dyDescent="0.2">
      <c r="A292" s="206"/>
      <c r="B292" s="207"/>
      <c r="C292" s="136"/>
      <c r="D292" s="136"/>
      <c r="E292" s="136"/>
      <c r="F292" s="136"/>
      <c r="G292" s="136"/>
      <c r="H292" s="138"/>
    </row>
    <row r="293" spans="1:8" ht="15" x14ac:dyDescent="0.2">
      <c r="A293" s="206"/>
      <c r="B293" s="207"/>
      <c r="C293" s="136"/>
      <c r="D293" s="136"/>
      <c r="E293" s="136"/>
      <c r="F293" s="136"/>
      <c r="G293" s="136"/>
      <c r="H293" s="138"/>
    </row>
    <row r="294" spans="1:8" ht="15" x14ac:dyDescent="0.2">
      <c r="A294" s="206"/>
      <c r="B294" s="207"/>
      <c r="C294" s="136"/>
      <c r="D294" s="136"/>
      <c r="E294" s="136"/>
      <c r="F294" s="136"/>
      <c r="G294" s="136"/>
      <c r="H294" s="138"/>
    </row>
    <row r="295" spans="1:8" ht="15" x14ac:dyDescent="0.2">
      <c r="A295" s="206"/>
      <c r="B295" s="207"/>
      <c r="C295" s="136"/>
      <c r="D295" s="136"/>
      <c r="E295" s="136"/>
      <c r="F295" s="136"/>
      <c r="G295" s="136"/>
      <c r="H295" s="138"/>
    </row>
    <row r="296" spans="1:8" ht="15" x14ac:dyDescent="0.2">
      <c r="A296" s="206"/>
      <c r="B296" s="207"/>
      <c r="C296" s="136"/>
      <c r="D296" s="136"/>
      <c r="E296" s="136"/>
      <c r="F296" s="136"/>
      <c r="G296" s="136"/>
      <c r="H296" s="138"/>
    </row>
    <row r="297" spans="1:8" ht="15" x14ac:dyDescent="0.2">
      <c r="A297" s="206"/>
      <c r="B297" s="207"/>
      <c r="C297" s="136"/>
      <c r="D297" s="136"/>
      <c r="E297" s="136"/>
      <c r="F297" s="136"/>
      <c r="G297" s="136"/>
      <c r="H297" s="138"/>
    </row>
    <row r="298" spans="1:8" ht="15" x14ac:dyDescent="0.2">
      <c r="A298" s="206"/>
      <c r="B298" s="207"/>
      <c r="C298" s="136"/>
      <c r="D298" s="136"/>
      <c r="E298" s="136"/>
      <c r="F298" s="136"/>
      <c r="G298" s="136"/>
      <c r="H298" s="138"/>
    </row>
    <row r="299" spans="1:8" ht="15" x14ac:dyDescent="0.2">
      <c r="A299" s="206"/>
      <c r="B299" s="207"/>
      <c r="C299" s="136"/>
      <c r="D299" s="136"/>
      <c r="E299" s="136"/>
      <c r="F299" s="136"/>
      <c r="G299" s="136"/>
      <c r="H299" s="138"/>
    </row>
  </sheetData>
  <sheetProtection algorithmName="SHA-512" hashValue="1bxLM38Hd86trOa6gCanPoHwG8Hz5dOznO0If5vEMGSsdcQtxkQwFznXVT1xuKDU8jbFfWQ8KCrqlvjUW5DY9Q==" saltValue="qIP4NQTKmhg96y5h+m9xKw==" spinCount="100000" sheet="1" selectLockedCells="1"/>
  <pageMargins left="0.7" right="0.7" top="0.75" bottom="0.75" header="0.3" footer="0.3"/>
  <pageSetup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5" tint="-0.249977111117893"/>
  </sheetPr>
  <dimension ref="A1:I56"/>
  <sheetViews>
    <sheetView zoomScaleNormal="100" workbookViewId="0">
      <selection activeCell="A8" sqref="A8"/>
    </sheetView>
  </sheetViews>
  <sheetFormatPr defaultColWidth="8.85546875" defaultRowHeight="12.75" x14ac:dyDescent="0.2"/>
  <cols>
    <col min="1" max="1" width="12.140625" style="133" customWidth="1"/>
    <col min="2" max="2" width="13.42578125" style="139" bestFit="1" customWidth="1"/>
    <col min="3" max="3" width="21.140625" style="133" customWidth="1"/>
    <col min="4" max="4" width="20.5703125" style="133" customWidth="1"/>
    <col min="5" max="5" width="20.42578125" style="133" customWidth="1"/>
    <col min="6" max="6" width="10.85546875" style="133" customWidth="1"/>
    <col min="7" max="7" width="19.5703125" style="140" bestFit="1" customWidth="1"/>
    <col min="8" max="8" width="23.42578125" style="140" bestFit="1" customWidth="1"/>
    <col min="9" max="9" width="24.85546875" style="5" customWidth="1"/>
    <col min="10" max="10" width="14.42578125" style="5" customWidth="1"/>
    <col min="11" max="16384" width="8.85546875" style="5"/>
  </cols>
  <sheetData>
    <row r="1" spans="1:9" s="1" customFormat="1" ht="66" customHeight="1" x14ac:dyDescent="0.25">
      <c r="A1" s="3" t="s">
        <v>124</v>
      </c>
      <c r="B1" s="24"/>
      <c r="G1" s="41"/>
      <c r="H1" s="41"/>
    </row>
    <row r="2" spans="1:9" s="1" customFormat="1" ht="26.1" customHeight="1" thickBot="1" x14ac:dyDescent="0.4">
      <c r="A2" s="10" t="s">
        <v>155</v>
      </c>
      <c r="B2" s="24"/>
      <c r="G2" s="41"/>
      <c r="H2" s="43" t="s">
        <v>156</v>
      </c>
    </row>
    <row r="3" spans="1:9" s="1" customFormat="1" ht="26.1" customHeight="1" thickTop="1" x14ac:dyDescent="0.35">
      <c r="A3" s="10"/>
      <c r="B3" s="24"/>
      <c r="G3" s="41"/>
      <c r="H3" s="53" t="s">
        <v>146</v>
      </c>
      <c r="I3" s="50">
        <f>I5*Finance!E1+I4*Finance!E1</f>
        <v>0</v>
      </c>
    </row>
    <row r="4" spans="1:9" s="1" customFormat="1" ht="37.5" x14ac:dyDescent="0.3">
      <c r="B4" s="24"/>
      <c r="E4" s="9" t="s">
        <v>126</v>
      </c>
      <c r="G4" s="43" t="s">
        <v>157</v>
      </c>
      <c r="H4" s="53" t="s">
        <v>148</v>
      </c>
      <c r="I4" s="51">
        <f>E5-I5</f>
        <v>0</v>
      </c>
    </row>
    <row r="5" spans="1:9" s="2" customFormat="1" ht="38.450000000000003" customHeight="1" x14ac:dyDescent="0.3">
      <c r="A5" s="8" t="s">
        <v>128</v>
      </c>
      <c r="B5" s="26"/>
      <c r="C5" s="8"/>
      <c r="D5" s="8"/>
      <c r="E5" s="14" cm="1">
        <f t="array" ref="E5">SUMPRODUCT(--(FREQUENCY(MATCH(A8:A107&amp;B8:B107, A8:A107&amp;B8:B107, 0), MATCH(A8:A107&amp;B8:B107, A8:A107&amp;B8:B107, 0)) &gt; 0))-1</f>
        <v>0</v>
      </c>
      <c r="F5" s="8"/>
      <c r="G5" s="13">
        <f>SUM(F8:F106)</f>
        <v>0</v>
      </c>
      <c r="H5" s="53" t="s">
        <v>149</v>
      </c>
      <c r="I5" s="52" cm="1">
        <f t="array" ref="I5">SUM(--(_xlfn.UNIQUE(IFERROR(_xlfn._xlws.FILTER(A8:A100 &amp; "|" &amp; B8:B100, ISNUMBER(SEARCH("delivery", G8:G100)) * ((A8:A100&lt;&gt;"") + (B8:B100&lt;&gt;""))), "")) &lt;&gt; ""))</f>
        <v>0</v>
      </c>
    </row>
    <row r="6" spans="1:9" x14ac:dyDescent="0.2">
      <c r="A6" s="5"/>
      <c r="B6" s="27"/>
      <c r="C6" s="5"/>
      <c r="D6" s="5"/>
      <c r="E6" s="5"/>
      <c r="F6" s="5"/>
      <c r="G6" s="44"/>
      <c r="H6" s="44"/>
    </row>
    <row r="7" spans="1:9" s="7" customFormat="1" ht="65.099999999999994" customHeight="1" x14ac:dyDescent="0.2">
      <c r="A7" s="35" t="s">
        <v>158</v>
      </c>
      <c r="B7" s="34" t="s">
        <v>132</v>
      </c>
      <c r="C7" s="34" t="s">
        <v>134</v>
      </c>
      <c r="D7" s="71" t="s">
        <v>159</v>
      </c>
      <c r="E7" s="34" t="s">
        <v>160</v>
      </c>
      <c r="F7" s="45" t="s">
        <v>161</v>
      </c>
      <c r="G7" s="45" t="s">
        <v>154</v>
      </c>
      <c r="H7" s="34" t="s">
        <v>143</v>
      </c>
    </row>
    <row r="8" spans="1:9" s="7" customFormat="1" ht="15" x14ac:dyDescent="0.2">
      <c r="A8" s="213"/>
      <c r="B8" s="223"/>
      <c r="C8" s="124"/>
      <c r="D8" s="124"/>
      <c r="E8" s="124"/>
      <c r="F8" s="126"/>
      <c r="G8" s="126"/>
      <c r="H8" s="124"/>
    </row>
    <row r="9" spans="1:9" s="6" customFormat="1" ht="15" x14ac:dyDescent="0.25">
      <c r="A9" s="213"/>
      <c r="B9" s="223"/>
      <c r="C9" s="124"/>
      <c r="D9" s="124"/>
      <c r="E9" s="124"/>
      <c r="F9" s="126"/>
      <c r="G9" s="126"/>
      <c r="H9" s="124"/>
    </row>
    <row r="10" spans="1:9" ht="15" x14ac:dyDescent="0.2">
      <c r="A10" s="213"/>
      <c r="B10" s="223"/>
      <c r="C10" s="124"/>
      <c r="D10" s="124"/>
      <c r="E10" s="124"/>
      <c r="F10" s="126"/>
      <c r="G10" s="126"/>
      <c r="H10" s="124"/>
    </row>
    <row r="11" spans="1:9" ht="15" x14ac:dyDescent="0.2">
      <c r="A11" s="213"/>
      <c r="B11" s="223"/>
      <c r="C11" s="124"/>
      <c r="D11" s="124"/>
      <c r="E11" s="124"/>
      <c r="F11" s="126"/>
      <c r="G11" s="126"/>
      <c r="H11" s="124"/>
    </row>
    <row r="12" spans="1:9" ht="15" x14ac:dyDescent="0.2">
      <c r="A12" s="220"/>
      <c r="B12" s="224"/>
      <c r="C12" s="221"/>
      <c r="D12" s="221"/>
      <c r="E12" s="221"/>
      <c r="F12" s="222"/>
      <c r="G12" s="126"/>
      <c r="H12" s="221"/>
    </row>
    <row r="13" spans="1:9" ht="15" x14ac:dyDescent="0.2">
      <c r="A13" s="213"/>
      <c r="B13" s="223"/>
      <c r="C13" s="124"/>
      <c r="D13" s="124"/>
      <c r="E13" s="124"/>
      <c r="F13" s="126"/>
      <c r="G13" s="126"/>
      <c r="H13" s="124"/>
    </row>
    <row r="14" spans="1:9" ht="15" x14ac:dyDescent="0.2">
      <c r="A14" s="214"/>
      <c r="B14" s="225"/>
      <c r="C14" s="136"/>
      <c r="D14" s="136"/>
      <c r="E14" s="136"/>
      <c r="F14" s="126"/>
      <c r="G14" s="126"/>
      <c r="H14" s="136"/>
    </row>
    <row r="15" spans="1:9" ht="15" x14ac:dyDescent="0.2">
      <c r="A15" s="213"/>
      <c r="B15" s="223"/>
      <c r="C15" s="124"/>
      <c r="D15" s="124"/>
      <c r="E15" s="124"/>
      <c r="F15" s="126"/>
      <c r="G15" s="126"/>
      <c r="H15" s="124"/>
    </row>
    <row r="16" spans="1:9" ht="15" x14ac:dyDescent="0.2">
      <c r="A16" s="213"/>
      <c r="B16" s="223"/>
      <c r="C16" s="124"/>
      <c r="D16" s="124"/>
      <c r="E16" s="136"/>
      <c r="F16" s="126"/>
      <c r="G16" s="126"/>
      <c r="H16" s="136"/>
    </row>
    <row r="17" spans="1:8" ht="15" x14ac:dyDescent="0.2">
      <c r="A17" s="213"/>
      <c r="B17" s="223"/>
      <c r="C17" s="124"/>
      <c r="D17" s="124"/>
      <c r="E17" s="124"/>
      <c r="F17" s="126"/>
      <c r="G17" s="126"/>
      <c r="H17" s="124"/>
    </row>
    <row r="18" spans="1:8" ht="15" x14ac:dyDescent="0.2">
      <c r="A18" s="220"/>
      <c r="B18" s="224"/>
      <c r="C18" s="221"/>
      <c r="D18" s="221"/>
      <c r="E18" s="221"/>
      <c r="F18" s="222"/>
      <c r="G18" s="126"/>
      <c r="H18" s="221"/>
    </row>
    <row r="19" spans="1:8" ht="15" x14ac:dyDescent="0.2">
      <c r="A19" s="213"/>
      <c r="B19" s="223"/>
      <c r="C19" s="124"/>
      <c r="D19" s="124"/>
      <c r="E19" s="124"/>
      <c r="F19" s="126"/>
      <c r="G19" s="126"/>
      <c r="H19" s="124"/>
    </row>
    <row r="20" spans="1:8" ht="15" x14ac:dyDescent="0.2">
      <c r="A20" s="213"/>
      <c r="B20" s="223"/>
      <c r="C20" s="124"/>
      <c r="D20" s="124"/>
      <c r="E20" s="124"/>
      <c r="F20" s="126"/>
      <c r="G20" s="126"/>
      <c r="H20" s="124"/>
    </row>
    <row r="21" spans="1:8" ht="15" x14ac:dyDescent="0.2">
      <c r="A21" s="220"/>
      <c r="B21" s="224"/>
      <c r="C21" s="221"/>
      <c r="D21" s="221"/>
      <c r="E21" s="221"/>
      <c r="F21" s="222"/>
      <c r="G21" s="126"/>
      <c r="H21" s="221"/>
    </row>
    <row r="22" spans="1:8" ht="15" x14ac:dyDescent="0.2">
      <c r="A22" s="213"/>
      <c r="B22" s="223"/>
      <c r="C22" s="124"/>
      <c r="D22" s="124"/>
      <c r="E22" s="124"/>
      <c r="F22" s="126"/>
      <c r="G22" s="126"/>
      <c r="H22" s="124"/>
    </row>
    <row r="23" spans="1:8" ht="15" x14ac:dyDescent="0.2">
      <c r="A23" s="213"/>
      <c r="B23" s="223"/>
      <c r="C23" s="124"/>
      <c r="D23" s="124"/>
      <c r="E23" s="124"/>
      <c r="F23" s="126"/>
      <c r="G23" s="126"/>
      <c r="H23" s="124"/>
    </row>
    <row r="24" spans="1:8" ht="15" x14ac:dyDescent="0.2">
      <c r="A24" s="213"/>
      <c r="B24" s="223"/>
      <c r="C24" s="124"/>
      <c r="D24" s="124"/>
      <c r="E24" s="136"/>
      <c r="F24" s="126"/>
      <c r="G24" s="126"/>
      <c r="H24" s="124"/>
    </row>
    <row r="25" spans="1:8" ht="15" x14ac:dyDescent="0.2">
      <c r="A25" s="213"/>
      <c r="B25" s="223"/>
      <c r="C25" s="124"/>
      <c r="D25" s="124"/>
      <c r="E25" s="124"/>
      <c r="F25" s="126"/>
      <c r="G25" s="126"/>
      <c r="H25" s="124"/>
    </row>
    <row r="26" spans="1:8" ht="15" x14ac:dyDescent="0.2">
      <c r="A26" s="213"/>
      <c r="B26" s="223"/>
      <c r="C26" s="124"/>
      <c r="D26" s="124"/>
      <c r="E26" s="124"/>
      <c r="F26" s="126"/>
      <c r="G26" s="126"/>
      <c r="H26" s="124"/>
    </row>
    <row r="27" spans="1:8" ht="15" x14ac:dyDescent="0.2">
      <c r="A27" s="220"/>
      <c r="B27" s="224"/>
      <c r="C27" s="221"/>
      <c r="D27" s="221"/>
      <c r="E27" s="221"/>
      <c r="F27" s="222"/>
      <c r="G27" s="126"/>
      <c r="H27" s="221"/>
    </row>
    <row r="28" spans="1:8" ht="15" x14ac:dyDescent="0.2">
      <c r="A28" s="213"/>
      <c r="B28" s="223"/>
      <c r="C28" s="124"/>
      <c r="D28" s="124"/>
      <c r="E28" s="136"/>
      <c r="F28" s="126"/>
      <c r="G28" s="126"/>
      <c r="H28" s="124"/>
    </row>
    <row r="29" spans="1:8" ht="15" x14ac:dyDescent="0.2">
      <c r="A29" s="213"/>
      <c r="B29" s="223"/>
      <c r="C29" s="124"/>
      <c r="D29" s="124"/>
      <c r="E29" s="124"/>
      <c r="F29" s="126"/>
      <c r="G29" s="126"/>
      <c r="H29" s="124"/>
    </row>
    <row r="30" spans="1:8" ht="15" x14ac:dyDescent="0.2">
      <c r="A30" s="213"/>
      <c r="B30" s="223"/>
      <c r="C30" s="124"/>
      <c r="D30" s="124"/>
      <c r="E30" s="124"/>
      <c r="F30" s="126"/>
      <c r="G30" s="126"/>
      <c r="H30" s="124"/>
    </row>
    <row r="31" spans="1:8" ht="15" x14ac:dyDescent="0.2">
      <c r="A31" s="213"/>
      <c r="B31" s="223"/>
      <c r="C31" s="124"/>
      <c r="D31" s="124"/>
      <c r="E31" s="124"/>
      <c r="F31" s="126"/>
      <c r="G31" s="126"/>
      <c r="H31" s="124"/>
    </row>
    <row r="32" spans="1:8" ht="15" x14ac:dyDescent="0.2">
      <c r="A32" s="213"/>
      <c r="B32" s="223"/>
      <c r="C32" s="124"/>
      <c r="D32" s="124"/>
      <c r="E32" s="124"/>
      <c r="F32" s="126"/>
      <c r="G32" s="126"/>
      <c r="H32" s="124"/>
    </row>
    <row r="33" spans="1:8" ht="15" x14ac:dyDescent="0.2">
      <c r="A33" s="213"/>
      <c r="B33" s="124"/>
      <c r="C33" s="124"/>
      <c r="D33" s="124"/>
      <c r="E33" s="136"/>
      <c r="F33" s="126"/>
      <c r="G33" s="126"/>
      <c r="H33" s="124"/>
    </row>
    <row r="34" spans="1:8" ht="15" x14ac:dyDescent="0.2">
      <c r="A34" s="213"/>
      <c r="B34" s="124"/>
      <c r="C34" s="124"/>
      <c r="D34" s="124"/>
      <c r="E34" s="136"/>
      <c r="F34" s="126"/>
      <c r="G34" s="126"/>
      <c r="H34" s="124"/>
    </row>
    <row r="35" spans="1:8" ht="15" x14ac:dyDescent="0.2">
      <c r="A35" s="213"/>
      <c r="B35" s="124"/>
      <c r="C35" s="124"/>
      <c r="D35" s="124"/>
      <c r="E35" s="136"/>
      <c r="F35" s="126"/>
      <c r="G35" s="126"/>
      <c r="H35" s="124"/>
    </row>
    <row r="36" spans="1:8" ht="15" x14ac:dyDescent="0.2">
      <c r="A36" s="213"/>
      <c r="B36" s="124"/>
      <c r="C36" s="124"/>
      <c r="D36" s="124"/>
      <c r="E36" s="124"/>
      <c r="F36" s="126"/>
      <c r="G36" s="126"/>
      <c r="H36" s="124"/>
    </row>
    <row r="37" spans="1:8" ht="15" x14ac:dyDescent="0.2">
      <c r="A37" s="213"/>
      <c r="B37" s="124"/>
      <c r="C37" s="124"/>
      <c r="D37" s="124"/>
      <c r="E37" s="124"/>
      <c r="F37" s="126"/>
      <c r="G37" s="126"/>
      <c r="H37" s="124"/>
    </row>
    <row r="38" spans="1:8" ht="15" x14ac:dyDescent="0.2">
      <c r="A38" s="213"/>
      <c r="B38" s="124"/>
      <c r="C38" s="124"/>
      <c r="D38" s="124"/>
      <c r="E38" s="124"/>
      <c r="F38" s="126"/>
      <c r="G38" s="126"/>
      <c r="H38" s="124"/>
    </row>
    <row r="39" spans="1:8" ht="15" x14ac:dyDescent="0.2">
      <c r="A39" s="213"/>
      <c r="B39" s="124"/>
      <c r="C39" s="124"/>
      <c r="D39" s="124"/>
      <c r="E39" s="124"/>
      <c r="F39" s="126"/>
      <c r="G39" s="126"/>
      <c r="H39" s="124"/>
    </row>
    <row r="40" spans="1:8" ht="15" x14ac:dyDescent="0.2">
      <c r="A40" s="213"/>
      <c r="B40" s="124"/>
      <c r="C40" s="124"/>
      <c r="D40" s="124"/>
      <c r="E40" s="124"/>
      <c r="F40" s="126"/>
      <c r="G40" s="126"/>
      <c r="H40" s="124"/>
    </row>
    <row r="41" spans="1:8" ht="15" x14ac:dyDescent="0.2">
      <c r="A41" s="213"/>
      <c r="B41" s="124"/>
      <c r="C41" s="124"/>
      <c r="D41" s="124"/>
      <c r="E41" s="124"/>
      <c r="F41" s="126"/>
      <c r="G41" s="126"/>
      <c r="H41" s="124"/>
    </row>
    <row r="42" spans="1:8" ht="15" x14ac:dyDescent="0.2">
      <c r="A42" s="213"/>
      <c r="B42" s="124"/>
      <c r="C42" s="124"/>
      <c r="D42" s="124"/>
      <c r="E42" s="124"/>
      <c r="F42" s="126"/>
      <c r="G42" s="126"/>
      <c r="H42" s="124"/>
    </row>
    <row r="43" spans="1:8" ht="15" x14ac:dyDescent="0.2">
      <c r="A43" s="213"/>
      <c r="B43" s="124"/>
      <c r="C43" s="124"/>
      <c r="D43" s="124"/>
      <c r="E43" s="124"/>
      <c r="F43" s="126"/>
      <c r="G43" s="126"/>
      <c r="H43" s="124"/>
    </row>
    <row r="44" spans="1:8" ht="15" x14ac:dyDescent="0.2">
      <c r="A44" s="213"/>
      <c r="B44" s="124"/>
      <c r="C44" s="124"/>
      <c r="D44" s="124"/>
      <c r="E44" s="124"/>
      <c r="F44" s="126"/>
      <c r="G44" s="126"/>
      <c r="H44" s="124"/>
    </row>
    <row r="45" spans="1:8" ht="15" x14ac:dyDescent="0.2">
      <c r="A45" s="213"/>
      <c r="B45" s="124"/>
      <c r="C45" s="124"/>
      <c r="D45" s="124"/>
      <c r="E45" s="124"/>
      <c r="F45" s="126"/>
      <c r="G45" s="126"/>
      <c r="H45" s="124"/>
    </row>
    <row r="46" spans="1:8" ht="15" x14ac:dyDescent="0.2">
      <c r="A46" s="213"/>
      <c r="B46" s="124"/>
      <c r="C46" s="124"/>
      <c r="D46" s="124"/>
      <c r="E46" s="124"/>
      <c r="F46" s="126"/>
      <c r="G46" s="126"/>
      <c r="H46" s="124"/>
    </row>
    <row r="47" spans="1:8" ht="15" x14ac:dyDescent="0.2">
      <c r="A47" s="213"/>
      <c r="B47" s="124"/>
      <c r="C47" s="124"/>
      <c r="D47" s="124"/>
      <c r="E47" s="124"/>
      <c r="F47" s="126"/>
      <c r="G47" s="126"/>
      <c r="H47" s="124"/>
    </row>
    <row r="48" spans="1:8" ht="15" x14ac:dyDescent="0.2">
      <c r="A48" s="213"/>
      <c r="B48" s="124"/>
      <c r="C48" s="124"/>
      <c r="D48" s="124"/>
      <c r="E48" s="124"/>
      <c r="F48" s="126"/>
      <c r="G48" s="126"/>
      <c r="H48" s="124"/>
    </row>
    <row r="49" spans="1:8" ht="15" x14ac:dyDescent="0.2">
      <c r="A49" s="213"/>
      <c r="B49" s="124"/>
      <c r="C49" s="124"/>
      <c r="D49" s="124"/>
      <c r="E49" s="124"/>
      <c r="F49" s="126"/>
      <c r="G49" s="126"/>
      <c r="H49" s="124"/>
    </row>
    <row r="50" spans="1:8" ht="15" x14ac:dyDescent="0.2">
      <c r="A50" s="213"/>
      <c r="B50" s="124"/>
      <c r="C50" s="124"/>
      <c r="D50" s="124"/>
      <c r="E50" s="124"/>
      <c r="F50" s="126"/>
      <c r="G50" s="126"/>
      <c r="H50" s="124"/>
    </row>
    <row r="51" spans="1:8" ht="15" x14ac:dyDescent="0.2">
      <c r="A51" s="213"/>
      <c r="B51" s="124"/>
      <c r="C51" s="124"/>
      <c r="D51" s="124"/>
      <c r="E51" s="124"/>
      <c r="F51" s="126"/>
      <c r="G51" s="126"/>
      <c r="H51" s="124"/>
    </row>
    <row r="52" spans="1:8" ht="15" x14ac:dyDescent="0.2">
      <c r="A52" s="213"/>
      <c r="B52" s="124"/>
      <c r="C52" s="124"/>
      <c r="D52" s="124"/>
      <c r="E52" s="124"/>
      <c r="F52" s="126"/>
      <c r="G52" s="126"/>
      <c r="H52" s="124"/>
    </row>
    <row r="53" spans="1:8" ht="15" x14ac:dyDescent="0.2">
      <c r="A53" s="213"/>
      <c r="B53" s="124"/>
      <c r="C53" s="124"/>
      <c r="D53" s="124"/>
      <c r="E53" s="124"/>
      <c r="F53" s="126"/>
      <c r="G53" s="126"/>
      <c r="H53" s="124"/>
    </row>
    <row r="54" spans="1:8" ht="15" x14ac:dyDescent="0.2">
      <c r="A54" s="220"/>
      <c r="B54" s="221"/>
      <c r="C54" s="221"/>
      <c r="D54" s="221"/>
      <c r="E54" s="221"/>
      <c r="F54" s="222"/>
      <c r="G54" s="126"/>
      <c r="H54" s="221"/>
    </row>
    <row r="55" spans="1:8" ht="15" x14ac:dyDescent="0.2">
      <c r="A55" s="220"/>
      <c r="B55" s="221"/>
      <c r="C55" s="221"/>
      <c r="D55" s="221"/>
      <c r="E55" s="221"/>
      <c r="F55" s="222"/>
      <c r="G55" s="126"/>
      <c r="H55" s="221"/>
    </row>
    <row r="56" spans="1:8" ht="15" x14ac:dyDescent="0.2">
      <c r="A56" s="220"/>
      <c r="B56" s="221"/>
      <c r="C56" s="221"/>
      <c r="D56" s="221"/>
      <c r="E56" s="221"/>
      <c r="F56" s="222"/>
      <c r="G56" s="126"/>
      <c r="H56" s="221"/>
    </row>
  </sheetData>
  <sheetProtection algorithmName="SHA-512" hashValue="47CaJkDqoKYdxET2tfZU6NgB4Hb2DDgUPuAOsPAo930lvNnH8hIg2k+TEzNofumfSx0kL1R9vJ4VzlD3U3PZrw==" saltValue="Eg6g1JSDSPWUpdbMKW9tIA==" spinCount="100000" sheet="1" selectLockedCells="1"/>
  <pageMargins left="0.7" right="0.7" top="0.75" bottom="0.75" header="0.3" footer="0.3"/>
  <pageSetup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7030A0"/>
  </sheetPr>
  <dimension ref="A1:H99"/>
  <sheetViews>
    <sheetView zoomScaleNormal="100" workbookViewId="0">
      <selection activeCell="A5" sqref="A5"/>
    </sheetView>
  </sheetViews>
  <sheetFormatPr defaultRowHeight="12.75" x14ac:dyDescent="0.2"/>
  <cols>
    <col min="1" max="1" width="17.42578125" style="141" customWidth="1"/>
    <col min="2" max="2" width="27.85546875" style="142" customWidth="1"/>
    <col min="3" max="3" width="21.85546875" style="142" customWidth="1"/>
    <col min="4" max="4" width="23.5703125" style="143" customWidth="1"/>
    <col min="5" max="5" width="19.42578125" style="143" customWidth="1"/>
  </cols>
  <sheetData>
    <row r="1" spans="1:8" x14ac:dyDescent="0.2">
      <c r="A1" s="28"/>
      <c r="B1" s="30"/>
      <c r="C1" s="30"/>
      <c r="D1"/>
      <c r="E1"/>
    </row>
    <row r="2" spans="1:8" ht="22.7" customHeight="1" x14ac:dyDescent="0.2">
      <c r="A2" s="36" t="s">
        <v>162</v>
      </c>
      <c r="B2" s="215">
        <f>SUM(B5:B990)</f>
        <v>0</v>
      </c>
      <c r="C2" s="215">
        <f>SUM(C5:C990)</f>
        <v>0</v>
      </c>
      <c r="D2" s="215">
        <f>SUM(D5:D990)</f>
        <v>0</v>
      </c>
      <c r="E2" s="216"/>
      <c r="G2" s="31" t="s">
        <v>163</v>
      </c>
      <c r="H2" s="32">
        <v>0.05</v>
      </c>
    </row>
    <row r="3" spans="1:8" ht="15" customHeight="1" x14ac:dyDescent="0.2">
      <c r="A3" s="281" t="s">
        <v>125</v>
      </c>
      <c r="B3" s="281"/>
      <c r="C3" s="281"/>
      <c r="D3" s="281"/>
      <c r="E3" s="281"/>
    </row>
    <row r="4" spans="1:8" s="12" customFormat="1" ht="36.6" customHeight="1" x14ac:dyDescent="0.2">
      <c r="A4" s="36" t="s">
        <v>164</v>
      </c>
      <c r="B4" s="38" t="s">
        <v>119</v>
      </c>
      <c r="C4" s="38" t="s">
        <v>66</v>
      </c>
      <c r="D4" s="37" t="s">
        <v>165</v>
      </c>
      <c r="E4" s="37" t="s">
        <v>143</v>
      </c>
    </row>
    <row r="5" spans="1:8" s="33" customFormat="1" ht="20.100000000000001" customHeight="1" x14ac:dyDescent="0.2">
      <c r="A5" s="217">
        <v>1</v>
      </c>
      <c r="B5" s="218"/>
      <c r="C5" s="218"/>
      <c r="D5" s="218"/>
      <c r="E5" s="219"/>
    </row>
    <row r="6" spans="1:8" s="33" customFormat="1" ht="20.100000000000001" customHeight="1" x14ac:dyDescent="0.2">
      <c r="A6" s="217"/>
      <c r="B6" s="218"/>
      <c r="C6" s="218"/>
      <c r="D6" s="218"/>
      <c r="E6" s="219"/>
    </row>
    <row r="7" spans="1:8" s="33" customFormat="1" ht="20.100000000000001" customHeight="1" x14ac:dyDescent="0.2">
      <c r="A7" s="217"/>
      <c r="B7" s="218"/>
      <c r="C7" s="218"/>
      <c r="D7" s="218"/>
      <c r="E7" s="219"/>
    </row>
    <row r="8" spans="1:8" s="33" customFormat="1" ht="20.100000000000001" customHeight="1" x14ac:dyDescent="0.2">
      <c r="A8" s="217"/>
      <c r="B8" s="218"/>
      <c r="C8" s="218"/>
      <c r="D8" s="218"/>
      <c r="E8" s="219"/>
    </row>
    <row r="9" spans="1:8" s="33" customFormat="1" ht="20.100000000000001" customHeight="1" x14ac:dyDescent="0.2">
      <c r="A9" s="217"/>
      <c r="B9" s="218"/>
      <c r="C9" s="218"/>
      <c r="D9" s="218"/>
      <c r="E9" s="219"/>
    </row>
    <row r="10" spans="1:8" s="33" customFormat="1" ht="20.100000000000001" customHeight="1" x14ac:dyDescent="0.2">
      <c r="A10" s="217"/>
      <c r="B10" s="218"/>
      <c r="C10" s="218"/>
      <c r="D10" s="218"/>
      <c r="E10" s="219"/>
    </row>
    <row r="11" spans="1:8" s="33" customFormat="1" ht="20.100000000000001" customHeight="1" x14ac:dyDescent="0.2">
      <c r="A11" s="217"/>
      <c r="B11" s="218"/>
      <c r="C11" s="218"/>
      <c r="D11" s="218"/>
      <c r="E11" s="219"/>
    </row>
    <row r="12" spans="1:8" s="33" customFormat="1" ht="20.100000000000001" customHeight="1" x14ac:dyDescent="0.2">
      <c r="A12" s="217"/>
      <c r="B12" s="218"/>
      <c r="C12" s="218"/>
      <c r="D12" s="218"/>
      <c r="E12" s="219"/>
    </row>
    <row r="13" spans="1:8" s="33" customFormat="1" ht="20.100000000000001" customHeight="1" x14ac:dyDescent="0.2">
      <c r="A13" s="217"/>
      <c r="B13" s="218"/>
      <c r="C13" s="218"/>
      <c r="D13" s="218"/>
      <c r="E13" s="219"/>
    </row>
    <row r="14" spans="1:8" s="33" customFormat="1" ht="20.100000000000001" customHeight="1" x14ac:dyDescent="0.2">
      <c r="A14" s="217"/>
      <c r="B14" s="218"/>
      <c r="C14" s="218"/>
      <c r="D14" s="218"/>
      <c r="E14" s="219"/>
    </row>
    <row r="15" spans="1:8" s="33" customFormat="1" ht="20.100000000000001" customHeight="1" x14ac:dyDescent="0.2">
      <c r="A15" s="217"/>
      <c r="B15" s="218"/>
      <c r="C15" s="218"/>
      <c r="D15" s="218"/>
      <c r="E15" s="219"/>
    </row>
    <row r="16" spans="1:8" s="33" customFormat="1" ht="20.100000000000001" customHeight="1" x14ac:dyDescent="0.2">
      <c r="A16" s="217"/>
      <c r="B16" s="218"/>
      <c r="C16" s="218"/>
      <c r="D16" s="218"/>
      <c r="E16" s="219"/>
    </row>
    <row r="17" spans="1:5" s="33" customFormat="1" ht="20.100000000000001" customHeight="1" x14ac:dyDescent="0.2">
      <c r="A17" s="217"/>
      <c r="B17" s="218"/>
      <c r="C17" s="218"/>
      <c r="D17" s="218"/>
      <c r="E17" s="219"/>
    </row>
    <row r="18" spans="1:5" s="33" customFormat="1" ht="20.100000000000001" customHeight="1" x14ac:dyDescent="0.2">
      <c r="A18" s="217"/>
      <c r="B18" s="218"/>
      <c r="C18" s="218"/>
      <c r="D18" s="218"/>
      <c r="E18" s="219"/>
    </row>
    <row r="19" spans="1:5" s="33" customFormat="1" ht="20.100000000000001" customHeight="1" x14ac:dyDescent="0.2">
      <c r="A19" s="217"/>
      <c r="B19" s="218"/>
      <c r="C19" s="218"/>
      <c r="D19" s="218"/>
      <c r="E19" s="219"/>
    </row>
    <row r="20" spans="1:5" s="33" customFormat="1" ht="20.100000000000001" customHeight="1" x14ac:dyDescent="0.2">
      <c r="A20" s="217"/>
      <c r="B20" s="218"/>
      <c r="C20" s="218"/>
      <c r="D20" s="218"/>
      <c r="E20" s="219"/>
    </row>
    <row r="21" spans="1:5" s="33" customFormat="1" ht="20.100000000000001" customHeight="1" x14ac:dyDescent="0.2">
      <c r="A21" s="217"/>
      <c r="B21" s="218"/>
      <c r="C21" s="218"/>
      <c r="D21" s="218"/>
      <c r="E21" s="219"/>
    </row>
    <row r="22" spans="1:5" s="33" customFormat="1" ht="20.100000000000001" customHeight="1" x14ac:dyDescent="0.2">
      <c r="A22" s="217"/>
      <c r="B22" s="218"/>
      <c r="C22" s="218"/>
      <c r="D22" s="218"/>
      <c r="E22" s="219"/>
    </row>
    <row r="23" spans="1:5" s="33" customFormat="1" ht="20.100000000000001" customHeight="1" x14ac:dyDescent="0.2">
      <c r="A23" s="217"/>
      <c r="B23" s="218"/>
      <c r="C23" s="218"/>
      <c r="D23" s="218"/>
      <c r="E23" s="219"/>
    </row>
    <row r="24" spans="1:5" s="33" customFormat="1" ht="20.100000000000001" customHeight="1" x14ac:dyDescent="0.2">
      <c r="A24" s="217"/>
      <c r="B24" s="218"/>
      <c r="C24" s="218"/>
      <c r="D24" s="218"/>
      <c r="E24" s="219"/>
    </row>
    <row r="25" spans="1:5" s="33" customFormat="1" ht="20.100000000000001" customHeight="1" x14ac:dyDescent="0.2">
      <c r="A25" s="217"/>
      <c r="B25" s="218"/>
      <c r="C25" s="218"/>
      <c r="D25" s="218"/>
      <c r="E25" s="219"/>
    </row>
    <row r="26" spans="1:5" s="33" customFormat="1" ht="20.100000000000001" customHeight="1" x14ac:dyDescent="0.2">
      <c r="A26" s="217"/>
      <c r="B26" s="218"/>
      <c r="C26" s="218"/>
      <c r="D26" s="218"/>
      <c r="E26" s="219"/>
    </row>
    <row r="27" spans="1:5" s="33" customFormat="1" ht="20.100000000000001" customHeight="1" x14ac:dyDescent="0.2">
      <c r="A27" s="217"/>
      <c r="B27" s="218"/>
      <c r="C27" s="218"/>
      <c r="D27" s="218"/>
      <c r="E27" s="219"/>
    </row>
    <row r="28" spans="1:5" s="33" customFormat="1" ht="20.100000000000001" customHeight="1" x14ac:dyDescent="0.2">
      <c r="A28" s="217"/>
      <c r="B28" s="218"/>
      <c r="C28" s="218"/>
      <c r="D28" s="218"/>
      <c r="E28" s="219"/>
    </row>
    <row r="29" spans="1:5" s="33" customFormat="1" ht="20.100000000000001" customHeight="1" x14ac:dyDescent="0.2">
      <c r="A29" s="217"/>
      <c r="B29" s="218"/>
      <c r="C29" s="218"/>
      <c r="D29" s="218"/>
      <c r="E29" s="219"/>
    </row>
    <row r="30" spans="1:5" s="33" customFormat="1" ht="20.100000000000001" customHeight="1" x14ac:dyDescent="0.2">
      <c r="A30" s="217"/>
      <c r="B30" s="218"/>
      <c r="C30" s="218"/>
      <c r="D30" s="218"/>
      <c r="E30" s="219"/>
    </row>
    <row r="31" spans="1:5" s="33" customFormat="1" ht="20.100000000000001" customHeight="1" x14ac:dyDescent="0.2">
      <c r="A31" s="217"/>
      <c r="B31" s="218"/>
      <c r="C31" s="218"/>
      <c r="D31" s="218"/>
      <c r="E31" s="219"/>
    </row>
    <row r="32" spans="1:5" s="33" customFormat="1" ht="20.100000000000001" customHeight="1" x14ac:dyDescent="0.2">
      <c r="A32" s="217"/>
      <c r="B32" s="218"/>
      <c r="C32" s="218"/>
      <c r="D32" s="218"/>
      <c r="E32" s="219"/>
    </row>
    <row r="33" spans="1:5" s="33" customFormat="1" ht="20.100000000000001" customHeight="1" x14ac:dyDescent="0.2">
      <c r="A33" s="217"/>
      <c r="B33" s="218"/>
      <c r="C33" s="218"/>
      <c r="D33" s="218"/>
      <c r="E33" s="219"/>
    </row>
    <row r="34" spans="1:5" s="33" customFormat="1" ht="20.100000000000001" customHeight="1" x14ac:dyDescent="0.2">
      <c r="A34" s="217"/>
      <c r="B34" s="218"/>
      <c r="C34" s="218"/>
      <c r="D34" s="218"/>
      <c r="E34" s="219"/>
    </row>
    <row r="35" spans="1:5" s="33" customFormat="1" ht="20.100000000000001" customHeight="1" x14ac:dyDescent="0.2">
      <c r="A35" s="217"/>
      <c r="B35" s="218"/>
      <c r="C35" s="218"/>
      <c r="D35" s="218"/>
      <c r="E35" s="219"/>
    </row>
    <row r="36" spans="1:5" s="33" customFormat="1" ht="20.100000000000001" customHeight="1" x14ac:dyDescent="0.2">
      <c r="A36" s="217"/>
      <c r="B36" s="218"/>
      <c r="C36" s="218"/>
      <c r="D36" s="218"/>
      <c r="E36" s="219"/>
    </row>
    <row r="37" spans="1:5" s="33" customFormat="1" ht="20.100000000000001" customHeight="1" x14ac:dyDescent="0.2">
      <c r="A37" s="217"/>
      <c r="B37" s="218"/>
      <c r="C37" s="218"/>
      <c r="D37" s="218"/>
      <c r="E37" s="219"/>
    </row>
    <row r="38" spans="1:5" s="33" customFormat="1" ht="20.100000000000001" customHeight="1" x14ac:dyDescent="0.2">
      <c r="A38" s="217"/>
      <c r="B38" s="218"/>
      <c r="C38" s="218"/>
      <c r="D38" s="218"/>
      <c r="E38" s="219"/>
    </row>
    <row r="39" spans="1:5" s="33" customFormat="1" ht="20.100000000000001" customHeight="1" x14ac:dyDescent="0.2">
      <c r="A39" s="217"/>
      <c r="B39" s="218"/>
      <c r="C39" s="218"/>
      <c r="D39" s="218"/>
      <c r="E39" s="219"/>
    </row>
    <row r="40" spans="1:5" s="33" customFormat="1" ht="20.100000000000001" customHeight="1" x14ac:dyDescent="0.2">
      <c r="A40" s="217"/>
      <c r="B40" s="218"/>
      <c r="C40" s="218"/>
      <c r="D40" s="218"/>
      <c r="E40" s="219"/>
    </row>
    <row r="41" spans="1:5" s="33" customFormat="1" ht="20.100000000000001" customHeight="1" x14ac:dyDescent="0.2">
      <c r="A41" s="217"/>
      <c r="B41" s="218"/>
      <c r="C41" s="218"/>
      <c r="D41" s="218"/>
      <c r="E41" s="219"/>
    </row>
    <row r="42" spans="1:5" s="33" customFormat="1" ht="20.100000000000001" customHeight="1" x14ac:dyDescent="0.2">
      <c r="A42" s="217"/>
      <c r="B42" s="218"/>
      <c r="C42" s="218"/>
      <c r="D42" s="218"/>
      <c r="E42" s="219"/>
    </row>
    <row r="43" spans="1:5" s="33" customFormat="1" ht="20.100000000000001" customHeight="1" x14ac:dyDescent="0.2">
      <c r="A43" s="217"/>
      <c r="B43" s="218"/>
      <c r="C43" s="218"/>
      <c r="D43" s="218"/>
      <c r="E43" s="219"/>
    </row>
    <row r="44" spans="1:5" s="33" customFormat="1" ht="20.100000000000001" customHeight="1" x14ac:dyDescent="0.2">
      <c r="A44" s="217"/>
      <c r="B44" s="218"/>
      <c r="C44" s="218"/>
      <c r="D44" s="218"/>
      <c r="E44" s="219"/>
    </row>
    <row r="45" spans="1:5" s="33" customFormat="1" ht="20.100000000000001" customHeight="1" x14ac:dyDescent="0.2">
      <c r="A45" s="217"/>
      <c r="B45" s="218"/>
      <c r="C45" s="218"/>
      <c r="D45" s="218"/>
      <c r="E45" s="219"/>
    </row>
    <row r="46" spans="1:5" s="33" customFormat="1" ht="20.100000000000001" customHeight="1" x14ac:dyDescent="0.2">
      <c r="A46" s="217"/>
      <c r="B46" s="218"/>
      <c r="C46" s="218"/>
      <c r="D46" s="218"/>
      <c r="E46" s="219"/>
    </row>
    <row r="47" spans="1:5" s="33" customFormat="1" ht="20.100000000000001" customHeight="1" x14ac:dyDescent="0.2">
      <c r="A47" s="217"/>
      <c r="B47" s="218"/>
      <c r="C47" s="218"/>
      <c r="D47" s="218"/>
      <c r="E47" s="219"/>
    </row>
    <row r="48" spans="1:5" s="33" customFormat="1" ht="20.100000000000001" customHeight="1" x14ac:dyDescent="0.2">
      <c r="A48" s="217"/>
      <c r="B48" s="218"/>
      <c r="C48" s="218"/>
      <c r="D48" s="218"/>
      <c r="E48" s="219"/>
    </row>
    <row r="49" spans="1:5" s="33" customFormat="1" ht="20.100000000000001" customHeight="1" x14ac:dyDescent="0.2">
      <c r="A49" s="217"/>
      <c r="B49" s="218"/>
      <c r="C49" s="218"/>
      <c r="D49" s="218"/>
      <c r="E49" s="219"/>
    </row>
    <row r="50" spans="1:5" s="33" customFormat="1" ht="20.100000000000001" customHeight="1" x14ac:dyDescent="0.2">
      <c r="A50" s="217"/>
      <c r="B50" s="218"/>
      <c r="C50" s="218"/>
      <c r="D50" s="218"/>
      <c r="E50" s="219"/>
    </row>
    <row r="51" spans="1:5" s="33" customFormat="1" ht="20.100000000000001" customHeight="1" x14ac:dyDescent="0.2">
      <c r="A51" s="217"/>
      <c r="B51" s="218"/>
      <c r="C51" s="218"/>
      <c r="D51" s="218"/>
      <c r="E51" s="219"/>
    </row>
    <row r="52" spans="1:5" s="33" customFormat="1" ht="20.100000000000001" customHeight="1" x14ac:dyDescent="0.2">
      <c r="A52" s="217"/>
      <c r="B52" s="218"/>
      <c r="C52" s="218"/>
      <c r="D52" s="218"/>
      <c r="E52" s="219"/>
    </row>
    <row r="53" spans="1:5" s="33" customFormat="1" ht="20.100000000000001" customHeight="1" x14ac:dyDescent="0.2">
      <c r="A53" s="217"/>
      <c r="B53" s="218"/>
      <c r="C53" s="218"/>
      <c r="D53" s="218"/>
      <c r="E53" s="219"/>
    </row>
    <row r="54" spans="1:5" s="33" customFormat="1" ht="20.100000000000001" customHeight="1" x14ac:dyDescent="0.2">
      <c r="A54" s="217"/>
      <c r="B54" s="218"/>
      <c r="C54" s="218"/>
      <c r="D54" s="218"/>
      <c r="E54" s="219"/>
    </row>
    <row r="55" spans="1:5" s="33" customFormat="1" ht="20.100000000000001" customHeight="1" x14ac:dyDescent="0.2">
      <c r="A55" s="217"/>
      <c r="B55" s="218"/>
      <c r="C55" s="218"/>
      <c r="D55" s="218"/>
      <c r="E55" s="219"/>
    </row>
    <row r="56" spans="1:5" s="33" customFormat="1" ht="20.100000000000001" customHeight="1" x14ac:dyDescent="0.2">
      <c r="A56" s="217"/>
      <c r="B56" s="218"/>
      <c r="C56" s="218"/>
      <c r="D56" s="218"/>
      <c r="E56" s="219"/>
    </row>
    <row r="57" spans="1:5" s="33" customFormat="1" ht="20.100000000000001" customHeight="1" x14ac:dyDescent="0.2">
      <c r="A57" s="217"/>
      <c r="B57" s="218"/>
      <c r="C57" s="218"/>
      <c r="D57" s="218"/>
      <c r="E57" s="219"/>
    </row>
    <row r="58" spans="1:5" s="33" customFormat="1" ht="20.100000000000001" customHeight="1" x14ac:dyDescent="0.2">
      <c r="A58" s="217"/>
      <c r="B58" s="218"/>
      <c r="C58" s="218"/>
      <c r="D58" s="218"/>
      <c r="E58" s="219"/>
    </row>
    <row r="59" spans="1:5" s="33" customFormat="1" ht="20.100000000000001" customHeight="1" x14ac:dyDescent="0.2">
      <c r="A59" s="217"/>
      <c r="B59" s="218"/>
      <c r="C59" s="218"/>
      <c r="D59" s="218"/>
      <c r="E59" s="219"/>
    </row>
    <row r="60" spans="1:5" s="33" customFormat="1" ht="20.100000000000001" customHeight="1" x14ac:dyDescent="0.2">
      <c r="A60" s="217"/>
      <c r="B60" s="218"/>
      <c r="C60" s="218"/>
      <c r="D60" s="218"/>
      <c r="E60" s="219"/>
    </row>
    <row r="61" spans="1:5" s="33" customFormat="1" ht="20.100000000000001" customHeight="1" x14ac:dyDescent="0.2">
      <c r="A61" s="217"/>
      <c r="B61" s="218"/>
      <c r="C61" s="218"/>
      <c r="D61" s="218"/>
      <c r="E61" s="219"/>
    </row>
    <row r="62" spans="1:5" s="33" customFormat="1" ht="20.100000000000001" customHeight="1" x14ac:dyDescent="0.2">
      <c r="A62" s="217"/>
      <c r="B62" s="218"/>
      <c r="C62" s="218"/>
      <c r="D62" s="218"/>
      <c r="E62" s="219"/>
    </row>
    <row r="63" spans="1:5" s="33" customFormat="1" ht="20.100000000000001" customHeight="1" x14ac:dyDescent="0.2">
      <c r="A63" s="217"/>
      <c r="B63" s="218"/>
      <c r="C63" s="218"/>
      <c r="D63" s="218"/>
      <c r="E63" s="219"/>
    </row>
    <row r="64" spans="1:5" s="33" customFormat="1" ht="20.100000000000001" customHeight="1" x14ac:dyDescent="0.2">
      <c r="A64" s="217"/>
      <c r="B64" s="218"/>
      <c r="C64" s="218"/>
      <c r="D64" s="218"/>
      <c r="E64" s="219"/>
    </row>
    <row r="65" spans="1:5" s="33" customFormat="1" ht="20.100000000000001" customHeight="1" x14ac:dyDescent="0.2">
      <c r="A65" s="217"/>
      <c r="B65" s="218"/>
      <c r="C65" s="218"/>
      <c r="D65" s="218"/>
      <c r="E65" s="219"/>
    </row>
    <row r="66" spans="1:5" s="33" customFormat="1" ht="20.100000000000001" customHeight="1" x14ac:dyDescent="0.2">
      <c r="A66" s="217"/>
      <c r="B66" s="218"/>
      <c r="C66" s="218"/>
      <c r="D66" s="218"/>
      <c r="E66" s="219"/>
    </row>
    <row r="67" spans="1:5" s="33" customFormat="1" ht="20.100000000000001" customHeight="1" x14ac:dyDescent="0.2">
      <c r="A67" s="217"/>
      <c r="B67" s="218"/>
      <c r="C67" s="218"/>
      <c r="D67" s="218"/>
      <c r="E67" s="219"/>
    </row>
    <row r="68" spans="1:5" s="33" customFormat="1" ht="20.100000000000001" customHeight="1" x14ac:dyDescent="0.2">
      <c r="A68" s="217"/>
      <c r="B68" s="218"/>
      <c r="C68" s="218"/>
      <c r="D68" s="218"/>
      <c r="E68" s="219"/>
    </row>
    <row r="69" spans="1:5" s="33" customFormat="1" ht="20.100000000000001" customHeight="1" x14ac:dyDescent="0.2">
      <c r="A69" s="217"/>
      <c r="B69" s="218"/>
      <c r="C69" s="218"/>
      <c r="D69" s="218"/>
      <c r="E69" s="219"/>
    </row>
    <row r="70" spans="1:5" s="33" customFormat="1" ht="20.100000000000001" customHeight="1" x14ac:dyDescent="0.2">
      <c r="A70" s="217"/>
      <c r="B70" s="218"/>
      <c r="C70" s="218"/>
      <c r="D70" s="218"/>
      <c r="E70" s="219"/>
    </row>
    <row r="71" spans="1:5" s="33" customFormat="1" ht="20.100000000000001" customHeight="1" x14ac:dyDescent="0.2">
      <c r="A71" s="217"/>
      <c r="B71" s="218"/>
      <c r="C71" s="218"/>
      <c r="D71" s="218"/>
      <c r="E71" s="219"/>
    </row>
    <row r="72" spans="1:5" s="33" customFormat="1" ht="20.100000000000001" customHeight="1" x14ac:dyDescent="0.2">
      <c r="A72" s="217"/>
      <c r="B72" s="218"/>
      <c r="C72" s="218"/>
      <c r="D72" s="218"/>
      <c r="E72" s="219"/>
    </row>
    <row r="73" spans="1:5" s="33" customFormat="1" ht="20.100000000000001" customHeight="1" x14ac:dyDescent="0.2">
      <c r="A73" s="217"/>
      <c r="B73" s="218"/>
      <c r="C73" s="218"/>
      <c r="D73" s="218"/>
      <c r="E73" s="219"/>
    </row>
    <row r="74" spans="1:5" s="33" customFormat="1" ht="20.100000000000001" customHeight="1" x14ac:dyDescent="0.2">
      <c r="A74" s="217"/>
      <c r="B74" s="218"/>
      <c r="C74" s="218"/>
      <c r="D74" s="218"/>
      <c r="E74" s="219"/>
    </row>
    <row r="75" spans="1:5" s="33" customFormat="1" ht="20.100000000000001" customHeight="1" x14ac:dyDescent="0.2">
      <c r="A75" s="217"/>
      <c r="B75" s="218"/>
      <c r="C75" s="218"/>
      <c r="D75" s="218"/>
      <c r="E75" s="219"/>
    </row>
    <row r="76" spans="1:5" s="33" customFormat="1" ht="20.100000000000001" customHeight="1" x14ac:dyDescent="0.2">
      <c r="A76" s="217"/>
      <c r="B76" s="218"/>
      <c r="C76" s="218"/>
      <c r="D76" s="218"/>
      <c r="E76" s="219"/>
    </row>
    <row r="77" spans="1:5" s="33" customFormat="1" ht="20.100000000000001" customHeight="1" x14ac:dyDescent="0.2">
      <c r="A77" s="217"/>
      <c r="B77" s="218"/>
      <c r="C77" s="218"/>
      <c r="D77" s="218"/>
      <c r="E77" s="219"/>
    </row>
    <row r="78" spans="1:5" s="33" customFormat="1" ht="20.100000000000001" customHeight="1" x14ac:dyDescent="0.2">
      <c r="A78" s="217"/>
      <c r="B78" s="218"/>
      <c r="C78" s="218"/>
      <c r="D78" s="218"/>
      <c r="E78" s="219"/>
    </row>
    <row r="79" spans="1:5" s="33" customFormat="1" ht="20.100000000000001" customHeight="1" x14ac:dyDescent="0.2">
      <c r="A79" s="217"/>
      <c r="B79" s="218"/>
      <c r="C79" s="218"/>
      <c r="D79" s="218"/>
      <c r="E79" s="219"/>
    </row>
    <row r="80" spans="1:5" s="33" customFormat="1" ht="20.100000000000001" customHeight="1" x14ac:dyDescent="0.2">
      <c r="A80" s="217"/>
      <c r="B80" s="218"/>
      <c r="C80" s="218"/>
      <c r="D80" s="218"/>
      <c r="E80" s="219"/>
    </row>
    <row r="81" spans="1:5" s="33" customFormat="1" ht="20.100000000000001" customHeight="1" x14ac:dyDescent="0.2">
      <c r="A81" s="217"/>
      <c r="B81" s="218"/>
      <c r="C81" s="218"/>
      <c r="D81" s="218"/>
      <c r="E81" s="219"/>
    </row>
    <row r="82" spans="1:5" s="33" customFormat="1" ht="20.100000000000001" customHeight="1" x14ac:dyDescent="0.2">
      <c r="A82" s="217"/>
      <c r="B82" s="218"/>
      <c r="C82" s="218"/>
      <c r="D82" s="218"/>
      <c r="E82" s="219"/>
    </row>
    <row r="83" spans="1:5" s="33" customFormat="1" ht="20.100000000000001" customHeight="1" x14ac:dyDescent="0.2">
      <c r="A83" s="217"/>
      <c r="B83" s="218"/>
      <c r="C83" s="218"/>
      <c r="D83" s="218"/>
      <c r="E83" s="219"/>
    </row>
    <row r="84" spans="1:5" s="33" customFormat="1" ht="20.100000000000001" customHeight="1" x14ac:dyDescent="0.2">
      <c r="A84" s="217"/>
      <c r="B84" s="218"/>
      <c r="C84" s="218"/>
      <c r="D84" s="218"/>
      <c r="E84" s="219"/>
    </row>
    <row r="85" spans="1:5" s="33" customFormat="1" ht="20.100000000000001" customHeight="1" x14ac:dyDescent="0.2">
      <c r="A85" s="217"/>
      <c r="B85" s="218"/>
      <c r="C85" s="218"/>
      <c r="D85" s="218"/>
      <c r="E85" s="219"/>
    </row>
    <row r="86" spans="1:5" s="33" customFormat="1" ht="20.100000000000001" customHeight="1" x14ac:dyDescent="0.2">
      <c r="A86" s="217"/>
      <c r="B86" s="218"/>
      <c r="C86" s="218"/>
      <c r="D86" s="218"/>
      <c r="E86" s="219"/>
    </row>
    <row r="87" spans="1:5" s="33" customFormat="1" ht="20.100000000000001" customHeight="1" x14ac:dyDescent="0.2">
      <c r="A87" s="217"/>
      <c r="B87" s="218"/>
      <c r="C87" s="218"/>
      <c r="D87" s="218"/>
      <c r="E87" s="219"/>
    </row>
    <row r="88" spans="1:5" s="33" customFormat="1" ht="20.100000000000001" customHeight="1" x14ac:dyDescent="0.2">
      <c r="A88" s="217"/>
      <c r="B88" s="218"/>
      <c r="C88" s="218"/>
      <c r="D88" s="218"/>
      <c r="E88" s="219"/>
    </row>
    <row r="89" spans="1:5" s="33" customFormat="1" ht="20.100000000000001" customHeight="1" x14ac:dyDescent="0.2">
      <c r="A89" s="217"/>
      <c r="B89" s="218"/>
      <c r="C89" s="218"/>
      <c r="D89" s="218"/>
      <c r="E89" s="219"/>
    </row>
    <row r="90" spans="1:5" s="33" customFormat="1" ht="20.100000000000001" customHeight="1" x14ac:dyDescent="0.2">
      <c r="A90" s="217"/>
      <c r="B90" s="218"/>
      <c r="C90" s="218"/>
      <c r="D90" s="218"/>
      <c r="E90" s="219"/>
    </row>
    <row r="91" spans="1:5" s="33" customFormat="1" ht="20.100000000000001" customHeight="1" x14ac:dyDescent="0.2">
      <c r="A91" s="217"/>
      <c r="B91" s="218"/>
      <c r="C91" s="218"/>
      <c r="D91" s="218"/>
      <c r="E91" s="219"/>
    </row>
    <row r="92" spans="1:5" s="33" customFormat="1" ht="20.100000000000001" customHeight="1" x14ac:dyDescent="0.2">
      <c r="A92" s="217"/>
      <c r="B92" s="218"/>
      <c r="C92" s="218"/>
      <c r="D92" s="218"/>
      <c r="E92" s="219"/>
    </row>
    <row r="93" spans="1:5" s="33" customFormat="1" ht="20.100000000000001" customHeight="1" x14ac:dyDescent="0.2">
      <c r="A93" s="217"/>
      <c r="B93" s="218"/>
      <c r="C93" s="218"/>
      <c r="D93" s="218"/>
      <c r="E93" s="219"/>
    </row>
    <row r="94" spans="1:5" s="33" customFormat="1" ht="20.100000000000001" customHeight="1" x14ac:dyDescent="0.2">
      <c r="A94" s="217"/>
      <c r="B94" s="218"/>
      <c r="C94" s="218"/>
      <c r="D94" s="218"/>
      <c r="E94" s="219"/>
    </row>
    <row r="95" spans="1:5" s="33" customFormat="1" ht="20.100000000000001" customHeight="1" x14ac:dyDescent="0.2">
      <c r="A95" s="217"/>
      <c r="B95" s="218"/>
      <c r="C95" s="218"/>
      <c r="D95" s="218"/>
      <c r="E95" s="219"/>
    </row>
    <row r="96" spans="1:5" s="33" customFormat="1" ht="20.100000000000001" customHeight="1" x14ac:dyDescent="0.2">
      <c r="A96" s="217"/>
      <c r="B96" s="218"/>
      <c r="C96" s="218"/>
      <c r="D96" s="218"/>
      <c r="E96" s="219"/>
    </row>
    <row r="97" spans="1:5" s="33" customFormat="1" ht="20.100000000000001" customHeight="1" x14ac:dyDescent="0.2">
      <c r="A97" s="217"/>
      <c r="B97" s="218"/>
      <c r="C97" s="218"/>
      <c r="D97" s="218"/>
      <c r="E97" s="219"/>
    </row>
    <row r="98" spans="1:5" s="33" customFormat="1" ht="20.100000000000001" customHeight="1" x14ac:dyDescent="0.2">
      <c r="A98" s="217"/>
      <c r="B98" s="218"/>
      <c r="C98" s="218"/>
      <c r="D98" s="218"/>
      <c r="E98" s="219"/>
    </row>
    <row r="99" spans="1:5" s="33" customFormat="1" ht="20.100000000000001" customHeight="1" x14ac:dyDescent="0.2">
      <c r="A99" s="217"/>
      <c r="B99" s="218"/>
      <c r="C99" s="218"/>
      <c r="D99" s="218"/>
      <c r="E99" s="219"/>
    </row>
  </sheetData>
  <sheetProtection algorithmName="SHA-512" hashValue="Mc+1izho77eF5eFzqXyWFg4oEMckkxCX6dA0iCkyWAFRsL6puIfw9VkLqTkPE/nrYjHPabND0Mgw4OJpaliSxg==" saltValue="Nmupb2d2YQKQn1+DfjTQgw==" spinCount="100000" sheet="1" selectLockedCells="1"/>
  <mergeCells count="1">
    <mergeCell ref="A3:E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7030A0"/>
  </sheetPr>
  <dimension ref="A1:I100"/>
  <sheetViews>
    <sheetView zoomScaleNormal="100" workbookViewId="0">
      <selection activeCell="E21" sqref="E21"/>
    </sheetView>
  </sheetViews>
  <sheetFormatPr defaultRowHeight="12.75" x14ac:dyDescent="0.2"/>
  <cols>
    <col min="1" max="1" width="14" style="144" customWidth="1"/>
    <col min="2" max="2" width="25.140625" style="145" customWidth="1"/>
    <col min="3" max="3" width="21.5703125" style="142" customWidth="1"/>
    <col min="4" max="4" width="20.42578125" style="142" customWidth="1"/>
    <col min="5" max="5" width="19.85546875" style="143" customWidth="1"/>
    <col min="9" max="9" width="19.85546875" customWidth="1"/>
  </cols>
  <sheetData>
    <row r="1" spans="1:9" x14ac:dyDescent="0.2">
      <c r="A1" s="29"/>
      <c r="B1" s="42"/>
      <c r="C1" s="30"/>
      <c r="D1" s="30"/>
      <c r="E1"/>
    </row>
    <row r="2" spans="1:9" ht="21" customHeight="1" x14ac:dyDescent="0.2">
      <c r="A2" s="36" t="s">
        <v>162</v>
      </c>
      <c r="B2" s="215">
        <f>SUM(B5:B993)</f>
        <v>0</v>
      </c>
      <c r="C2" s="215">
        <f t="shared" ref="C2:D2" si="0">SUM(C5:C993)</f>
        <v>0</v>
      </c>
      <c r="D2" s="215">
        <f t="shared" si="0"/>
        <v>0</v>
      </c>
      <c r="E2" s="216"/>
      <c r="G2" s="31" t="s">
        <v>163</v>
      </c>
      <c r="H2" s="32">
        <v>0.05</v>
      </c>
    </row>
    <row r="3" spans="1:9" ht="15" customHeight="1" x14ac:dyDescent="0.2">
      <c r="A3" s="281" t="s">
        <v>166</v>
      </c>
      <c r="B3" s="281"/>
      <c r="C3" s="281"/>
      <c r="D3" s="281"/>
      <c r="E3" s="281"/>
      <c r="G3" s="12"/>
      <c r="H3" s="12"/>
      <c r="I3" s="12"/>
    </row>
    <row r="4" spans="1:9" s="12" customFormat="1" ht="31.7" customHeight="1" x14ac:dyDescent="0.2">
      <c r="A4" s="36" t="s">
        <v>164</v>
      </c>
      <c r="B4" s="38" t="s">
        <v>119</v>
      </c>
      <c r="C4" s="38" t="s">
        <v>66</v>
      </c>
      <c r="D4" s="38" t="s">
        <v>165</v>
      </c>
      <c r="E4" s="37" t="s">
        <v>143</v>
      </c>
      <c r="G4" s="282" t="s">
        <v>167</v>
      </c>
      <c r="H4" s="282"/>
      <c r="I4" s="282"/>
    </row>
    <row r="5" spans="1:9" s="33" customFormat="1" ht="20.100000000000001" customHeight="1" x14ac:dyDescent="0.2">
      <c r="A5" s="217"/>
      <c r="B5" s="218"/>
      <c r="C5" s="218"/>
      <c r="D5" s="218"/>
      <c r="E5" s="219"/>
      <c r="G5" s="282"/>
      <c r="H5" s="282"/>
      <c r="I5" s="282"/>
    </row>
    <row r="6" spans="1:9" s="33" customFormat="1" ht="20.100000000000001" customHeight="1" x14ac:dyDescent="0.2">
      <c r="A6" s="217"/>
      <c r="B6" s="218"/>
      <c r="C6" s="218"/>
      <c r="D6" s="218"/>
      <c r="E6" s="219"/>
      <c r="G6" s="282"/>
      <c r="H6" s="282"/>
      <c r="I6" s="282"/>
    </row>
    <row r="7" spans="1:9" s="33" customFormat="1" ht="20.100000000000001" customHeight="1" x14ac:dyDescent="0.2">
      <c r="A7" s="217"/>
      <c r="B7" s="218"/>
      <c r="C7" s="218"/>
      <c r="D7" s="218"/>
      <c r="E7" s="219"/>
      <c r="G7" s="282"/>
      <c r="H7" s="282"/>
      <c r="I7" s="282"/>
    </row>
    <row r="8" spans="1:9" s="33" customFormat="1" ht="20.100000000000001" customHeight="1" x14ac:dyDescent="0.2">
      <c r="A8" s="217"/>
      <c r="B8" s="218"/>
      <c r="C8" s="218"/>
      <c r="D8" s="218"/>
      <c r="E8" s="219"/>
    </row>
    <row r="9" spans="1:9" s="33" customFormat="1" ht="20.100000000000001" customHeight="1" x14ac:dyDescent="0.2">
      <c r="A9" s="217"/>
      <c r="B9" s="218"/>
      <c r="C9" s="218"/>
      <c r="D9" s="218"/>
      <c r="E9" s="219"/>
    </row>
    <row r="10" spans="1:9" s="33" customFormat="1" ht="20.100000000000001" customHeight="1" x14ac:dyDescent="0.2">
      <c r="A10" s="217"/>
      <c r="B10" s="218"/>
      <c r="C10" s="218"/>
      <c r="D10" s="218"/>
      <c r="E10" s="219"/>
    </row>
    <row r="11" spans="1:9" s="33" customFormat="1" ht="20.100000000000001" customHeight="1" x14ac:dyDescent="0.2">
      <c r="A11" s="217"/>
      <c r="B11" s="218"/>
      <c r="C11" s="218"/>
      <c r="D11" s="218"/>
      <c r="E11" s="219"/>
    </row>
    <row r="12" spans="1:9" s="33" customFormat="1" ht="20.100000000000001" customHeight="1" x14ac:dyDescent="0.2">
      <c r="A12" s="217"/>
      <c r="B12" s="218"/>
      <c r="C12" s="218"/>
      <c r="D12" s="218"/>
      <c r="E12" s="219"/>
    </row>
    <row r="13" spans="1:9" s="33" customFormat="1" ht="20.100000000000001" customHeight="1" x14ac:dyDescent="0.2">
      <c r="A13" s="217"/>
      <c r="B13" s="218"/>
      <c r="C13" s="218"/>
      <c r="D13" s="218"/>
      <c r="E13" s="219"/>
    </row>
    <row r="14" spans="1:9" s="33" customFormat="1" ht="20.100000000000001" customHeight="1" x14ac:dyDescent="0.2">
      <c r="A14" s="217"/>
      <c r="B14" s="218"/>
      <c r="C14" s="218"/>
      <c r="D14" s="218"/>
      <c r="E14" s="219"/>
    </row>
    <row r="15" spans="1:9" s="33" customFormat="1" ht="20.100000000000001" customHeight="1" x14ac:dyDescent="0.2">
      <c r="A15" s="217"/>
      <c r="B15" s="218"/>
      <c r="C15" s="218"/>
      <c r="D15" s="218"/>
      <c r="E15" s="219"/>
    </row>
    <row r="16" spans="1:9" s="33" customFormat="1" ht="20.100000000000001" customHeight="1" x14ac:dyDescent="0.2">
      <c r="A16" s="217"/>
      <c r="B16" s="218"/>
      <c r="C16" s="218"/>
      <c r="D16" s="218"/>
      <c r="E16" s="219"/>
    </row>
    <row r="17" spans="1:5" s="33" customFormat="1" ht="20.100000000000001" customHeight="1" x14ac:dyDescent="0.2">
      <c r="A17" s="217"/>
      <c r="B17" s="218"/>
      <c r="C17" s="218"/>
      <c r="D17" s="218"/>
      <c r="E17" s="219"/>
    </row>
    <row r="18" spans="1:5" s="33" customFormat="1" ht="20.100000000000001" customHeight="1" x14ac:dyDescent="0.2">
      <c r="A18" s="217"/>
      <c r="B18" s="218"/>
      <c r="C18" s="218"/>
      <c r="D18" s="218"/>
      <c r="E18" s="219"/>
    </row>
    <row r="19" spans="1:5" s="33" customFormat="1" ht="20.100000000000001" customHeight="1" x14ac:dyDescent="0.2">
      <c r="A19" s="217"/>
      <c r="B19" s="218"/>
      <c r="C19" s="218"/>
      <c r="D19" s="218"/>
      <c r="E19" s="219"/>
    </row>
    <row r="20" spans="1:5" s="33" customFormat="1" ht="20.100000000000001" customHeight="1" x14ac:dyDescent="0.2">
      <c r="A20" s="217"/>
      <c r="B20" s="218"/>
      <c r="C20" s="218"/>
      <c r="D20" s="218"/>
      <c r="E20" s="219"/>
    </row>
    <row r="21" spans="1:5" s="33" customFormat="1" ht="20.100000000000001" customHeight="1" x14ac:dyDescent="0.2">
      <c r="A21" s="217"/>
      <c r="B21" s="218"/>
      <c r="C21" s="218"/>
      <c r="D21" s="218"/>
      <c r="E21" s="219"/>
    </row>
    <row r="22" spans="1:5" s="33" customFormat="1" ht="20.100000000000001" customHeight="1" x14ac:dyDescent="0.2">
      <c r="A22" s="217"/>
      <c r="B22" s="218"/>
      <c r="C22" s="218"/>
      <c r="D22" s="218"/>
      <c r="E22" s="219"/>
    </row>
    <row r="23" spans="1:5" s="33" customFormat="1" ht="20.100000000000001" customHeight="1" x14ac:dyDescent="0.2">
      <c r="A23" s="217"/>
      <c r="B23" s="218"/>
      <c r="C23" s="218"/>
      <c r="D23" s="218"/>
      <c r="E23" s="219"/>
    </row>
    <row r="24" spans="1:5" s="33" customFormat="1" ht="20.100000000000001" customHeight="1" x14ac:dyDescent="0.2">
      <c r="A24" s="217"/>
      <c r="B24" s="218"/>
      <c r="C24" s="218"/>
      <c r="D24" s="218"/>
      <c r="E24" s="219"/>
    </row>
    <row r="25" spans="1:5" s="33" customFormat="1" ht="20.100000000000001" customHeight="1" x14ac:dyDescent="0.2">
      <c r="A25" s="217"/>
      <c r="B25" s="218"/>
      <c r="C25" s="218"/>
      <c r="D25" s="218"/>
      <c r="E25" s="219"/>
    </row>
    <row r="26" spans="1:5" s="33" customFormat="1" ht="20.100000000000001" customHeight="1" x14ac:dyDescent="0.2">
      <c r="A26" s="217"/>
      <c r="B26" s="218"/>
      <c r="C26" s="218"/>
      <c r="D26" s="218"/>
      <c r="E26" s="219"/>
    </row>
    <row r="27" spans="1:5" s="33" customFormat="1" ht="20.100000000000001" customHeight="1" x14ac:dyDescent="0.2">
      <c r="A27" s="217"/>
      <c r="B27" s="218"/>
      <c r="C27" s="218"/>
      <c r="D27" s="218"/>
      <c r="E27" s="219"/>
    </row>
    <row r="28" spans="1:5" s="33" customFormat="1" ht="20.100000000000001" customHeight="1" x14ac:dyDescent="0.2">
      <c r="A28" s="217"/>
      <c r="B28" s="218"/>
      <c r="C28" s="218"/>
      <c r="D28" s="218"/>
      <c r="E28" s="219"/>
    </row>
    <row r="29" spans="1:5" s="33" customFormat="1" ht="20.100000000000001" customHeight="1" x14ac:dyDescent="0.2">
      <c r="A29" s="217"/>
      <c r="B29" s="218"/>
      <c r="C29" s="218"/>
      <c r="D29" s="218"/>
      <c r="E29" s="219"/>
    </row>
    <row r="30" spans="1:5" s="33" customFormat="1" ht="20.100000000000001" customHeight="1" x14ac:dyDescent="0.2">
      <c r="A30" s="217"/>
      <c r="B30" s="218"/>
      <c r="C30" s="218"/>
      <c r="D30" s="218"/>
      <c r="E30" s="219"/>
    </row>
    <row r="31" spans="1:5" s="33" customFormat="1" ht="20.100000000000001" customHeight="1" x14ac:dyDescent="0.2">
      <c r="A31" s="217"/>
      <c r="B31" s="218"/>
      <c r="C31" s="218"/>
      <c r="D31" s="218"/>
      <c r="E31" s="219"/>
    </row>
    <row r="32" spans="1:5" s="33" customFormat="1" ht="20.100000000000001" customHeight="1" x14ac:dyDescent="0.2">
      <c r="A32" s="217"/>
      <c r="B32" s="218"/>
      <c r="C32" s="218"/>
      <c r="D32" s="218"/>
      <c r="E32" s="219"/>
    </row>
    <row r="33" spans="1:5" s="33" customFormat="1" ht="20.100000000000001" customHeight="1" x14ac:dyDescent="0.2">
      <c r="A33" s="217"/>
      <c r="B33" s="218"/>
      <c r="C33" s="218"/>
      <c r="D33" s="218"/>
      <c r="E33" s="219"/>
    </row>
    <row r="34" spans="1:5" s="33" customFormat="1" ht="20.100000000000001" customHeight="1" x14ac:dyDescent="0.2">
      <c r="A34" s="217"/>
      <c r="B34" s="218"/>
      <c r="C34" s="218"/>
      <c r="D34" s="218"/>
      <c r="E34" s="219"/>
    </row>
    <row r="35" spans="1:5" s="33" customFormat="1" ht="20.100000000000001" customHeight="1" x14ac:dyDescent="0.2">
      <c r="A35" s="217"/>
      <c r="B35" s="218"/>
      <c r="C35" s="218"/>
      <c r="D35" s="218"/>
      <c r="E35" s="219"/>
    </row>
    <row r="36" spans="1:5" s="33" customFormat="1" ht="20.100000000000001" customHeight="1" x14ac:dyDescent="0.2">
      <c r="A36" s="217"/>
      <c r="B36" s="218"/>
      <c r="C36" s="218"/>
      <c r="D36" s="218"/>
      <c r="E36" s="219"/>
    </row>
    <row r="37" spans="1:5" s="33" customFormat="1" ht="20.100000000000001" customHeight="1" x14ac:dyDescent="0.2">
      <c r="A37" s="217"/>
      <c r="B37" s="218"/>
      <c r="C37" s="218"/>
      <c r="D37" s="218"/>
      <c r="E37" s="219"/>
    </row>
    <row r="38" spans="1:5" s="33" customFormat="1" ht="20.100000000000001" customHeight="1" x14ac:dyDescent="0.2">
      <c r="A38" s="217"/>
      <c r="B38" s="218"/>
      <c r="C38" s="218"/>
      <c r="D38" s="218"/>
      <c r="E38" s="219"/>
    </row>
    <row r="39" spans="1:5" s="33" customFormat="1" ht="20.100000000000001" customHeight="1" x14ac:dyDescent="0.2">
      <c r="A39" s="217"/>
      <c r="B39" s="218"/>
      <c r="C39" s="218"/>
      <c r="D39" s="218"/>
      <c r="E39" s="219"/>
    </row>
    <row r="40" spans="1:5" s="33" customFormat="1" ht="20.100000000000001" customHeight="1" x14ac:dyDescent="0.2">
      <c r="A40" s="217"/>
      <c r="B40" s="218"/>
      <c r="C40" s="218"/>
      <c r="D40" s="218"/>
      <c r="E40" s="219"/>
    </row>
    <row r="41" spans="1:5" s="33" customFormat="1" ht="20.100000000000001" customHeight="1" x14ac:dyDescent="0.2">
      <c r="A41" s="217"/>
      <c r="B41" s="218"/>
      <c r="C41" s="218"/>
      <c r="D41" s="218"/>
      <c r="E41" s="219"/>
    </row>
    <row r="42" spans="1:5" s="33" customFormat="1" ht="20.100000000000001" customHeight="1" x14ac:dyDescent="0.2">
      <c r="A42" s="217"/>
      <c r="B42" s="218"/>
      <c r="C42" s="218"/>
      <c r="D42" s="218"/>
      <c r="E42" s="219"/>
    </row>
    <row r="43" spans="1:5" s="33" customFormat="1" ht="20.100000000000001" customHeight="1" x14ac:dyDescent="0.2">
      <c r="A43" s="217"/>
      <c r="B43" s="218"/>
      <c r="C43" s="218"/>
      <c r="D43" s="218"/>
      <c r="E43" s="219"/>
    </row>
    <row r="44" spans="1:5" s="33" customFormat="1" ht="20.100000000000001" customHeight="1" x14ac:dyDescent="0.2">
      <c r="A44" s="217"/>
      <c r="B44" s="218"/>
      <c r="C44" s="218"/>
      <c r="D44" s="218"/>
      <c r="E44" s="219"/>
    </row>
    <row r="45" spans="1:5" s="33" customFormat="1" ht="20.100000000000001" customHeight="1" x14ac:dyDescent="0.2">
      <c r="A45" s="217"/>
      <c r="B45" s="218"/>
      <c r="C45" s="218"/>
      <c r="D45" s="218"/>
      <c r="E45" s="219"/>
    </row>
    <row r="46" spans="1:5" s="33" customFormat="1" ht="20.100000000000001" customHeight="1" x14ac:dyDescent="0.2">
      <c r="A46" s="217"/>
      <c r="B46" s="218"/>
      <c r="C46" s="218"/>
      <c r="D46" s="218"/>
      <c r="E46" s="219"/>
    </row>
    <row r="47" spans="1:5" s="33" customFormat="1" ht="20.100000000000001" customHeight="1" x14ac:dyDescent="0.2">
      <c r="A47" s="217"/>
      <c r="B47" s="218"/>
      <c r="C47" s="218"/>
      <c r="D47" s="218"/>
      <c r="E47" s="219"/>
    </row>
    <row r="48" spans="1:5" s="33" customFormat="1" ht="20.100000000000001" customHeight="1" x14ac:dyDescent="0.2">
      <c r="A48" s="217"/>
      <c r="B48" s="218"/>
      <c r="C48" s="218"/>
      <c r="D48" s="218"/>
      <c r="E48" s="219"/>
    </row>
    <row r="49" spans="1:5" s="33" customFormat="1" ht="20.100000000000001" customHeight="1" x14ac:dyDescent="0.2">
      <c r="A49" s="217"/>
      <c r="B49" s="218"/>
      <c r="C49" s="218"/>
      <c r="D49" s="218"/>
      <c r="E49" s="219"/>
    </row>
    <row r="50" spans="1:5" s="33" customFormat="1" ht="20.100000000000001" customHeight="1" x14ac:dyDescent="0.2">
      <c r="A50" s="217"/>
      <c r="B50" s="218"/>
      <c r="C50" s="218"/>
      <c r="D50" s="218"/>
      <c r="E50" s="219"/>
    </row>
    <row r="51" spans="1:5" s="33" customFormat="1" ht="20.100000000000001" customHeight="1" x14ac:dyDescent="0.2">
      <c r="A51" s="217"/>
      <c r="B51" s="218"/>
      <c r="C51" s="218"/>
      <c r="D51" s="218"/>
      <c r="E51" s="219"/>
    </row>
    <row r="52" spans="1:5" s="33" customFormat="1" ht="20.100000000000001" customHeight="1" x14ac:dyDescent="0.2">
      <c r="A52" s="217"/>
      <c r="B52" s="218"/>
      <c r="C52" s="218"/>
      <c r="D52" s="218"/>
      <c r="E52" s="219"/>
    </row>
    <row r="53" spans="1:5" s="33" customFormat="1" ht="20.100000000000001" customHeight="1" x14ac:dyDescent="0.2">
      <c r="A53" s="217"/>
      <c r="B53" s="218"/>
      <c r="C53" s="218"/>
      <c r="D53" s="218"/>
      <c r="E53" s="219"/>
    </row>
    <row r="54" spans="1:5" s="33" customFormat="1" ht="20.100000000000001" customHeight="1" x14ac:dyDescent="0.2">
      <c r="A54" s="217"/>
      <c r="B54" s="218"/>
      <c r="C54" s="218"/>
      <c r="D54" s="218"/>
      <c r="E54" s="219"/>
    </row>
    <row r="55" spans="1:5" s="33" customFormat="1" ht="20.100000000000001" customHeight="1" x14ac:dyDescent="0.2">
      <c r="A55" s="217"/>
      <c r="B55" s="218"/>
      <c r="C55" s="218"/>
      <c r="D55" s="218"/>
      <c r="E55" s="219"/>
    </row>
    <row r="56" spans="1:5" s="33" customFormat="1" ht="20.100000000000001" customHeight="1" x14ac:dyDescent="0.2">
      <c r="A56" s="217"/>
      <c r="B56" s="218"/>
      <c r="C56" s="218"/>
      <c r="D56" s="218"/>
      <c r="E56" s="219"/>
    </row>
    <row r="57" spans="1:5" s="33" customFormat="1" ht="20.100000000000001" customHeight="1" x14ac:dyDescent="0.2">
      <c r="A57" s="217"/>
      <c r="B57" s="218"/>
      <c r="C57" s="218"/>
      <c r="D57" s="218"/>
      <c r="E57" s="219"/>
    </row>
    <row r="58" spans="1:5" s="33" customFormat="1" ht="20.100000000000001" customHeight="1" x14ac:dyDescent="0.2">
      <c r="A58" s="217"/>
      <c r="B58" s="218"/>
      <c r="C58" s="218"/>
      <c r="D58" s="218"/>
      <c r="E58" s="219"/>
    </row>
    <row r="59" spans="1:5" s="33" customFormat="1" ht="20.100000000000001" customHeight="1" x14ac:dyDescent="0.2">
      <c r="A59" s="217"/>
      <c r="B59" s="218"/>
      <c r="C59" s="218"/>
      <c r="D59" s="218"/>
      <c r="E59" s="219"/>
    </row>
    <row r="60" spans="1:5" s="33" customFormat="1" ht="20.100000000000001" customHeight="1" x14ac:dyDescent="0.2">
      <c r="A60" s="217"/>
      <c r="B60" s="218"/>
      <c r="C60" s="218"/>
      <c r="D60" s="218"/>
      <c r="E60" s="219"/>
    </row>
    <row r="61" spans="1:5" s="33" customFormat="1" ht="20.100000000000001" customHeight="1" x14ac:dyDescent="0.2">
      <c r="A61" s="217"/>
      <c r="B61" s="218"/>
      <c r="C61" s="218"/>
      <c r="D61" s="218"/>
      <c r="E61" s="219"/>
    </row>
    <row r="62" spans="1:5" s="33" customFormat="1" ht="20.100000000000001" customHeight="1" x14ac:dyDescent="0.2">
      <c r="A62" s="217"/>
      <c r="B62" s="218"/>
      <c r="C62" s="218"/>
      <c r="D62" s="218"/>
      <c r="E62" s="219"/>
    </row>
    <row r="63" spans="1:5" s="33" customFormat="1" ht="20.100000000000001" customHeight="1" x14ac:dyDescent="0.2">
      <c r="A63" s="217"/>
      <c r="B63" s="218"/>
      <c r="C63" s="218"/>
      <c r="D63" s="218"/>
      <c r="E63" s="219"/>
    </row>
    <row r="64" spans="1:5" s="33" customFormat="1" ht="20.100000000000001" customHeight="1" x14ac:dyDescent="0.2">
      <c r="A64" s="217"/>
      <c r="B64" s="218"/>
      <c r="C64" s="218"/>
      <c r="D64" s="218"/>
      <c r="E64" s="219"/>
    </row>
    <row r="65" spans="1:5" s="33" customFormat="1" ht="20.100000000000001" customHeight="1" x14ac:dyDescent="0.2">
      <c r="A65" s="217"/>
      <c r="B65" s="218"/>
      <c r="C65" s="218"/>
      <c r="D65" s="218"/>
      <c r="E65" s="219"/>
    </row>
    <row r="66" spans="1:5" s="33" customFormat="1" ht="20.100000000000001" customHeight="1" x14ac:dyDescent="0.2">
      <c r="A66" s="217"/>
      <c r="B66" s="218"/>
      <c r="C66" s="218"/>
      <c r="D66" s="218"/>
      <c r="E66" s="219"/>
    </row>
    <row r="67" spans="1:5" s="33" customFormat="1" ht="20.100000000000001" customHeight="1" x14ac:dyDescent="0.2">
      <c r="A67" s="217"/>
      <c r="B67" s="218"/>
      <c r="C67" s="218"/>
      <c r="D67" s="218"/>
      <c r="E67" s="219"/>
    </row>
    <row r="68" spans="1:5" s="33" customFormat="1" ht="20.100000000000001" customHeight="1" x14ac:dyDescent="0.2">
      <c r="A68" s="217"/>
      <c r="B68" s="218"/>
      <c r="C68" s="218"/>
      <c r="D68" s="218"/>
      <c r="E68" s="219"/>
    </row>
    <row r="69" spans="1:5" s="33" customFormat="1" ht="20.100000000000001" customHeight="1" x14ac:dyDescent="0.2">
      <c r="A69" s="217"/>
      <c r="B69" s="218"/>
      <c r="C69" s="218"/>
      <c r="D69" s="218"/>
      <c r="E69" s="219"/>
    </row>
    <row r="70" spans="1:5" s="33" customFormat="1" ht="20.100000000000001" customHeight="1" x14ac:dyDescent="0.2">
      <c r="A70" s="217"/>
      <c r="B70" s="218"/>
      <c r="C70" s="218"/>
      <c r="D70" s="218"/>
      <c r="E70" s="219"/>
    </row>
    <row r="71" spans="1:5" s="33" customFormat="1" ht="20.100000000000001" customHeight="1" x14ac:dyDescent="0.2">
      <c r="A71" s="217"/>
      <c r="B71" s="218"/>
      <c r="C71" s="218"/>
      <c r="D71" s="218"/>
      <c r="E71" s="219"/>
    </row>
    <row r="72" spans="1:5" s="33" customFormat="1" ht="20.100000000000001" customHeight="1" x14ac:dyDescent="0.2">
      <c r="A72" s="217"/>
      <c r="B72" s="218"/>
      <c r="C72" s="218"/>
      <c r="D72" s="218"/>
      <c r="E72" s="219"/>
    </row>
    <row r="73" spans="1:5" s="33" customFormat="1" ht="20.100000000000001" customHeight="1" x14ac:dyDescent="0.2">
      <c r="A73" s="217"/>
      <c r="B73" s="218"/>
      <c r="C73" s="218"/>
      <c r="D73" s="218"/>
      <c r="E73" s="219"/>
    </row>
    <row r="74" spans="1:5" s="33" customFormat="1" ht="20.100000000000001" customHeight="1" x14ac:dyDescent="0.2">
      <c r="A74" s="217"/>
      <c r="B74" s="218"/>
      <c r="C74" s="218"/>
      <c r="D74" s="218"/>
      <c r="E74" s="219"/>
    </row>
    <row r="75" spans="1:5" ht="20.100000000000001" customHeight="1" x14ac:dyDescent="0.2">
      <c r="A75" s="217"/>
      <c r="B75" s="218"/>
      <c r="C75" s="218"/>
      <c r="D75" s="218"/>
      <c r="E75" s="219"/>
    </row>
    <row r="76" spans="1:5" ht="20.100000000000001" customHeight="1" x14ac:dyDescent="0.2">
      <c r="A76" s="217"/>
      <c r="B76" s="218"/>
      <c r="C76" s="218"/>
      <c r="D76" s="218"/>
      <c r="E76" s="219"/>
    </row>
    <row r="77" spans="1:5" ht="20.100000000000001" customHeight="1" x14ac:dyDescent="0.2">
      <c r="A77" s="217"/>
      <c r="B77" s="218"/>
      <c r="C77" s="218"/>
      <c r="D77" s="218"/>
      <c r="E77" s="219"/>
    </row>
    <row r="78" spans="1:5" ht="20.100000000000001" customHeight="1" x14ac:dyDescent="0.2">
      <c r="A78" s="217"/>
      <c r="B78" s="218"/>
      <c r="C78" s="218"/>
      <c r="D78" s="218"/>
      <c r="E78" s="219"/>
    </row>
    <row r="79" spans="1:5" ht="20.100000000000001" customHeight="1" x14ac:dyDescent="0.2">
      <c r="A79" s="217"/>
      <c r="B79" s="218"/>
      <c r="C79" s="218"/>
      <c r="D79" s="218"/>
      <c r="E79" s="219"/>
    </row>
    <row r="80" spans="1:5" ht="20.100000000000001" customHeight="1" x14ac:dyDescent="0.2">
      <c r="A80" s="217"/>
      <c r="B80" s="218"/>
      <c r="C80" s="218"/>
      <c r="D80" s="218"/>
      <c r="E80" s="219"/>
    </row>
    <row r="81" spans="1:5" ht="20.100000000000001" customHeight="1" x14ac:dyDescent="0.2">
      <c r="A81" s="217"/>
      <c r="B81" s="218"/>
      <c r="C81" s="218"/>
      <c r="D81" s="218"/>
      <c r="E81" s="219"/>
    </row>
    <row r="82" spans="1:5" ht="20.100000000000001" customHeight="1" x14ac:dyDescent="0.2">
      <c r="A82" s="217"/>
      <c r="B82" s="218"/>
      <c r="C82" s="218"/>
      <c r="D82" s="218"/>
      <c r="E82" s="219"/>
    </row>
    <row r="83" spans="1:5" ht="20.100000000000001" customHeight="1" x14ac:dyDescent="0.2">
      <c r="A83" s="217"/>
      <c r="B83" s="218"/>
      <c r="C83" s="218"/>
      <c r="D83" s="218"/>
      <c r="E83" s="219"/>
    </row>
    <row r="84" spans="1:5" ht="20.100000000000001" customHeight="1" x14ac:dyDescent="0.2">
      <c r="A84" s="217"/>
      <c r="B84" s="218"/>
      <c r="C84" s="218"/>
      <c r="D84" s="218"/>
      <c r="E84" s="219"/>
    </row>
    <row r="85" spans="1:5" ht="20.100000000000001" customHeight="1" x14ac:dyDescent="0.2">
      <c r="A85" s="217"/>
      <c r="B85" s="218"/>
      <c r="C85" s="218"/>
      <c r="D85" s="218"/>
      <c r="E85" s="219"/>
    </row>
    <row r="86" spans="1:5" ht="20.100000000000001" customHeight="1" x14ac:dyDescent="0.2">
      <c r="A86" s="217"/>
      <c r="B86" s="218"/>
      <c r="C86" s="218"/>
      <c r="D86" s="218"/>
      <c r="E86" s="219"/>
    </row>
    <row r="87" spans="1:5" ht="20.100000000000001" customHeight="1" x14ac:dyDescent="0.2">
      <c r="A87" s="217"/>
      <c r="B87" s="218"/>
      <c r="C87" s="218"/>
      <c r="D87" s="218"/>
      <c r="E87" s="219"/>
    </row>
    <row r="88" spans="1:5" ht="20.100000000000001" customHeight="1" x14ac:dyDescent="0.2">
      <c r="A88" s="217"/>
      <c r="B88" s="218"/>
      <c r="C88" s="218"/>
      <c r="D88" s="218"/>
      <c r="E88" s="219"/>
    </row>
    <row r="89" spans="1:5" ht="20.100000000000001" customHeight="1" x14ac:dyDescent="0.2">
      <c r="A89" s="217"/>
      <c r="B89" s="218"/>
      <c r="C89" s="218"/>
      <c r="D89" s="218"/>
      <c r="E89" s="219"/>
    </row>
    <row r="90" spans="1:5" ht="20.100000000000001" customHeight="1" x14ac:dyDescent="0.2">
      <c r="A90" s="217"/>
      <c r="B90" s="218"/>
      <c r="C90" s="218"/>
      <c r="D90" s="218"/>
      <c r="E90" s="219"/>
    </row>
    <row r="91" spans="1:5" ht="20.100000000000001" customHeight="1" x14ac:dyDescent="0.2">
      <c r="A91" s="217"/>
      <c r="B91" s="218"/>
      <c r="C91" s="218"/>
      <c r="D91" s="218"/>
      <c r="E91" s="219"/>
    </row>
    <row r="92" spans="1:5" ht="20.100000000000001" customHeight="1" x14ac:dyDescent="0.2">
      <c r="A92" s="217"/>
      <c r="B92" s="218"/>
      <c r="C92" s="218"/>
      <c r="D92" s="218"/>
      <c r="E92" s="219"/>
    </row>
    <row r="93" spans="1:5" ht="20.100000000000001" customHeight="1" x14ac:dyDescent="0.2">
      <c r="A93" s="217"/>
      <c r="B93" s="218"/>
      <c r="C93" s="218"/>
      <c r="D93" s="218"/>
      <c r="E93" s="219"/>
    </row>
    <row r="94" spans="1:5" ht="20.100000000000001" customHeight="1" x14ac:dyDescent="0.2">
      <c r="A94" s="217"/>
      <c r="B94" s="218"/>
      <c r="C94" s="218"/>
      <c r="D94" s="218"/>
      <c r="E94" s="219"/>
    </row>
    <row r="95" spans="1:5" ht="20.100000000000001" customHeight="1" x14ac:dyDescent="0.2">
      <c r="A95" s="217"/>
      <c r="B95" s="218"/>
      <c r="C95" s="218"/>
      <c r="D95" s="218"/>
      <c r="E95" s="219"/>
    </row>
    <row r="96" spans="1:5" ht="20.100000000000001" customHeight="1" x14ac:dyDescent="0.2">
      <c r="A96" s="217"/>
      <c r="B96" s="218"/>
      <c r="C96" s="218"/>
      <c r="D96" s="218"/>
      <c r="E96" s="219"/>
    </row>
    <row r="97" spans="1:5" ht="20.100000000000001" customHeight="1" x14ac:dyDescent="0.2">
      <c r="A97" s="217"/>
      <c r="B97" s="218"/>
      <c r="C97" s="218"/>
      <c r="D97" s="218"/>
      <c r="E97" s="219"/>
    </row>
    <row r="98" spans="1:5" ht="20.100000000000001" customHeight="1" x14ac:dyDescent="0.2">
      <c r="A98" s="217"/>
      <c r="B98" s="218"/>
      <c r="C98" s="218"/>
      <c r="D98" s="218"/>
      <c r="E98" s="219"/>
    </row>
    <row r="99" spans="1:5" ht="20.100000000000001" customHeight="1" x14ac:dyDescent="0.2">
      <c r="A99" s="217"/>
      <c r="B99" s="218"/>
      <c r="C99" s="218"/>
      <c r="D99" s="218"/>
      <c r="E99" s="219"/>
    </row>
    <row r="100" spans="1:5" ht="20.100000000000001" customHeight="1" x14ac:dyDescent="0.2">
      <c r="A100" s="217"/>
      <c r="B100" s="218"/>
      <c r="C100" s="218"/>
      <c r="D100" s="218"/>
      <c r="E100" s="219"/>
    </row>
  </sheetData>
  <sheetProtection algorithmName="SHA-512" hashValue="LvwMC7E4hJV6gAUEA/e5H2KBb674CVHl834MZC7FUmcmjZYxUGZIRMqYNGb9Ah9u+v5DX2Ic1SGVbVK8IkR0hw==" saltValue="NE5xDTp+kL9H8untmPBCaA==" spinCount="100000" sheet="1" selectLockedCells="1"/>
  <mergeCells count="2">
    <mergeCell ref="A3:E3"/>
    <mergeCell ref="G4:I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Custom Document" ma:contentTypeID="0x01010064C40079DDC0DA4C8E982A17224F9C250078A15DBC1EA1DB4CB5E8626948A72224" ma:contentTypeVersion="22" ma:contentTypeDescription="Create a new document." ma:contentTypeScope="" ma:versionID="93a66e136823d4486dfe7d70cf1501c0">
  <xsd:schema xmlns:xsd="http://www.w3.org/2001/XMLSchema" xmlns:xs="http://www.w3.org/2001/XMLSchema" xmlns:p="http://schemas.microsoft.com/office/2006/metadata/properties" xmlns:ns2="6e92426b-fc2b-412f-b8db-009b8d64f63d" xmlns:ns3="5d814369-b9db-4efb-a635-54e5db9b51f1" targetNamespace="http://schemas.microsoft.com/office/2006/metadata/properties" ma:root="true" ma:fieldsID="d640dddc6d6d3e4191ffcbe0e88881dd" ns2:_="" ns3:_="">
    <xsd:import namespace="6e92426b-fc2b-412f-b8db-009b8d64f63d"/>
    <xsd:import namespace="5d814369-b9db-4efb-a635-54e5db9b51f1"/>
    <xsd:element name="properties">
      <xsd:complexType>
        <xsd:sequence>
          <xsd:element name="documentManagement">
            <xsd:complexType>
              <xsd:all>
                <xsd:element ref="ns2:TaxCatchAll" minOccurs="0"/>
                <xsd:element ref="ns2:DocumentDescription" minOccurs="0"/>
                <xsd:element ref="ns2:DocumentLanguage" minOccurs="0"/>
                <xsd:element ref="ns2:Audience1" minOccurs="0"/>
                <xsd:element ref="ns2:HideDocument" minOccurs="0"/>
                <xsd:element ref="ns3:Microsite_x0020_Document" minOccurs="0"/>
                <xsd:element ref="ns3:Actions" minOccurs="0"/>
                <xsd:element ref="ns2:d54dd449c2c54af89444c3906a20b699" minOccurs="0"/>
                <xsd:element ref="ns2:TaxCatchAllLabel" minOccurs="0"/>
                <xsd:element ref="ns2:k05366dfea714127ab8826af69afb524" minOccurs="0"/>
                <xsd:element ref="ns2:_dlc_DocId" minOccurs="0"/>
                <xsd:element ref="ns2:_dlc_DocIdUrl" minOccurs="0"/>
                <xsd:element ref="ns2:_dlc_DocIdPersistId" minOccurs="0"/>
                <xsd:element ref="ns2:pcf28689761b43b38b589cabd7b30624" minOccurs="0"/>
                <xsd:element ref="ns2:hca6424b45d24f1ab8dada86dcb7a0d7" minOccurs="0"/>
                <xsd:element ref="ns3:pe3d8b6ea6634cf68e9d522198f488ec" minOccurs="0"/>
                <xsd:element ref="ns3:lf935340784b4b148875623ec48b666f" minOccurs="0"/>
                <xsd:element ref="ns3:b037cdbb674749148ed92d9d3c966d3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92426b-fc2b-412f-b8db-009b8d64f63d"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6b5c3850-9fa2-4f45-8980-a6392e22d266}" ma:internalName="TaxCatchAll" ma:readOnly="false" ma:showField="CatchAllData" ma:web="6e92426b-fc2b-412f-b8db-009b8d64f63d">
      <xsd:complexType>
        <xsd:complexContent>
          <xsd:extension base="dms:MultiChoiceLookup">
            <xsd:sequence>
              <xsd:element name="Value" type="dms:Lookup" maxOccurs="unbounded" minOccurs="0" nillable="true"/>
            </xsd:sequence>
          </xsd:extension>
        </xsd:complexContent>
      </xsd:complexType>
    </xsd:element>
    <xsd:element name="DocumentDescription" ma:index="10" nillable="true" ma:displayName="Resource Description" ma:internalName="DocumentDescription" ma:readOnly="false">
      <xsd:simpleType>
        <xsd:restriction base="dms:Note">
          <xsd:maxLength value="255"/>
        </xsd:restriction>
      </xsd:simpleType>
    </xsd:element>
    <xsd:element name="DocumentLanguage" ma:index="11" nillable="true" ma:displayName="Resource Language" ma:format="Dropdown" ma:internalName="DocumentLanguage" ma:readOnly="false">
      <xsd:simpleType>
        <xsd:restriction base="dms:Choice">
          <xsd:enumeration value="Arabic"/>
          <xsd:enumeration value="Chinese (Simplified)"/>
          <xsd:enumeration value="Chinese (Traditional)"/>
          <xsd:enumeration value="English"/>
          <xsd:enumeration value="French"/>
          <xsd:enumeration value="Punjabi"/>
          <xsd:enumeration value="Spanish"/>
          <xsd:enumeration value="Russian"/>
          <xsd:enumeration value="Vietnamese"/>
        </xsd:restriction>
      </xsd:simpleType>
    </xsd:element>
    <xsd:element name="Audience1" ma:index="12" nillable="true" ma:displayName="Audience" ma:internalName="Audience1" ma:readOnly="false">
      <xsd:complexType>
        <xsd:complexContent>
          <xsd:extension base="dms:MultiChoice">
            <xsd:sequence>
              <xsd:element name="Value" maxOccurs="unbounded" minOccurs="0" nillable="true">
                <xsd:simpleType>
                  <xsd:restriction base="dms:Choice">
                    <xsd:enumeration value="Health Professionals"/>
                    <xsd:enumeration value="Patients and Families"/>
                    <xsd:enumeration value="Physicians"/>
                    <xsd:enumeration value="Researchers"/>
                  </xsd:restriction>
                </xsd:simpleType>
              </xsd:element>
            </xsd:sequence>
          </xsd:extension>
        </xsd:complexContent>
      </xsd:complexType>
    </xsd:element>
    <xsd:element name="HideDocument" ma:index="15" nillable="true" ma:displayName="HideDocument" ma:default="1" ma:internalName="HideDocument" ma:readOnly="false">
      <xsd:simpleType>
        <xsd:restriction base="dms:Boolean"/>
      </xsd:simpleType>
    </xsd:element>
    <xsd:element name="d54dd449c2c54af89444c3906a20b699" ma:index="21" nillable="true" ma:displayName="Resource Category_0" ma:hidden="true" ma:internalName="d54dd449c2c54af89444c3906a20b699" ma:readOnly="false">
      <xsd:simpleType>
        <xsd:restriction base="dms:Note"/>
      </xsd:simpleType>
    </xsd:element>
    <xsd:element name="TaxCatchAllLabel" ma:index="22" nillable="true" ma:displayName="Taxonomy Catch All Column1" ma:hidden="true" ma:list="{6b5c3850-9fa2-4f45-8980-a6392e22d266}" ma:internalName="TaxCatchAllLabel" ma:readOnly="true" ma:showField="CatchAllDataLabel" ma:web="6e92426b-fc2b-412f-b8db-009b8d64f63d">
      <xsd:complexType>
        <xsd:complexContent>
          <xsd:extension base="dms:MultiChoiceLookup">
            <xsd:sequence>
              <xsd:element name="Value" type="dms:Lookup" maxOccurs="unbounded" minOccurs="0" nillable="true"/>
            </xsd:sequence>
          </xsd:extension>
        </xsd:complexContent>
      </xsd:complexType>
    </xsd:element>
    <xsd:element name="k05366dfea714127ab8826af69afb524" ma:index="23" nillable="true" ma:taxonomy="true" ma:internalName="k05366dfea714127ab8826af69afb524" ma:taxonomyFieldName="ResourceType" ma:displayName="ResourceType" ma:readOnly="false" ma:fieldId="{405366df-ea71-4127-ab88-26af69afb524}" ma:taxonomyMulti="true" ma:sspId="1def2781-2624-4e61-a87a-b7ad326f7864" ma:termSetId="b9545f81-9ece-4274-a927-bb8891c94802" ma:anchorId="00000000-0000-0000-0000-000000000000" ma:open="false" ma:isKeyword="false">
      <xsd:complexType>
        <xsd:sequence>
          <xsd:element ref="pc:Terms" minOccurs="0" maxOccurs="1"/>
        </xsd:sequence>
      </xsd:complexType>
    </xsd:element>
    <xsd:element name="_dlc_DocId" ma:index="24" nillable="true" ma:displayName="Document ID Value" ma:description="The value of the document ID assigned to this item." ma:internalName="_dlc_DocId" ma:readOnly="true">
      <xsd:simpleType>
        <xsd:restriction base="dms:Text"/>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Persist ID" ma:description="Keep ID on add." ma:hidden="true" ma:internalName="_dlc_DocIdPersistId" ma:readOnly="false">
      <xsd:simpleType>
        <xsd:restriction base="dms:Boolean"/>
      </xsd:simpleType>
    </xsd:element>
    <xsd:element name="pcf28689761b43b38b589cabd7b30624" ma:index="27" nillable="true" ma:taxonomy="true" ma:internalName="pcf28689761b43b38b589cabd7b30624" ma:taxonomyFieldName="ResourceAudience" ma:displayName="ResourceAudience" ma:readOnly="false" ma:fieldId="{9cf28689-761b-43b3-8b58-9cabd7b30624}" ma:taxonomyMulti="true" ma:sspId="1def2781-2624-4e61-a87a-b7ad326f7864" ma:termSetId="52021694-c89d-4faa-acc3-f24f1b92f9bd" ma:anchorId="00000000-0000-0000-0000-000000000000" ma:open="true" ma:isKeyword="false">
      <xsd:complexType>
        <xsd:sequence>
          <xsd:element ref="pc:Terms" minOccurs="0" maxOccurs="1"/>
        </xsd:sequence>
      </xsd:complexType>
    </xsd:element>
    <xsd:element name="hca6424b45d24f1ab8dada86dcb7a0d7" ma:index="28" nillable="true" ma:taxonomy="true" ma:internalName="hca6424b45d24f1ab8dada86dcb7a0d7" ma:taxonomyFieldName="ResourceTopic" ma:displayName="ResourceTopic" ma:readOnly="false" ma:fieldId="{1ca6424b-45d2-4f1a-b8da-da86dcb7a0d7}" ma:taxonomyMulti="true" ma:sspId="1def2781-2624-4e61-a87a-b7ad326f7864" ma:termSetId="c63bc194-038e-4a7f-8bfe-996bac98da82"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d814369-b9db-4efb-a635-54e5db9b51f1" elementFormDefault="qualified">
    <xsd:import namespace="http://schemas.microsoft.com/office/2006/documentManagement/types"/>
    <xsd:import namespace="http://schemas.microsoft.com/office/infopath/2007/PartnerControls"/>
    <xsd:element name="Microsite_x0020_Document" ma:index="16" nillable="true" ma:displayName="Microsite Document" ma:default="0" ma:description="Is this document used within the BC Kidney days microsite. Choosing yes, makes it unavailable on the regular site." ma:internalName="Microsite_x0020_Document" ma:readOnly="false">
      <xsd:simpleType>
        <xsd:restriction base="dms:Boolean"/>
      </xsd:simpleType>
    </xsd:element>
    <xsd:element name="Actions" ma:index="20" nillable="true" ma:displayName="Actions" ma:format="Dropdown" ma:internalName="Actions" ma:readOnly="false">
      <xsd:simpleType>
        <xsd:restriction base="dms:Choice">
          <xsd:enumeration value="For Review"/>
          <xsd:enumeration value="Old Conference"/>
          <xsd:enumeration value="To Remove"/>
          <xsd:enumeration value="Current File"/>
          <xsd:enumeration value="Name Change Required"/>
          <xsd:enumeration value="Pre-2015"/>
        </xsd:restriction>
      </xsd:simpleType>
    </xsd:element>
    <xsd:element name="pe3d8b6ea6634cf68e9d522198f488ec" ma:index="29" nillable="true" ma:taxonomy="true" ma:internalName="pe3d8b6ea6634cf68e9d522198f488ec" ma:taxonomyFieldName="Topics" ma:displayName="Topics" ma:readOnly="false" ma:fieldId="{9e3d8b6e-a663-4cf6-8e9d-522198f488ec}" ma:taxonomyMulti="true" ma:sspId="1def2781-2624-4e61-a87a-b7ad326f7864" ma:termSetId="ebcc7016-77dc-46f7-8624-1e05abedbb15" ma:anchorId="00000000-0000-0000-0000-000000000000" ma:open="false" ma:isKeyword="false">
      <xsd:complexType>
        <xsd:sequence>
          <xsd:element ref="pc:Terms" minOccurs="0" maxOccurs="1"/>
        </xsd:sequence>
      </xsd:complexType>
    </xsd:element>
    <xsd:element name="lf935340784b4b148875623ec48b666f" ma:index="30" nillable="true" ma:taxonomy="true" ma:internalName="lf935340784b4b148875623ec48b666f" ma:taxonomyFieldName="Services" ma:displayName="Services" ma:readOnly="false" ma:fieldId="{5f935340-784b-4b14-8875-623ec48b666f}" ma:taxonomyMulti="true" ma:sspId="1def2781-2624-4e61-a87a-b7ad326f7864" ma:termSetId="1bbb84d9-7c48-42ef-95f3-1cbe51eef8b6" ma:anchorId="00000000-0000-0000-0000-000000000000" ma:open="false" ma:isKeyword="false">
      <xsd:complexType>
        <xsd:sequence>
          <xsd:element ref="pc:Terms" minOccurs="0" maxOccurs="1"/>
        </xsd:sequence>
      </xsd:complexType>
    </xsd:element>
    <xsd:element name="b037cdbb674749148ed92d9d3c966d34" ma:index="31" nillable="true" ma:taxonomy="true" ma:internalName="b037cdbb674749148ed92d9d3c966d34" ma:taxonomyFieldName="Document_x0020_Type" ma:displayName="Document Type" ma:readOnly="false" ma:fieldId="{b037cdbb-6747-4914-8ed9-2d9d3c966d34}" ma:taxonomyMulti="true" ma:sspId="1def2781-2624-4e61-a87a-b7ad326f7864" ma:termSetId="636c6f54-a161-490a-8a88-9d71232ed31b"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e92426b-fc2b-412f-b8db-009b8d64f63d"/>
    <lf935340784b4b148875623ec48b666f xmlns="5d814369-b9db-4efb-a635-54e5db9b51f1">
      <Terms xmlns="http://schemas.microsoft.com/office/infopath/2007/PartnerControls"/>
    </lf935340784b4b148875623ec48b666f>
    <hca6424b45d24f1ab8dada86dcb7a0d7 xmlns="6e92426b-fc2b-412f-b8db-009b8d64f63d">
      <Terms xmlns="http://schemas.microsoft.com/office/infopath/2007/PartnerControls"/>
    </hca6424b45d24f1ab8dada86dcb7a0d7>
    <DocumentDescription xmlns="6e92426b-fc2b-412f-b8db-009b8d64f63d" xsi:nil="true"/>
    <Microsite_x0020_Document xmlns="5d814369-b9db-4efb-a635-54e5db9b51f1">false</Microsite_x0020_Document>
    <pcf28689761b43b38b589cabd7b30624 xmlns="6e92426b-fc2b-412f-b8db-009b8d64f63d">
      <Terms xmlns="http://schemas.microsoft.com/office/infopath/2007/PartnerControls"/>
    </pcf28689761b43b38b589cabd7b30624>
    <k05366dfea714127ab8826af69afb524 xmlns="6e92426b-fc2b-412f-b8db-009b8d64f63d">
      <Terms xmlns="http://schemas.microsoft.com/office/infopath/2007/PartnerControls"/>
    </k05366dfea714127ab8826af69afb524>
    <_dlc_DocIdPersistId xmlns="6e92426b-fc2b-412f-b8db-009b8d64f63d" xsi:nil="true"/>
    <pe3d8b6ea6634cf68e9d522198f488ec xmlns="5d814369-b9db-4efb-a635-54e5db9b51f1">
      <Terms xmlns="http://schemas.microsoft.com/office/infopath/2007/PartnerControls"/>
    </pe3d8b6ea6634cf68e9d522198f488ec>
    <DocumentLanguage xmlns="6e92426b-fc2b-412f-b8db-009b8d64f63d" xsi:nil="true"/>
    <b037cdbb674749148ed92d9d3c966d34 xmlns="5d814369-b9db-4efb-a635-54e5db9b51f1">
      <Terms xmlns="http://schemas.microsoft.com/office/infopath/2007/PartnerControls"/>
    </b037cdbb674749148ed92d9d3c966d34>
    <Audience1 xmlns="6e92426b-fc2b-412f-b8db-009b8d64f63d"/>
    <Actions xmlns="5d814369-b9db-4efb-a635-54e5db9b51f1">Current File</Actions>
    <d54dd449c2c54af89444c3906a20b699 xmlns="6e92426b-fc2b-412f-b8db-009b8d64f63d" xsi:nil="true"/>
    <HideDocument xmlns="6e92426b-fc2b-412f-b8db-009b8d64f63d">true</HideDocument>
    <_dlc_DocId xmlns="6e92426b-fc2b-412f-b8db-009b8d64f63d">3M246UWT2N5Z-813898096-1935</_dlc_DocId>
    <_dlc_DocIdUrl xmlns="6e92426b-fc2b-412f-b8db-009b8d64f63d">
      <Url>https://edit-bcpra.phsa.ca/resource-gallery/_layouts/15/DocIdRedir.aspx?ID=3M246UWT2N5Z-813898096-1935</Url>
      <Description>3M246UWT2N5Z-813898096-1935</Description>
    </_dlc_DocIdUrl>
  </documentManagement>
</p:properties>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735B7AF5-8FF1-4B16-9220-7B893821ADA3}"/>
</file>

<file path=customXml/itemProps2.xml><?xml version="1.0" encoding="utf-8"?>
<ds:datastoreItem xmlns:ds="http://schemas.openxmlformats.org/officeDocument/2006/customXml" ds:itemID="{28B25515-1932-44D9-83DC-46E4297C262C}"/>
</file>

<file path=customXml/itemProps3.xml><?xml version="1.0" encoding="utf-8"?>
<ds:datastoreItem xmlns:ds="http://schemas.openxmlformats.org/officeDocument/2006/customXml" ds:itemID="{710EB420-2D0F-4718-962B-65AA646A4566}">
  <ds:schemaRefs>
    <ds:schemaRef ds:uri="http://schemas.openxmlformats.org/package/2006/metadata/core-properties"/>
    <ds:schemaRef ds:uri="http://purl.org/dc/dcmitype/"/>
    <ds:schemaRef ds:uri="http://www.w3.org/XML/1998/namespace"/>
    <ds:schemaRef ds:uri="http://schemas.microsoft.com/office/2006/metadata/properties"/>
    <ds:schemaRef ds:uri="http://purl.org/dc/elements/1.1/"/>
    <ds:schemaRef ds:uri="http://purl.org/dc/terms/"/>
    <ds:schemaRef ds:uri="http://schemas.microsoft.com/office/2006/documentManagement/types"/>
    <ds:schemaRef ds:uri="http://schemas.microsoft.com/office/infopath/2007/PartnerControls"/>
    <ds:schemaRef ds:uri="409ab65b-b174-40b0-ae8b-b1023b3fb255"/>
    <ds:schemaRef ds:uri="5f8f4941-c442-4e2a-9d4b-3e3ceebfbbbb"/>
  </ds:schemaRefs>
</ds:datastoreItem>
</file>

<file path=customXml/itemProps4.xml><?xml version="1.0" encoding="utf-8"?>
<ds:datastoreItem xmlns:ds="http://schemas.openxmlformats.org/officeDocument/2006/customXml" ds:itemID="{67452A9D-8F79-4C3A-88FA-B4206EBE78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Instructions</vt:lpstr>
      <vt:lpstr>Changelog</vt:lpstr>
      <vt:lpstr>Finance</vt:lpstr>
      <vt:lpstr>Invoice Form </vt:lpstr>
      <vt:lpstr>A. Drugs</vt:lpstr>
      <vt:lpstr>B1. Formulary NS</vt:lpstr>
      <vt:lpstr>B2. Special NS</vt:lpstr>
      <vt:lpstr>C1. Delivery Fee Drugs</vt:lpstr>
      <vt:lpstr>C2. Delivery Fee NS</vt:lpstr>
      <vt:lpstr>'Invoice Form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Work</dc:creator>
  <cp:keywords/>
  <dc:description/>
  <cp:lastModifiedBy>Tam, Kalon [BCR]</cp:lastModifiedBy>
  <cp:revision/>
  <dcterms:created xsi:type="dcterms:W3CDTF">2025-04-17T17:10:53Z</dcterms:created>
  <dcterms:modified xsi:type="dcterms:W3CDTF">2025-11-26T17:26:01Z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0x01010064C40079DDC0DA4C8E982A17224F9C250078A15DBC1EA1DB4CB5E8626948A72224</vt:lpwstr>
  </property>
  <property fmtid="{D5CDD505-2E9C-101B-9397-08002B2CF9AE}" pid="3" name="MediaServiceImageTags">
    <vt:lpwstr/>
  </property>
  <property fmtid="{D5CDD505-2E9C-101B-9397-08002B2CF9AE}" pid="4" name="_dlc_DocIdItemGuid">
    <vt:lpwstr>fc572cb2-c596-4a02-abf7-64f0ef51705d</vt:lpwstr>
  </property>
</Properties>
</file>